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28800" windowHeight="11805" tabRatio="715" firstSheet="5" activeTab="5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</sheets>
  <externalReferences>
    <externalReference r:id="rId22"/>
  </externalReference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</definedNames>
  <calcPr calcId="162913"/>
</workbook>
</file>

<file path=xl/calcChain.xml><?xml version="1.0" encoding="utf-8"?>
<calcChain xmlns="http://schemas.openxmlformats.org/spreadsheetml/2006/main">
  <c r="B23" i="11" l="1"/>
  <c r="E3" i="29" l="1"/>
  <c r="B3" i="29"/>
  <c r="B5" i="9" l="1"/>
  <c r="C15" i="32" l="1"/>
  <c r="C14" i="32"/>
  <c r="C13" i="32"/>
  <c r="C12" i="32"/>
  <c r="C11" i="32"/>
  <c r="C10" i="32"/>
  <c r="B9" i="32"/>
  <c r="C8" i="32"/>
  <c r="C7" i="32"/>
  <c r="C6" i="32"/>
  <c r="C5" i="32"/>
  <c r="C4" i="32"/>
  <c r="B3" i="32"/>
  <c r="E5" i="35" l="1"/>
  <c r="E10" i="35" s="1"/>
  <c r="D5" i="35"/>
  <c r="D10" i="35" s="1"/>
  <c r="C5" i="35"/>
  <c r="C10" i="35" s="1"/>
  <c r="B5" i="35"/>
  <c r="B10" i="35" s="1"/>
  <c r="E127" i="17"/>
  <c r="D127" i="17"/>
  <c r="C127" i="17"/>
  <c r="E121" i="17"/>
  <c r="D121" i="17"/>
  <c r="C121" i="17"/>
  <c r="E106" i="17"/>
  <c r="D106" i="17"/>
  <c r="C106" i="17"/>
  <c r="E100" i="17"/>
  <c r="D100" i="17"/>
  <c r="C100" i="17"/>
  <c r="E93" i="17"/>
  <c r="D93" i="17"/>
  <c r="C93" i="17"/>
  <c r="E83" i="17"/>
  <c r="D83" i="17"/>
  <c r="C83" i="17"/>
  <c r="E70" i="17"/>
  <c r="D70" i="17"/>
  <c r="C70" i="17"/>
  <c r="E64" i="17"/>
  <c r="E63" i="17" s="1"/>
  <c r="D64" i="17"/>
  <c r="D63" i="17" s="1"/>
  <c r="C64" i="17"/>
  <c r="C63" i="17" s="1"/>
  <c r="E57" i="17"/>
  <c r="D57" i="17"/>
  <c r="C57" i="17"/>
  <c r="E46" i="17"/>
  <c r="D46" i="17"/>
  <c r="C46" i="17"/>
  <c r="E35" i="17"/>
  <c r="D35" i="17"/>
  <c r="C35" i="17"/>
  <c r="E29" i="17"/>
  <c r="E28" i="17" s="1"/>
  <c r="D29" i="17"/>
  <c r="D28" i="17" s="1"/>
  <c r="C29" i="17"/>
  <c r="C28" i="17" s="1"/>
  <c r="E22" i="17"/>
  <c r="D22" i="17"/>
  <c r="C22" i="17"/>
  <c r="E16" i="17"/>
  <c r="D16" i="17"/>
  <c r="C16" i="17"/>
  <c r="E10" i="17"/>
  <c r="D10" i="17"/>
  <c r="C10" i="17"/>
  <c r="E4" i="17"/>
  <c r="E3" i="17" s="1"/>
  <c r="D4" i="17"/>
  <c r="C4" i="17"/>
  <c r="C3" i="17" l="1"/>
  <c r="D3" i="17"/>
  <c r="D59" i="8"/>
  <c r="D79" i="15"/>
  <c r="D30" i="15"/>
  <c r="D100" i="15" l="1"/>
  <c r="D87" i="15"/>
  <c r="D61" i="15"/>
  <c r="D51" i="15"/>
  <c r="D41" i="15"/>
  <c r="D4" i="15"/>
  <c r="D3" i="15" l="1"/>
  <c r="D14" i="31"/>
  <c r="C14" i="31"/>
  <c r="E17" i="30" l="1"/>
  <c r="D17" i="30"/>
  <c r="C17" i="30"/>
  <c r="B17" i="30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C102" i="33"/>
  <c r="C91" i="33" s="1"/>
  <c r="L96" i="33"/>
  <c r="K96" i="33"/>
  <c r="J96" i="33"/>
  <c r="J91" i="33" s="1"/>
  <c r="I96" i="33"/>
  <c r="I91" i="33" s="1"/>
  <c r="H96" i="33"/>
  <c r="G96" i="33"/>
  <c r="L92" i="33"/>
  <c r="K92" i="33"/>
  <c r="J92" i="33"/>
  <c r="I92" i="33"/>
  <c r="H92" i="33"/>
  <c r="H91" i="33" s="1"/>
  <c r="G92" i="33"/>
  <c r="G91" i="33" s="1"/>
  <c r="D92" i="33"/>
  <c r="C92" i="33"/>
  <c r="L91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I61" i="33" s="1"/>
  <c r="H62" i="33"/>
  <c r="G62" i="33"/>
  <c r="D62" i="33"/>
  <c r="C62" i="33"/>
  <c r="C61" i="33" s="1"/>
  <c r="L61" i="33"/>
  <c r="K61" i="33"/>
  <c r="J61" i="33"/>
  <c r="H61" i="33"/>
  <c r="G61" i="33"/>
  <c r="D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J47" i="33" s="1"/>
  <c r="I48" i="33"/>
  <c r="H48" i="33"/>
  <c r="H47" i="33" s="1"/>
  <c r="G48" i="33"/>
  <c r="D48" i="33"/>
  <c r="D47" i="33" s="1"/>
  <c r="C48" i="33"/>
  <c r="C47" i="33" s="1"/>
  <c r="L47" i="33"/>
  <c r="K47" i="33"/>
  <c r="I47" i="33"/>
  <c r="G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K4" i="33" s="1"/>
  <c r="J12" i="33"/>
  <c r="I12" i="33"/>
  <c r="H12" i="33"/>
  <c r="G12" i="33"/>
  <c r="D12" i="33"/>
  <c r="C12" i="33"/>
  <c r="L5" i="33"/>
  <c r="K5" i="33"/>
  <c r="J5" i="33"/>
  <c r="I5" i="33"/>
  <c r="I4" i="33" s="1"/>
  <c r="H5" i="33"/>
  <c r="G5" i="33"/>
  <c r="G4" i="33" s="1"/>
  <c r="C5" i="33"/>
  <c r="J4" i="33"/>
  <c r="L4" i="33" l="1"/>
  <c r="H4" i="33"/>
  <c r="C4" i="33"/>
  <c r="D91" i="33"/>
  <c r="K29" i="33"/>
  <c r="I16" i="31" l="1"/>
  <c r="C5" i="9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<sst xmlns="http://schemas.openxmlformats.org/spreadsheetml/2006/main" count="1296" uniqueCount="703">
  <si>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</si>
  <si>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</si>
  <si>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</si>
  <si>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</si>
  <si>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</si>
  <si>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</si>
  <si>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</si>
  <si>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</si>
  <si>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</si>
  <si>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</si>
  <si>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</si>
  <si>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</si>
  <si>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</si>
  <si>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</si>
  <si>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</si>
  <si>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</si>
  <si>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</si>
  <si>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</si>
  <si>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</si>
  <si>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</si>
  <si>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</si>
  <si>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</si>
  <si>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</si>
  <si>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</si>
  <si>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</si>
  <si>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</si>
  <si>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</si>
  <si>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</si>
  <si>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</si>
  <si>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</si>
  <si>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</si>
  <si>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</si>
  <si>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</si>
  <si>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</si>
  <si>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</si>
  <si>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</si>
  <si>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</si>
  <si>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</si>
  <si>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</si>
  <si>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</si>
  <si>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</si>
  <si>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</si>
  <si>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</si>
  <si>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</si>
  <si>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</si>
  <si>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</si>
  <si>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</si>
  <si>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</si>
  <si>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</si>
  <si>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</si>
  <si>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</si>
  <si>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</si>
  <si>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</si>
  <si>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</si>
  <si>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</si>
  <si>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</si>
  <si>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</si>
  <si>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</si>
  <si>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</si>
  <si>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</si>
  <si>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</si>
  <si>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</si>
  <si>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</si>
  <si>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</si>
  <si>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</si>
  <si>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</si>
  <si>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</si>
  <si>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</si>
  <si>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</si>
  <si>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</si>
  <si>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</si>
  <si>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</si>
  <si>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</si>
  <si>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</si>
  <si>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</si>
  <si>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</si>
  <si>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</si>
  <si>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</si>
  <si>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</si>
  <si>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</si>
  <si>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</si>
  <si>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</si>
  <si>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</si>
  <si>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</si>
  <si>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</si>
  <si>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</si>
  <si>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</si>
  <si>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</si>
  <si>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</si>
  <si>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</si>
  <si>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</si>
  <si>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</si>
  <si>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</si>
  <si>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</si>
  <si>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</si>
  <si>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</si>
  <si>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</si>
  <si>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</si>
  <si>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</si>
  <si>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</si>
  <si>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</si>
  <si>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</si>
  <si>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</si>
  <si>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</si>
  <si>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</si>
  <si>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</si>
  <si>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</si>
  <si>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</si>
  <si>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</si>
  <si>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</si>
  <si>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</si>
  <si>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</si>
  <si>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</si>
  <si>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</si>
  <si>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</si>
  <si>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</si>
  <si>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</si>
  <si>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</si>
  <si>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</si>
  <si>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</si>
  <si>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</si>
  <si>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</si>
  <si>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</si>
  <si>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</si>
  <si>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</si>
  <si>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</si>
  <si>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</si>
  <si>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</si>
  <si>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</si>
  <si>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</si>
  <si>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</si>
  <si>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</si>
  <si>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</si>
  <si>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</si>
  <si>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</si>
  <si>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</si>
  <si>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</si>
  <si>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</si>
  <si>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</si>
  <si>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</si>
  <si>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</si>
  <si>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</si>
  <si>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</si>
  <si>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</si>
  <si>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</si>
  <si>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</si>
  <si>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</si>
  <si>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</si>
  <si>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</si>
  <si>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</si>
  <si>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</si>
  <si>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</si>
  <si>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</si>
  <si>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</si>
  <si>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</si>
  <si>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</si>
  <si>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</si>
  <si>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</si>
  <si>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</si>
  <si>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</si>
  <si>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</si>
  <si>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</si>
  <si>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</si>
  <si>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</si>
  <si>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</si>
  <si>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</si>
  <si>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</si>
  <si>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</si>
  <si>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</si>
  <si>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</si>
  <si>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</si>
  <si>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</si>
  <si>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</si>
  <si>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</si>
  <si>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</si>
  <si>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</si>
  <si>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</si>
  <si>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</si>
  <si>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</si>
  <si>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</si>
  <si>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</si>
  <si>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</si>
  <si>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</si>
  <si>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</si>
  <si>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</si>
  <si>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</si>
  <si>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</si>
  <si>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</si>
  <si>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</si>
  <si>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</si>
  <si>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</si>
  <si>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</si>
  <si>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</si>
  <si>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</si>
  <si>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</si>
  <si>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</si>
  <si>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</si>
  <si>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</si>
  <si>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</si>
  <si>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</si>
  <si>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</si>
  <si>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</si>
  <si>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</si>
  <si>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</si>
  <si>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</si>
  <si>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</si>
  <si>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</si>
  <si>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</si>
  <si>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</si>
  <si>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</si>
  <si>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</si>
  <si>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</si>
  <si>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</si>
  <si>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</si>
  <si>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</si>
  <si>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</si>
  <si>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</si>
  <si>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</si>
  <si>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</si>
  <si>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</si>
  <si>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</si>
  <si>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</si>
  <si>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</si>
  <si>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</si>
  <si>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</si>
  <si>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</si>
  <si>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</si>
  <si>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</si>
  <si>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</si>
  <si>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</si>
  <si>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</si>
  <si>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</si>
  <si>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</si>
  <si>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</si>
  <si>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</si>
  <si>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</si>
  <si>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</si>
  <si>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</si>
  <si>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</si>
  <si>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</si>
  <si>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</si>
  <si>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</si>
  <si>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</si>
  <si>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</si>
  <si>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</si>
  <si>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</si>
  <si>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</si>
  <si>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</si>
  <si>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</si>
  <si>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</si>
  <si>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</si>
  <si>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</si>
  <si>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</si>
  <si>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</si>
  <si>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</si>
  <si>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</si>
  <si>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</si>
  <si>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</si>
  <si>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</si>
  <si>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</si>
  <si>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</si>
  <si>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</si>
  <si>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</si>
  <si>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</si>
  <si>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</si>
  <si>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</si>
  <si>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</si>
  <si>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</si>
  <si>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</si>
  <si>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</si>
  <si>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</si>
  <si>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</si>
  <si>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</si>
  <si>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МБУ города Новосибирска "Молодежный центр "Патриот"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</si>
  <si>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</si>
  <si>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630020, г.Новосибирск, ул.Фадеева, 24/1, patriotnovosib@mail.ru, 272-00-66, 272-84-27, https://vk.com/patriot_nsk, http://www.timolod.ru/centers/patriot/</t>
  </si>
  <si>
    <t>Федоренко Елена Николаевна</t>
  </si>
  <si>
    <t xml:space="preserve">хореографических залов -1    спортивных залов – 1 (1 помещение на 3-м этаже)     зрительных залов – 1 (актовый зал)      кабинеты технического творчества, оснащенных специальным оборудованием - 3 (кабинет № 103,104, кабина звукоператора);
</t>
  </si>
  <si>
    <t>понедельник-воскресенье: 09:00-22:00</t>
  </si>
  <si>
    <t>Муниципальное бюджетное учреждение города Новосибирска "Молодежный центр "Патриот"</t>
  </si>
  <si>
    <t>Общая полезная площадь 1422,9 ( 1062,8м2 + 360,1 м2)</t>
  </si>
  <si>
    <t>"Мир для тебя"</t>
  </si>
  <si>
    <t>2019-2021</t>
  </si>
  <si>
    <t>«Делу время»</t>
  </si>
  <si>
    <t>2019-2020</t>
  </si>
  <si>
    <t>14-30</t>
  </si>
  <si>
    <t>"Достояние Сибири"</t>
  </si>
  <si>
    <t>«Районный штаб трудовых отрядов"</t>
  </si>
  <si>
    <t>14-18</t>
  </si>
  <si>
    <t>"Другой день"</t>
  </si>
  <si>
    <t>«Хранители детства»</t>
  </si>
  <si>
    <t>Спортивные сборы по Кёкусинкай каратэ</t>
  </si>
  <si>
    <t>МБУ "МЦ "Патриот" ,ул.Фадеева, 24/1</t>
  </si>
  <si>
    <t xml:space="preserve">«Будь душою крепче стали!»
Открытый городской молодёжный фестиваль по военно-прикладным и спортивным дисциплинам
</t>
  </si>
  <si>
    <t xml:space="preserve">«МультСемья»
Открытый онлайн-фестиваль детско-юношеского и семейного экранного творчества
</t>
  </si>
  <si>
    <t xml:space="preserve">«ЭТнО МЫ»
Открытый городской молодежный онлайн-фестиваль национальных культур
</t>
  </si>
  <si>
    <t>«Я-гражданин России» Торжественное мероприятие, посвященное вручению паспортов гражданина РФ для молодежи Калининского района, достигшей 14 лет</t>
  </si>
  <si>
    <t>1.1.5</t>
  </si>
  <si>
    <t>1.1.1</t>
  </si>
  <si>
    <t>1.1.2</t>
  </si>
  <si>
    <t xml:space="preserve">Снегоборцы»
Районный этап городской социально-значимой акции
</t>
  </si>
  <si>
    <t xml:space="preserve">«Семейный архив»
Районный интернет - конкурс
</t>
  </si>
  <si>
    <t>Концертная онлайн-программа, посвященная Дню Победы</t>
  </si>
  <si>
    <t xml:space="preserve">«Арт-Калинка»
Районный онлайн-конкурс творческой самодеятельности молодежи 
</t>
  </si>
  <si>
    <t xml:space="preserve">Свеча памяти»
Социально-значимая онлайн-акция 
</t>
  </si>
  <si>
    <t xml:space="preserve">«Музыка любимого города»
Трансляция видео концерта, посвященного Дню города,  просмотр документального фильма о Новосибирске.
</t>
  </si>
  <si>
    <t xml:space="preserve">Парад физкультурников на Красной площади» 1945 год».
Просветительское  онлайн-мероприятие. 
</t>
  </si>
  <si>
    <t xml:space="preserve">«Ералаш»
Открытый интегрированный музыкально-игровой онлайн-фестиваль для семей, воспитывающих  детей с ОВЗ
</t>
  </si>
  <si>
    <t>1.1.6</t>
  </si>
  <si>
    <t xml:space="preserve">«ЭкоФест»
Районный экологический фестиваль 
</t>
  </si>
  <si>
    <t xml:space="preserve">«Трудовой десант»
Районный этап социально-значимой акции 
</t>
  </si>
  <si>
    <t xml:space="preserve">«Дрим Тим»
Организация и проведение образовательного фестиваля
</t>
  </si>
  <si>
    <t xml:space="preserve">«Районная Вахта памяти»
Цикл мероприятий, направленных на подготовку почетных караулов
</t>
  </si>
  <si>
    <t xml:space="preserve">«Время действовать»
Онлайн-форум молодежи Калининского района
</t>
  </si>
  <si>
    <t>МБУ  " МЦ "Патриот"</t>
  </si>
  <si>
    <t>Рабочий по комплексному обслуживанию и ремонту зданий</t>
  </si>
  <si>
    <t>17.08.-11.09.2020</t>
  </si>
  <si>
    <t>Отдел занятости Калининского района</t>
  </si>
  <si>
    <t>Акция «Памяти героев»</t>
  </si>
  <si>
    <t>https://vk.com/patriot_nsk?w=wall-66583311_4076</t>
  </si>
  <si>
    <t xml:space="preserve">https://vk.com/patriot_nsk?w=wall-66583311_4079
https://vk.com/patriot_nsk?w=wall-66583311_4118
</t>
  </si>
  <si>
    <t xml:space="preserve">https://vk.com/patriot_nsk?w=wall-66583311_4095
https://vk.com/patriot_nsk?w=wall-66583311_4117
</t>
  </si>
  <si>
    <t>https://vk.com/patriot_nsk?w=wall-66583311_4100</t>
  </si>
  <si>
    <t>Акция по оказанию адресной помощи ветеранам  «Я помню, я горжусь»</t>
  </si>
  <si>
    <t>https://vk.com/patriot_nsk?w=wall-66583311_4114</t>
  </si>
  <si>
    <t xml:space="preserve">
https://vk.com/patriot_nsk?w=wall-66583311_4292
https://vk.com/patriot_nsk?w=wall-66583311_4294
</t>
  </si>
  <si>
    <t xml:space="preserve">https://vk.com/patriot_nsk?w=wall-66583311_4300
https://vk.com/patriot_nsk?w=wall-66583311_4302
</t>
  </si>
  <si>
    <t>Акция «Окна Победы»</t>
  </si>
  <si>
    <t>Акция «Зажги свечу»</t>
  </si>
  <si>
    <t>Акция «Окна России»</t>
  </si>
  <si>
    <t>Акция «Песня Победы»</t>
  </si>
  <si>
    <t>Акция «Поем Гимн России»</t>
  </si>
  <si>
    <t>Акция «Свеча памяти»</t>
  </si>
  <si>
    <t>Акция «Минута молчания»</t>
  </si>
  <si>
    <t>Акция «Я рисую мелом»</t>
  </si>
  <si>
    <t>Акция «Голубь мира»</t>
  </si>
  <si>
    <t>20-21.06.2020</t>
  </si>
  <si>
    <t>https://vk.com/patriot_nsk?w=wall-66583311_4349</t>
  </si>
  <si>
    <t>https://vk.com/patriot_nsk?w=wall-66583311_4351</t>
  </si>
  <si>
    <t>https://vk.com/patriot_nsk?w=wall-66583311_4334</t>
  </si>
  <si>
    <t xml:space="preserve">https://vk.com/patriot_nsk?w=wall-66583311_4340
https://vk.com/patriot_nsk?w=wall-66583311_4337
</t>
  </si>
  <si>
    <t>https://vk.com/patriot_nsk?w=wall-66583311_4358</t>
  </si>
  <si>
    <t>Участие в акции «Победный марш»</t>
  </si>
  <si>
    <t>https://timolod.ru/centers/patriot/</t>
  </si>
  <si>
    <t>https://vk.com/patriot_nsk</t>
  </si>
  <si>
    <t>за сутки 50 чел. за год 13877 чел.</t>
  </si>
  <si>
    <t>за сутки 36 чел. за год 3666 чел.</t>
  </si>
  <si>
    <t>https://www.facebook.com/groups/2423289264569107/</t>
  </si>
  <si>
    <t>за сутки 10 чел. за год. 500 чел.</t>
  </si>
  <si>
    <t>https://www.instagram.com/centr_patriot/</t>
  </si>
  <si>
    <t>за сутки 102 чел. за год 4200 чел.</t>
  </si>
  <si>
    <t>101 чел.</t>
  </si>
  <si>
    <t>Открытый фестиваль творческой самодеятельности Калининского района г. Новосибирска «Арт-Калинка»</t>
  </si>
  <si>
    <t>май 2020</t>
  </si>
  <si>
    <t>г.Новосибирск</t>
  </si>
  <si>
    <t>Диплом 1 степени  в номинации «Хореография» возр.категория 14-20 лет Ансамбль эстрадного танца «Эверест» рук. Будян К.И.</t>
  </si>
  <si>
    <t>Диплом 1 степени  в номинации «Хореография» возр.категория 20-30 лет Ансамбль эстрадного танца «Эверест» рук. Будян К.И.</t>
  </si>
  <si>
    <t>Диплом 2 степени  в номинации «Художественная декламация» возр.категория 20-30 лет  Будян К.И.</t>
  </si>
  <si>
    <t>Диплом участника  в номинации «Художественная декламация» возр.категория 14-19 лет Овчинникова Вера</t>
  </si>
  <si>
    <t>Диплом участника  в номинации «Художественная декламация» возр.категория 14-19 лет Борисов Александр</t>
  </si>
  <si>
    <t>Диплом участника  в номинации «Художественная декламация» возр.категория 14-19 лет Клочкова Екатерина</t>
  </si>
  <si>
    <t xml:space="preserve">Диплом 2 степенив в номинации «Авторская песня» возр.категория 14-19 лет Пищик Александр
Вокально-инструментальный коллектив «Компас»
рук. Овчинников И.В.
</t>
  </si>
  <si>
    <t xml:space="preserve">Диплом 2 степени
 в номинации
«Вокальный жанр (соло)»
Овчинникова Вера
Вокально-инструментальный коллектив «Компас»
рук. Овчинников И.В.
</t>
  </si>
  <si>
    <t xml:space="preserve">Диплом участника
 в номинации
«Вокальный жанр (соло)»
Бузов Никита
Вокально-инструментальный коллектив «Компас»
рук. Овчинников И.В.
</t>
  </si>
  <si>
    <t xml:space="preserve">Диплом участника
 в номинации
«Вокальный жанр (соло)»
Мирошниченко Екатерина
Вокально-инструментальный коллектив «Компас»
рук. Овчинников И.В.
</t>
  </si>
  <si>
    <t xml:space="preserve">Диплом участника
 в номинации
«Вокальный жанр (соло)»
Селезнева Алиса
Вокально-инструментальный коллектив «Компас»
рук. Овчинников И.В.
</t>
  </si>
  <si>
    <t xml:space="preserve">Диплом участника
 в номинации
«Вокальный жанр (соло)»
Смолина Вера
Вокально-инструментальный коллектив «Компас»
рук. Овчинников И.В.
</t>
  </si>
  <si>
    <t xml:space="preserve">Дистанционный конкурс чтецов, посвященный 75-летию Победы в Великой Отечественной войне 1941-1945 г.
«Мы о войне стихами говорим»
</t>
  </si>
  <si>
    <t>г.Новосибирск п. Садовый</t>
  </si>
  <si>
    <t xml:space="preserve">Диплом лауреата
 3 степени
Будян К.И.
</t>
  </si>
  <si>
    <t>Городской фестиваль молодежного творчества «Арт-сейшн»</t>
  </si>
  <si>
    <t>Ноябрь 2019 год</t>
  </si>
  <si>
    <t>Диплом участника Лазебная Анжлика</t>
  </si>
  <si>
    <t>Диплом участника Овчинников Иван</t>
  </si>
  <si>
    <t>Диплом участника Стародубцева Александра</t>
  </si>
  <si>
    <t>Конкурс Агитбригад Новосибирского штаба трудовых отрядов</t>
  </si>
  <si>
    <t>Диплом участника                                            трудовой отряд    СибDRIVE                            Куратор Лазебная А.С.</t>
  </si>
  <si>
    <t>Городской конкурс профессионального мастерства работников сферы молодежной политики города Новосибирска «Формула успеха- 2019»</t>
  </si>
  <si>
    <t>декабрь      2019 год</t>
  </si>
  <si>
    <t xml:space="preserve">Диплом участника Максимова Татьяна </t>
  </si>
  <si>
    <t xml:space="preserve">Диплом участника Овчинникова О.М. </t>
  </si>
  <si>
    <t xml:space="preserve">Диплом участника Свирина Н.А. </t>
  </si>
  <si>
    <t>Открытый городской фестиваль по военно-прикладным и спортивным дисциплинам "Будь душою крепче стали", посвященный 75 годовщине Победы в Великой Отечественной войне</t>
  </si>
  <si>
    <t>Диплом участника Елисеев Сергей                     рук. Рахвалова Н.М.</t>
  </si>
  <si>
    <t>Диплом участника Каштанова Елена                рук. Рахвалова Н.М.</t>
  </si>
  <si>
    <t>Диплом участника Коваленко Юлия                  рук. Рахвалова Н.М.</t>
  </si>
  <si>
    <t>Диплом участника Полтинов Иван                     рук. Рахвалова Н.М.</t>
  </si>
  <si>
    <t>Диплом участника Мансуров Саиджон                  рук. Рахвалова Н.М.</t>
  </si>
  <si>
    <t>Диплом участника Шарипов Масрурджон                  рук. Рахвалова Н.М.</t>
  </si>
  <si>
    <t>Диплом участника Клуб военно-прикладных дисциплин «Ермакъ» рук. Корнева К.З.</t>
  </si>
  <si>
    <t>Социальная акция трудовых отрядов города Новосибирска «Снегоборцы»</t>
  </si>
  <si>
    <t xml:space="preserve">Диплом участника  
Кустов Роман                                          трудовой отряд 
«Бодрый цитRUS»                                                       Куратор Лазебная А.С.
</t>
  </si>
  <si>
    <t xml:space="preserve">Диплом участника                                                                                   трудовой отряд 
«Бодрый цитRUS»                                                       Куратор Лазебная А.С.
</t>
  </si>
  <si>
    <t xml:space="preserve">Диплом участника  
      Петина Алена                                            трудовой отряд 
«СибDRIVE»                                                         Куратор Лазебная А.С.
</t>
  </si>
  <si>
    <t xml:space="preserve">Диплом участника                                         трудовой отряд 
«СибDRIVE»                                                         Куратор Лазебная А.С.
</t>
  </si>
  <si>
    <t xml:space="preserve">Диплом участника                                                   Елисеев Сергей                                         трудовой отряд                                          «Дело»                                                                            Круатор Рахвалова Н.М.
</t>
  </si>
  <si>
    <t xml:space="preserve">Диплом участника                                       трудовой отряд                                          «Дело»                                                                            Круатор Рахвалова Н.М.
</t>
  </si>
  <si>
    <t>Городская зимняя спартакиада среди учреждений сферы молодежной политики</t>
  </si>
  <si>
    <t xml:space="preserve">Диплом участника                                   «Патриот»                 
</t>
  </si>
  <si>
    <t>Диплом лауреата 3 степени Лазебная Анжлика</t>
  </si>
  <si>
    <t>Диплом  3 степени Овчинников Иван</t>
  </si>
  <si>
    <t>Диплом  3 степени Стародубцева Александра</t>
  </si>
  <si>
    <t xml:space="preserve">Городской конкурс профессионального мастерства работников сферы молодежной политики города Новосибирска «Формула успеха- 2019» Районный тур </t>
  </si>
  <si>
    <t xml:space="preserve">Диплом победителя Лазебная Анжлика </t>
  </si>
  <si>
    <t>Диплом победителя Хавин Александр</t>
  </si>
  <si>
    <t xml:space="preserve">Городской конкурс профессионального мастерства работников сферы молодежной политики города Новосибирска «Формула успеха- 2019» </t>
  </si>
  <si>
    <t>Диплом за 2 место Хавин Александр</t>
  </si>
  <si>
    <t>Диплом 3 место  в номинации «Бой на бревне» Клуб военно-прикладных дисциплин «Ермакъ» рук. Корнева К.З</t>
  </si>
  <si>
    <t xml:space="preserve">Акция 
«Эстафета патриотизма поколений»
</t>
  </si>
  <si>
    <t xml:space="preserve">Диплом участника
 за проект
 «Дни воинской славы»
Козлов В.Г.
</t>
  </si>
  <si>
    <t>Открытый турнир по ножевому бою, посвященный Дню Морской пехоты</t>
  </si>
  <si>
    <t xml:space="preserve">Диплом за 2 место
 Котина Елена 
Клуб военно-прикладных дисциплин 
 «Ермакъ-курсант»
        рук. Корнева К.З.
</t>
  </si>
  <si>
    <t xml:space="preserve">Диплом за 3 место
 Сильченко Андрей 
Клуб военно-прикладных дисциплин 
 «Ермакъ-курсант»
        рук. Корнева К.З.
</t>
  </si>
  <si>
    <t xml:space="preserve">Конкурс
 «Доброволец года 2019»
</t>
  </si>
  <si>
    <t>Турнир по танцевальному спорту  «Кубок мэра города Новосибирска»</t>
  </si>
  <si>
    <t>16-17 ноября 2019</t>
  </si>
  <si>
    <t xml:space="preserve">Диплом за 1 место
 Сильченко Дмитрий 
Клуб военно-прикладных дисциплин 
 «Ермакъ-курсант»
        рук. Корнева К.З.
</t>
  </si>
  <si>
    <t xml:space="preserve">Диплом победителя в номинации «Корпоративное добровольчество»
Лазебная А.С. (координатор проекта 
«От сердца к сердцу»)
</t>
  </si>
  <si>
    <t xml:space="preserve">Диплом победителя в номинации «Добровольческий поступок»
Овчинникова О.М.
 (проект «Другой день»)
</t>
  </si>
  <si>
    <t xml:space="preserve">Диплом 2 степени
Первые шаги СОЛО
Кундик Екатерина                                             Студия спортивного бального танца "Ника"   рук. Тутаев М. В.
</t>
  </si>
  <si>
    <t xml:space="preserve">Диплом 2 степени
Европейская программа
Романенко Григорий Браттон Маша                              Студия спортивного бального танца "Ника"   рук. Тутаев М. В.
</t>
  </si>
  <si>
    <t>Турнир по танцевальному спорту  «Огни большого города»</t>
  </si>
  <si>
    <t xml:space="preserve">Диплом за 3 место 
Полубинский Илья
Дуткина Кристина
Латиноамериканская  программа 
Юниоры 1                                                  Студия спортивного бального танца "Ника"   рук. Тутаев М. В.
</t>
  </si>
  <si>
    <t>Открытый городской фестиваль-конкурс детского и юношеского творчества «Платформа»</t>
  </si>
  <si>
    <t xml:space="preserve">Диплом лауреата
 2 степени 
Ансамбль эстрадного танца «Эверест»
рук. Будян К.И.
</t>
  </si>
  <si>
    <t>Городские соревнования Федерации танцевального спорта города Новосибирска</t>
  </si>
  <si>
    <t>16 февраля 2020</t>
  </si>
  <si>
    <t xml:space="preserve">Диплом  за 3 место
Категрия Дети 2+1 Соло
Горохова Елизавета                                         Студия спортивного бального танца "Ника"   рук. Тутаев М. В.
</t>
  </si>
  <si>
    <t xml:space="preserve">Диплом  за 3 место
Категрия Дети 0 Соло
Первые шаги 
Рубцова Дарья                                                    Студия спортивного бального танца "Ника"   рук. Тутаев М. В.
</t>
  </si>
  <si>
    <t>Городской конкурс кукол «Хинамацури»</t>
  </si>
  <si>
    <t xml:space="preserve"> 6 марта 2020</t>
  </si>
  <si>
    <t>г. Новосибирск</t>
  </si>
  <si>
    <t xml:space="preserve">Диплом победителя
Номинация
 «Русская кукла»
Мастерская традиционного декоративно-прикладного творчества «Истоки»
 рук. Биль Г.В.
</t>
  </si>
  <si>
    <t>Вокальный конкурс песен о войне «В июне        41-го»</t>
  </si>
  <si>
    <t xml:space="preserve">Железнодорожный 
Район
г. Новосибирск 
</t>
  </si>
  <si>
    <t xml:space="preserve">Диплом участника
Федоренко Е.Н.
</t>
  </si>
  <si>
    <t>Городской фестиваль детского экранного творчества Медиа Радуга</t>
  </si>
  <si>
    <t>30 апреля 2020</t>
  </si>
  <si>
    <t xml:space="preserve">Диплом победителя
 в номинации: «Информационный сюжет»
за работу
 «Кухня кинопроизводства»
Медиацентр «Эрудит TV»
рук. Свирина Н,А.
</t>
  </si>
  <si>
    <t>V Открытый фестиваль детско-юношеского и семейного экранного творчества «МультСемья»</t>
  </si>
  <si>
    <t xml:space="preserve">  апрель 2020</t>
  </si>
  <si>
    <t xml:space="preserve">Диплом лауреата 1 степени
в номинации
 «Диалог поколений» 
за фильм
 «Учимся вместе»
Коллективная работа семей - молодежная киностудия «Киви»
рук. Каян Е.И.
</t>
  </si>
  <si>
    <t xml:space="preserve">Диплом лауреата 1 степени
в номинации
 «Анимационные фильмы» 
за фильм
 «Крабик»
Коллективная работа - молодежная киностудия «Киви»
рук. Каян Е.И.
</t>
  </si>
  <si>
    <t xml:space="preserve">Диплом лауреата 
Гран-при
в номинации
 «Документальное кино: «Наша дружная семья» 
за фильм
 «Интервью с Сашей»
Семья Холдиных Клубное формирование «Кенгуру»
рук. Локцик М.Б.
</t>
  </si>
  <si>
    <t xml:space="preserve">Диплом лауреата 
1 степени
в номинации
 «Фотоконкурс : «Живая картина» 
за работу «Дама в шляпе и боа»
Семья Корягиных
Клубное формирование «Кенгуру»
рук. Локцик М.Б.
</t>
  </si>
  <si>
    <t xml:space="preserve">Диплом лауреата 
2 степени
в номинации
 «Фотоконкурс : «Живая картина» 
за работу «Девочка в синем платье»
Семья Корягиных
Клубное формирование «Кенгуру»
рук. Локцик М.Б.
</t>
  </si>
  <si>
    <t xml:space="preserve">Диплом лауреата 2 степени
в номинации
«Диалог поколений» 
за фильм
 «Чудный пес Бой»
Семья Бычковых Клубное формирование «Кенгуру»
рук. Локцик М.Б.
</t>
  </si>
  <si>
    <t xml:space="preserve">Диплом лауреата 
3 степени
в номинации
 «Фотоконкурс : «Живая картина» 
за работу «Девочка с куклой»
Семья Корягиных
Клубное формирование «Кенгуру»
рук. Локцик М.Б.
</t>
  </si>
  <si>
    <t xml:space="preserve">Диплом лауреата 3 степени
в номинации
 «Диалог поколений» 
за фильм
 «Лохматые сосиски»
Семья Бычковых Клубное формирование «Кенгуру»
рук. Локцик М.Б.
</t>
  </si>
  <si>
    <t xml:space="preserve">Диплом участника
За творческую работу
 «Мой творческий портрет»
Семья Бычковых Клубное формирование «Кенгуру»
рук. Локцик М.Б.
</t>
  </si>
  <si>
    <t xml:space="preserve">Диплом участника
За творческую работу
 «Наша дружная семья»
Семья Холдиных Клубное формирование «Кенгуру»
рук. Локцик М.Б.
</t>
  </si>
  <si>
    <t xml:space="preserve">Диплом лауреата 3 степени
в номинации
 «Диалог поколений» 
за фильм
 «Весеннее настроение»
Семья Овчинниковых Клубное формирование «Компас»
рук. Овчинников И.В..
</t>
  </si>
  <si>
    <t xml:space="preserve">Диплом лауреата 1 степени
в номинации
«Анимационные фильмы» 
за фильм
 «Тайная жизнь игрушек»
Коллективная работа
Медиацентр 
«Эрудит TV»
рук. Свирина Н.А.
</t>
  </si>
  <si>
    <t>Межрегиональная выставка медиапродуктов для детей и юношества «Свежая строка»</t>
  </si>
  <si>
    <t>г. Бийск</t>
  </si>
  <si>
    <t xml:space="preserve">Диплом участника в номинации «Телевизионные сюжеты»
за телесюжет 
«Видеть сердцем»,
Кретинин Дмитрий, Шубина Софья, Есауленко Александра, Прибыткова Анна, Кудинова Селена, Солодовников Станислав, Леонов Владимир Молодежная киностудия "Киви"                               рук. Каян Е.И.
</t>
  </si>
  <si>
    <t xml:space="preserve">Диплом за 1 место
 в номинации «Анимационный фильм»
за фильм 
«Щенок»,
 Кудинова Селена, Молодежная киностудия "Киви"                                                                   рук. Каян Е.И.
</t>
  </si>
  <si>
    <t xml:space="preserve">Диплом 1 степени
за мультимедийный проект 
«Жизнь и творчество В.Бианки»,
 Кускова Виктория, Молодежная киностудия "Киви"                                                                           рук. Каян Е.И.
</t>
  </si>
  <si>
    <t xml:space="preserve">Диплом участника в номинации «Информационные сюжеты»
за телесюжет 
«Двигай папой»,
Солодовников Станислав, Леонов Владимир,
 Локцик Олеся
 Молодежная киностудия "Киви"                               рук. Каян Е.И.
</t>
  </si>
  <si>
    <t xml:space="preserve">Диплом участника в номинации «Информационные сюжеты»
за телесюжет 
«Умревинский острог»,
Лебедева Мария, Чернов Вячеслав, Тархов Иван.
 Молодёжный МедиаЦентр
«Эрудит ТV»                                                          рук. Свирина Н.А.
</t>
  </si>
  <si>
    <t xml:space="preserve">Диплом за 1 место в номинации «Документальное кино»
за фильм 
«Дети блокадного Ленинграда»,
Лебедева Мария, Сивцова Екатерина, Махнева Елизавета, Родионенко Елена, Крулькин Егор
 Молодёжный МедиаЦентр
«Эрудит ТV»                                                       рук. Свирина Н.А.
</t>
  </si>
  <si>
    <t xml:space="preserve">Диплом за 2 место в номинации «Документальное кино»
за фильм 
«В погоне за мечтой»,
Лебедева Мария, Пустарнаков Вячеслав, Чернов Вячеслав, Леонов Владимир
 Молодёжный МедиаЦентр
«Эрудит ТV»                                                       рук. Свирина Н.А.
</t>
  </si>
  <si>
    <t xml:space="preserve">Областной конкурс семейных видеоработ
 «Мой папа»
</t>
  </si>
  <si>
    <t xml:space="preserve">Диплом за 1 место
 в номинации «Видеоролик»
Молодежная киностудия "Киви"                               рук. Каян Е.И.
</t>
  </si>
  <si>
    <t>I Открытый детско-юношеский медиафестиваль «ИЛИМмедиа»</t>
  </si>
  <si>
    <t>6-7 ноября 2019</t>
  </si>
  <si>
    <t>г. Железногорск-Илимский</t>
  </si>
  <si>
    <t xml:space="preserve">Диплом 1 степени
 в номинации «Мультфильм»
за фильм 
«Щенок»,
 Кудинова Селена, Молодежная киностудия "Киви"                                                                                           рук. Каян Е.И.
</t>
  </si>
  <si>
    <t xml:space="preserve">Диплом лауреат 2 степени
 в номинации «Мультфильм»
за фильм 
«Настоящая птица»,
 Брехт Алина, Сивак Анна, Панырина Екатерина Молодежная киностудия "Киви"                               рук. Каян Е.И.
</t>
  </si>
  <si>
    <t xml:space="preserve">Диплом лауреат 3 степени в номинации «Документальный фильм»
за фильм 
«Видеть сердцем»,
Шубина Софья,  Солодовников Станислав, Леонов Владимир Молодежная киностудия "Киви"                               рук. Каян Е.И.
</t>
  </si>
  <si>
    <t xml:space="preserve">Диплом участника в номинации «Игровой фильм»
за фильм 
«Муму»,
Лебедева Мария, Пустарнаков Вячеслав, Солодовников Станислав, Чернов Вячеслав, 
Тархов Иван
Молодежная киностудия "Киви"                               рук. Каян Е.И.
</t>
  </si>
  <si>
    <t xml:space="preserve">Диплом участника в номинации «Документальный фильм»
за фильм 
«Двигай папой»,
Солодовников Станислав, Леонов Владимир,
 Локцик Олеся
 Молодежная киностудия "Киви"                               рук. Каян Е.И.
</t>
  </si>
  <si>
    <t xml:space="preserve">Диплом участника в номинации «Документальный фильм»
за фильм 
«Дети Блокадного
Ленинграда»,
Лебедева Мария, Родионенко Елена, Махнева Елизавета, Самарцев Кирилл, Чернов Вячеслав, Крулькин Егор
 Молодёжный МедиаЦентр
«Эрудит ТV»                                                       рук. Свирина Н.А.
</t>
  </si>
  <si>
    <t xml:space="preserve">Диплом участника в номинации 
«Игровой фильм»
за фильм 
«Дороже чем ты думаешь»,
Коллективная работа
Молодёжный МедиаЦентр
«Эрудит ТV»                                                        рук. Свирина Н.А.
</t>
  </si>
  <si>
    <t xml:space="preserve">Диплом участника в номинации 
«Игровой фильм»
за фильм 
«На глубине»,
Коллективная работа
Молодёжный МедиаЦентр
«Эрудит ТV»                                                             рук. Свирина Н.А.
</t>
  </si>
  <si>
    <t xml:space="preserve">Диплом участника в номинации 
«Игровой фильм»
за фильм 
«Роман на двоих»,
Коллективная работа
Молодёжный МедиаЦентр
«Эрудит ТV»                                                             рук. Свирина Н.А.
</t>
  </si>
  <si>
    <t xml:space="preserve">Диплом участника в номинации 
«Игровой фильм»
за фильм 
«Секретики»,
Коллективная работа
Молодёжный МедиаЦентр
«Эрудит ТV»                                                              рук. Свирина Н.А.
</t>
  </si>
  <si>
    <t xml:space="preserve">Диплом участника в номинации 
«Игровой фильм»
за фильм 
«Тайный друг»,
Коллективная работа
Молодёжный МедиаЦентр
«Эрудит ТV»                                                            рук. Свирина Н.А.
</t>
  </si>
  <si>
    <t xml:space="preserve">Диплом лауреата 3 степени в номинации 
«Мультфильм»
за фильм 
«Лим детектив»,
Жильцова Анастасия, 
Горбунова Вероника
Молодёжный МедиаЦентр
«Эрудит ТV»                                                                 рук. Свирина Н.А.
</t>
  </si>
  <si>
    <t xml:space="preserve">Кубок Новосибирской области по Армейскому рукопашному бою, посвященный памяти 
Героя России
подполковника
 О.А. Пешкова
</t>
  </si>
  <si>
    <t xml:space="preserve">Диплом 1 степени
Ельчин Владимир
Клуб военно-прикладных дисциплин  «Ермакъ»
рук. Козлов В.Г.
</t>
  </si>
  <si>
    <t xml:space="preserve">Диплом 3 степени
Макаренко Данила
Клуб военно-прикладных дисциплин  «Ермакъ»
рук. Козлов В.Г.
</t>
  </si>
  <si>
    <t xml:space="preserve">Диплом 3 степени
Росин Виталий
Клуб военно-прикладных дисциплин  «Ермакъ»
рук. Козлов В.Г.
</t>
  </si>
  <si>
    <t>Первенство Новосибирского района Новосибирской области по Армейскому рукопашному бою, посвященное памяти кавалера ордена Мужества Д.А. Козлова</t>
  </si>
  <si>
    <t>с. Верх-Тула, Новосибирский район</t>
  </si>
  <si>
    <t xml:space="preserve">Диплом 3 степени Сильченко Дмитрий 
Клуб военно-прикладных дисциплин 
 «Ермакъ-курсант»
     рук. Корнева К.З.
</t>
  </si>
  <si>
    <t xml:space="preserve">Настольная интеллектуальная игра «Литературное кольцо Сибири»
Новосибирской региональной общественной организаци «Гильдия молодых библиотекарей»
</t>
  </si>
  <si>
    <t>Диплом победителя                                            трудовой отряд  Бодрый ЦИТ.Rus                             Куратор Лазебная А.С.</t>
  </si>
  <si>
    <t>Чемпионат и первенство города Томска</t>
  </si>
  <si>
    <t>30 ноября -1 декабря 2019</t>
  </si>
  <si>
    <t>г.Томск</t>
  </si>
  <si>
    <t xml:space="preserve">Диплом за 2 место 
Кабаков Владимир
Лотобаева Ульяна
Латиноамериканская  программа                              Студия спортивного бального танца "Ника"   рук. Тутаев М. В.
</t>
  </si>
  <si>
    <t xml:space="preserve">Диплом за 3 место 
Кабаков Владимир
Лотобаева Ульяна
Европейская  программа 
Юниоры 2                                                             Студия спортивного бального танца "Ника"   рук. Тутаев М. В.
</t>
  </si>
  <si>
    <t xml:space="preserve">Диплом за 3 место 
Полубинский Илья
Дуткина Кристина
Европейская  программа 
Юниоры 1                                                            Студия спортивного бального танца "Ника"   рук. Тутаев М. В.
</t>
  </si>
  <si>
    <t xml:space="preserve">Диплом за 2 место 
Полубинский Илья
Дуткина Кристина
Латиноамериканская  программа 
Юниоры 1                                                                 Студия спортивного бального танца "Ника"   рук. Тутаев М. В.
</t>
  </si>
  <si>
    <t xml:space="preserve">Диплом за 3 место
Латиноамериканская программа
Открытый класс
Романенко Григорий Браттон Маша                              Студия спортивного бального танца "Ника"   рук. Тутаев М. В.
</t>
  </si>
  <si>
    <t>Кубок «Танцмастер»</t>
  </si>
  <si>
    <t xml:space="preserve">Диплом за 1 место
Европейская программа С класс
Романенко Григорий Браттон Маша                              Студия спортивного бального танца "Ника"   рук. Тутаев М. В.
</t>
  </si>
  <si>
    <t xml:space="preserve">Диплом за 2 место
Европейская программа
Открытый класс
Романенко Григорий Браттон Маша                              Студия спортивного бального танца "Ника"   рук. Тутаев М. В.
</t>
  </si>
  <si>
    <t>XX Сибирский фестиваль снежной скульптуры</t>
  </si>
  <si>
    <t>Диплом лауреата                                               Локцик Олеся</t>
  </si>
  <si>
    <t>Диплом лауреата                                               Локцик Таисия</t>
  </si>
  <si>
    <t>Диплом лауреата                                               Семенова София</t>
  </si>
  <si>
    <t>Диплом участника                                               Локцик Владислав Владимирович</t>
  </si>
  <si>
    <t xml:space="preserve">Диплом участника                                               Локцик Марина
 Борисовна
</t>
  </si>
  <si>
    <t>Межрегиональная матчевая встреча по каратэ Киокушинкай в рамках первенства Алтайского края, посвященной 31-ой годовщине вывода войск из Афганистана</t>
  </si>
  <si>
    <t>г. Камень-на-Оби</t>
  </si>
  <si>
    <t xml:space="preserve">Диплом за 2 место 
Бальцар Максим
Секция
Каратэ киокушинкай
рук. Рыков С.М.
</t>
  </si>
  <si>
    <t xml:space="preserve">Диплом за 2 место 
Куницкий Никита
Секция
Каратэ киокушинкай
рук. Рыков С.М.
</t>
  </si>
  <si>
    <t xml:space="preserve">Диплом за 3 место 
Лукьянчук Антон
Секция
Каратэ киокушинкай
рук. Рыков С.М.
</t>
  </si>
  <si>
    <t xml:space="preserve">Диплом за 1 место 
Муромцев Станислав
Секция
Каратэ киокушинкай
рук. Рыков С.М.
</t>
  </si>
  <si>
    <t xml:space="preserve">Диплом за 1 место 
Ошкин Олег
Секция
Каратэ киокушинкай
рук. Рыков С.М.
</t>
  </si>
  <si>
    <t xml:space="preserve">Открытый чемпионат и первенство Новосибирской области, отборочный на чемпионат и первенство России по каратэ Киокушинкай </t>
  </si>
  <si>
    <t>24 февраля 2020</t>
  </si>
  <si>
    <t xml:space="preserve">Диплом за 2 место 
Ошкин Олег
Секция
Каратэ киокушинкай
рук. Рыков С.М.
</t>
  </si>
  <si>
    <t xml:space="preserve">Диплом за 3 место 
Воропаев Александр
Секция
Каратэ киокушинкай
рук. Рыков С.М.
</t>
  </si>
  <si>
    <t xml:space="preserve">Диплом за 1 место 
Лукьянчук Антон
Секция
Каратэ киокушинкай
рук. Рыков С.М.
</t>
  </si>
  <si>
    <t xml:space="preserve">Диплом за 1 место 
Матвиенко Анатолий
Секция
Каратэ киокушинкай
рук. Рыков С.М.
</t>
  </si>
  <si>
    <t xml:space="preserve">Диплом за 1 место 
Срыбных Вячеслав
Секция
Каратэ киокушинкай
рук. Рыков С.М.
</t>
  </si>
  <si>
    <t>V открытый традиционный турнир Томского района по Армейскому рукопашному бою «Кубок Князя Александра Невского»</t>
  </si>
  <si>
    <t>26 января 2020</t>
  </si>
  <si>
    <t>п. Молодежный Томский район</t>
  </si>
  <si>
    <t xml:space="preserve">Грамота за 2 мето
Сильченко Д. 
Клуб военно-прикладных дисциплин «Ермакъ»
рук. Корнева К.З.
</t>
  </si>
  <si>
    <t>Первенство Новосибирского района по рукопашному бою на призы главы Криводановского сельсовета</t>
  </si>
  <si>
    <t>Новосибирский район</t>
  </si>
  <si>
    <t xml:space="preserve">Диплом 2 место
Сильченко А.
Клуб военно-прикладных дисциплин «Ермакъ»
рук. Корнева К.З.
</t>
  </si>
  <si>
    <t xml:space="preserve">Диплом 3 место
Сильченко Д.
Клуб военно-прикладных дисциплин «Ермакъ»
рук. Корнева К.З.
</t>
  </si>
  <si>
    <t>Чемпионат и первенство Новосибирской области по танцевальному спорту</t>
  </si>
  <si>
    <t>11 октября 2020</t>
  </si>
  <si>
    <t xml:space="preserve">Диплом 
 2 место 
в номинации 
«Латиноамериканская программа»
Кабаков Владимир, Лотобаева Ульяна
Студия спортивного бального танца "Ника"   
рук. Тутаев М. В.
</t>
  </si>
  <si>
    <t xml:space="preserve">Диплом 
 3 место 
в номинации 
«Латиноамериканская программа»
Полубинский Илья, Дуткина Кристина
Студия спортивного бального танца "Ника"   
рук. Тутаев М. В.
</t>
  </si>
  <si>
    <t>Чемпионат и первенство Сибирского Федерального округа</t>
  </si>
  <si>
    <t>31января -02 февраля 2020</t>
  </si>
  <si>
    <t xml:space="preserve">Диплом за 2 место
Латиноамериканская программа
До С класса
Романенко Григорий Браттон Маша                              Студия спортивного бального танца "Ника"   рук. Тутаев М. В.
</t>
  </si>
  <si>
    <t>Проект "Свет Лучезарного Ангела в "Орленке"</t>
  </si>
  <si>
    <t xml:space="preserve"> март 2020</t>
  </si>
  <si>
    <t xml:space="preserve">ВДЦ «Орленок»
г. Туапсе 
Краснодарский край
</t>
  </si>
  <si>
    <t xml:space="preserve">Диплом победителя
в номинации
 «Специальный приз жюри» 
за анимационный фильм
 «Морская служба безопасности»
Коллективная работа молодежная киностудия «Киви»
рук. Каян Е.И.
</t>
  </si>
  <si>
    <t xml:space="preserve">Диплом победителя
в номинации
 «Специальный приз жюри» 
за анимационный фильм
 «Огонек орлятского сердца»
Коллективная работа молодежная киностудия «Киви»
рук. Каян Е.И.
</t>
  </si>
  <si>
    <t xml:space="preserve">IX Открытый фестиваль детского и юношеского киновидеотворчества 
«30 кадров»
</t>
  </si>
  <si>
    <t>г.Липецк</t>
  </si>
  <si>
    <t xml:space="preserve">Диплом 2 степени
в номинации
 «Музыкальный клип» 
за фильм
 «Желтый песок»
 молодежная киностудия «Киви»
рук. Каян Е.И.
</t>
  </si>
  <si>
    <t xml:space="preserve">Диплом 3 степени
в номинации
 «Анимация» 
за фильм
 «Щенок»
Кудинова Селена
 молодежная киностудия «Киви»
рук. Каян Е.И.
</t>
  </si>
  <si>
    <t xml:space="preserve">Московский городской конкурс детских анимационных фильмов «Маяк анимации»  фестиваля экранного творчества
 «Московский кораблик мечты»
</t>
  </si>
  <si>
    <t>г.Москва</t>
  </si>
  <si>
    <t xml:space="preserve">Диплом  1 степени
в номинации
 «Перекладная анимация» 
за фильм
 «Крабик»
Коллективная работа - молодежная киностудия «Киви»
рук. Каян Е.И.
</t>
  </si>
  <si>
    <t xml:space="preserve">Диплом  1 степени
в номинации
 «Перекладная анимация» 
за фильм
 «Про девочку Катю и ее маму»
Коллективная работа - молодежная киностудия «Киви»
рук. Каян Е.И.
</t>
  </si>
  <si>
    <t xml:space="preserve">Диплом  1 степени
в номинации
 «Перекладная анимация» 
за фильм
 «Тайная жизнь игрушек»
Коллективная работа - Медиацентр 
«Эрудит TV»
рук. Свирина Н.А.
</t>
  </si>
  <si>
    <t xml:space="preserve">Диплом  1 степени
в номинации
 «Телепрограмма» 
за фильм
 «Информационный выпуск ТекстаНЕТ»
Коллективная работа - Медиацентр 
«Эрудит TV»
рук. Свирина Н.А.
</t>
  </si>
  <si>
    <t>Турнир по танцевальному спорту XXIV Кубок Красноярья</t>
  </si>
  <si>
    <t>г. Красноярск</t>
  </si>
  <si>
    <t>Диплом за 3 место
Полубинский Илья Дуткина Кристина
Категория Юниоры 2+1
Латина
 (открытый класс)
    Студия спортивного бального танца "Ника"   рук. Тутаев М. В.</t>
  </si>
  <si>
    <t>Всероссийский фестиваль видеофильмов туристской, краеведческой и природоохранной тематики «Алый парус» 2019 года</t>
  </si>
  <si>
    <t xml:space="preserve"> декабрь 2019</t>
  </si>
  <si>
    <t>г. Киров</t>
  </si>
  <si>
    <t xml:space="preserve">Диплом участника 
за видеофильм
 «Ты береги нас» молодежная киностудия «Киви»
рук. Каян Е.И.
</t>
  </si>
  <si>
    <t>Всероссийская студенческая научно-патриотическая конференция «Современное состояние и перспективы развития культурного потенциала российских регионов»</t>
  </si>
  <si>
    <t>6  декабря 2019</t>
  </si>
  <si>
    <t>г. Санкт-Петербург</t>
  </si>
  <si>
    <t xml:space="preserve">Диплом участника 
за лучший видеосюжет
Лебедева Мария, Чернов Вячеслав, Шубина Софья, Солодовников Станислав,  молодежная киностудия «Киви»
рук. Каян Е.И.
</t>
  </si>
  <si>
    <t>Кинофестиваль «Волшебный фонарь»</t>
  </si>
  <si>
    <t xml:space="preserve">Приз кинофестиваля в номинации
 «Лучший клик» 
за фильм
 «Небо детства»
молодежная киностудия «Киви»
рук. Каян Е.И.
</t>
  </si>
  <si>
    <t xml:space="preserve">Всероссийский Конкурс
«Доброволец России-2019»
</t>
  </si>
  <si>
    <t>1-10 ноября 2019</t>
  </si>
  <si>
    <t>г. Москва</t>
  </si>
  <si>
    <t xml:space="preserve">Диплом финалиста
Овчинникова О.М.
в категории 
«Доброе дело»
</t>
  </si>
  <si>
    <t>Открытый всероссийский фестиваль искусств «Снегопад»</t>
  </si>
  <si>
    <t xml:space="preserve">Диплом лауреата
Студия современного эстрадного танца «ASSORTI»
рук. Стародубцева А.В.
</t>
  </si>
  <si>
    <t xml:space="preserve">Диплом лауреата
Студия современного эстрадного танца «ASSORTI»
 младшая группа
рук. Стародубцева А.В.
</t>
  </si>
  <si>
    <t xml:space="preserve">Российские соревнования по танцевальному спорту
«Favorite cup 2019»
</t>
  </si>
  <si>
    <t xml:space="preserve"> ноябрь 2019</t>
  </si>
  <si>
    <t xml:space="preserve">Диплом за 2 место Горохова Елизавета
Латиноамериканская  программа                              Студия спортивного бального танца "Ника"   рук. Тутаев М. В.
</t>
  </si>
  <si>
    <t>Российский турнир по танцевальному спорту «Сибирская империя»</t>
  </si>
  <si>
    <t xml:space="preserve"> 23-24 ноября 2019</t>
  </si>
  <si>
    <t xml:space="preserve">Диплом за 3 место 
Полубинский Илья
Дуткина Кристина
Латиноамериканская  программа                              Студия спортивного бального танца "Ника"   рук. Тутаев М. В.
</t>
  </si>
  <si>
    <t>Всероссийский конкурс-фестиваль талантов «Сибирские самоцветы»</t>
  </si>
  <si>
    <t xml:space="preserve">Диплом лауреата
 1 степени 
Ансамбль эстрадного танца «Эверест»
рук. Будян К.И.
</t>
  </si>
  <si>
    <t xml:space="preserve">Всероссийский фестиваль детского кино и телевидения
«Веселая ларга»
</t>
  </si>
  <si>
    <t>г. Владивосток</t>
  </si>
  <si>
    <t xml:space="preserve">Диплом лауреата 
2 степени
 в номинации
 «Телерепортаж» 
за репортаж
 «Умревинский острог»
Лебедева Мария, Чернов Вячеслав
молодежная киностудия «Киви»
рук. Каян Е.И.
</t>
  </si>
  <si>
    <t>V Всероссийский фестиваль детско-юношеского и семейного экранного творчества «МультСемья»</t>
  </si>
  <si>
    <t xml:space="preserve">Гран-при
в номинации
 «Лучшая студия» 
 молодежная киностудия «Киви»
рук. Каян Е.И.
</t>
  </si>
  <si>
    <t xml:space="preserve">Диплом лауреата 1 степени
в номинации
 «Лучший анимационный фильм на тему: «Диалог поколений» 
за фильм
 «Крабик»
Коллективная работа - молодежная киностудия «Киви»
рук. Каян Е.И.
</t>
  </si>
  <si>
    <t xml:space="preserve">Диплом лауреата 2 степени
в номинации
 «Лучший анимационный фильм на тему: «Диалог поколений» 
за творческую работу
 «Про девочку Катю и ее маму»
Коллективная работа - молодежная киностудия «Киви»
рук. Каян Е.И.
</t>
  </si>
  <si>
    <t xml:space="preserve">Диплом лауреата 1 степени
в номинации
«Лучший анимационный фильм на тему: «Диалог поколений»» 
за творческую работу
 «Тайная жизнь игрушек»
Коллективная работа
Медиацентр 
«Эрудит TV»
рук. Свирина Н.А.
</t>
  </si>
  <si>
    <t xml:space="preserve">Диплом лауреата 1 степени
в номинации
«Лучший юмористический фильм» 
за творческую работу
 «Секретики»
Коллективная работа
Медиацентр 
«Эрудит TV»
рук. Свирина Н.А.
</t>
  </si>
  <si>
    <t xml:space="preserve">VI Всероссийский открытый фестиваль детского и юношеского киновидеотворчества 
«Мир глазами детей»
</t>
  </si>
  <si>
    <t xml:space="preserve">  22-24 апреля 2020</t>
  </si>
  <si>
    <t>г. Старый Оскол</t>
  </si>
  <si>
    <t xml:space="preserve">Диплом  1 степени
за фильм
 «Семижильная»
к 75-летию Победы в Великой Отечественной войне
Коллективная работа - молодежная киностудия «Киви»
рук. Каян Е.И.
</t>
  </si>
  <si>
    <t>Всероссийский заочный конкурс подростковых медиаработ «Диалог поколений»</t>
  </si>
  <si>
    <t>07-27.09.2020</t>
  </si>
  <si>
    <t xml:space="preserve">ВДЦ «Орленок»
Краснодарский край
г. Туапсе
</t>
  </si>
  <si>
    <t xml:space="preserve">Диплом лауреата 2 степени в номинации «Услышать друг друга»
Конкурсная работа «Победа»
Осокина Дарья, Жильцова Анастасия,
Горбунова Вероника
Медиацентр 
«Эрудит TV»
рук. Свирина Н.А.
</t>
  </si>
  <si>
    <t xml:space="preserve">Диплом лауреата 1 степени в номинации «Услышать друг друга»
Конкурсная работа «Крабик»
Мальцев Александр,
Степанова Екатерина,
Локцик Таисия
молодежная киностудия «Киви»
рук. Каян Е.И.
</t>
  </si>
  <si>
    <t>Международный многожанровый конкурс-фестиваль «Энергия звезд»</t>
  </si>
  <si>
    <t xml:space="preserve">Диплом лауреата
 3 степени 
Ансамбль эстрадного танца «Эверест»
рук. Будян К.И.
</t>
  </si>
  <si>
    <t xml:space="preserve">Международный турнир по танцевальному спорту
«Siberian open cup»
</t>
  </si>
  <si>
    <t>07-08 декабря 2019</t>
  </si>
  <si>
    <t xml:space="preserve">Диплом за 2 место
Европейская программа
Романенко Григорий Браттон Маша                              Студия спортивного бального танца "Ника"   рук. Тутаев М. В.
</t>
  </si>
  <si>
    <t xml:space="preserve">Международный фестиваль-конкурс 
«Dance energy»
</t>
  </si>
  <si>
    <t>22 февраля 2020</t>
  </si>
  <si>
    <t xml:space="preserve">Диплом лауреата
 1 степени в номинации «Эстрадный танец»
Ансамбль эстрадного танца «Эверест»
рук. Будян К.И.
</t>
  </si>
  <si>
    <t xml:space="preserve">Диплом лауреата
 2 степени в номинации «Детский танец»
Ансамбль эстрадного танца «Эверест»
рук. Будян К.И.
</t>
  </si>
  <si>
    <t>Грантовый международный фестиваль-конкурс искусств «Таланты России»</t>
  </si>
  <si>
    <t xml:space="preserve"> апрель 2020</t>
  </si>
  <si>
    <t xml:space="preserve">Диплом лауреата
 2 степени в номинации «Эстрадный танец»
возр.группа 3-5 лет
Ансамбль эстрадного танца «Эверест»
рук. Будян К.И.
</t>
  </si>
  <si>
    <t xml:space="preserve">Диплом лауреата
 2 степени в номинации «Эстрадный танец»
возр.группа 9-12 лет
Ансамбль эстрадного танца «Эверест»
рук. Будян К.И.
</t>
  </si>
  <si>
    <t xml:space="preserve">Международный фестиваль детско-юношеской журналистики  и экранного творчества
 «Волга-ЮНПРЕСС»
</t>
  </si>
  <si>
    <t xml:space="preserve">г.Тольяти </t>
  </si>
  <si>
    <t xml:space="preserve">Диплом  2 степени
в номинации
 «Бумеранг 2020-«Диалог поколений» 
за фильм
 «Крабик»
Авдеева Ангелина
молодежная киностудия «Киви»
рук. Каян Е.И.
</t>
  </si>
  <si>
    <t xml:space="preserve">Диплом  2 степени
в номинации
 «Бумеранг 2020-«Диалог поколений» 
за фильм
 «Про девочку Катю
 и ее маму»
Авдеева Ангелина
молодежная киностудия «Киви»
рук. Каян Е.И.
</t>
  </si>
  <si>
    <t xml:space="preserve">Диплом  2 степени
в номинации
 «Документальное кино» 
за фильм
 «АРБ-2020»
молодежная киностудия «Киви»
рук. Каян Е.И.
</t>
  </si>
  <si>
    <t xml:space="preserve">Диплом  2 степени
в номинации
 «Бумеранг 2020-«Диалог поколений» 
за фильм
 «Крабик»
Бобкова Анастасия
молодежная киностудия «Киви»
рук. Каян Е.И.
</t>
  </si>
  <si>
    <t xml:space="preserve">Диплом  2 степени
в номинации
 «Бумеранг 2020-«Диалог поколений» 
за фильм
 «Про девочку Катю
 и ее маму»
Бобкова Анастасия
молодежная киностудия «Киви»
рук. Каян Е.И.
</t>
  </si>
  <si>
    <t xml:space="preserve">Диплом  1 степени
в номинации
 «Бумеранг 2020-«Диалог поколений» 
за фильм
 «Синий краб»
Авдеева Ангелина
молодежная киностудия «Киви»
рук. Каян Е.И.
</t>
  </si>
  <si>
    <t xml:space="preserve">Диплом  1 степени
в номинации
 «Бумеранг 2020-«Диалог поколений» 
за фильм
 «Синий краб»
Мальцев Александр
молодежная киностудия «Киви»
рук. Каян Е.И.
</t>
  </si>
  <si>
    <t xml:space="preserve">Диплом 2 степени
в номинации
 «Документальное кино» 
за фильм
 «Мы просто другие»
Мальцев Александр
молодежная киностудия «Киви»
рук. Каян Е.И.
</t>
  </si>
  <si>
    <t xml:space="preserve">Диплом 2 степени
в номинации
 «Документальное кино» 
за фильм
 «Мы просто другие»
Авдеева Ангелина
молодежная киностудия «Киви»
рук. Каян Е.И.
</t>
  </si>
  <si>
    <t xml:space="preserve">Диплом 2 степени
в номинации
 «Документальное кино» 
за фильм
 «АРБ-2020»
Мальцев Александр
молодежная киностудия «Киви»
рук. Каян Е.И.
</t>
  </si>
  <si>
    <t xml:space="preserve">Диплом  2 степени
в номинации
 «Бумеранг 2020-«Диалог поколений» 
за фильм
 «Про девочку Катю
 и ее маму»
Докшин Артемий
молодежная киностудия «Киви»
рук. Каян Е.И.
</t>
  </si>
  <si>
    <t xml:space="preserve">Диплом 2 степени
в номинации
 «Документальное кино» 
за фильм
 «АРБ-2020»
Котова Елена
молодежная киностудия «Киви»
рук. Каян Е.И.
</t>
  </si>
  <si>
    <t xml:space="preserve">Диплом 2 степени
в номинации
«Бумеранг 2020-«Диалог поколений» 
за фильм
 «Крабик»
молодежная киностудия «Киви»
рук. Каян Е.И.
</t>
  </si>
  <si>
    <t xml:space="preserve">Диплом 2 степени
в номинации
«Бумеранг 2020-«Диалог поколений» 
за фильм
 «Крабик»
Кускова Вика
молодежная киностудия «Киви»
рук. Каян Е.И.
</t>
  </si>
  <si>
    <t xml:space="preserve">Диплом 2 степени
в номинации
«Бумеранг 2020-«Диалог поколений» 
за фильм
 «Синий краб»
Кускова Вика
молодежная киностудия «Киви»
рук. Каян Е.И.
</t>
  </si>
  <si>
    <t xml:space="preserve">Диплом 2 степени
в номинации
 «Документальное кино» 
за фильм
 «Мы просто другие»
Кускова Вика
молодежная киностудия «Киви»
рук. Каян Е.И.
</t>
  </si>
  <si>
    <t xml:space="preserve">Диплом  2 степени
в номинации
 «Бумеранг 2020-«Диалог поколений» 
за фильм
 «Про девочку Катю
 и ее маму»
Локцик Алена
молодежная киностудия «Киви»
рук. Каян Е.И.
</t>
  </si>
  <si>
    <t xml:space="preserve">Диплом 2 степени
в номинации
 «Документальное кино» 
за фильм
 «Мы просто другие»
Локцик Алена
молодежная киностудия «Киви»
рук. Каян Е.И.
</t>
  </si>
  <si>
    <t xml:space="preserve">Диплом 2 степени
в номинации
«Бумеранг 2020-«Диалог поколений» 
за фильм
 «Крабик»
Локцик Олеся
молодежная киностудия «Киви»
рук. Каян Е.И.
</t>
  </si>
  <si>
    <t xml:space="preserve">Диплом  2 степени
в номинации
 «Бумеранг 2020-«Диалог поколений» 
за фильм
 «Про девочку Катю
 и ее маму»
Локцик Олеся
молодежная киностудия «Киви»
рук. Каян Е.И.
</t>
  </si>
  <si>
    <t xml:space="preserve">Диплом 2 степени
в номинации
 «Документальное кино» 
за фильм
 «Мы просто другие»
Локцик Олеся
молодежная киностудия «Киви»
рук. Каян Е.И.
</t>
  </si>
  <si>
    <t xml:space="preserve">Диплом 2 степени
в номинации
«Бумеранг 2020-«Диалог поколений» 
за фильм
 «Крабик»
Локцик Таисия
молодежная киностудия «Киви»
рук. Каян Е.И.
</t>
  </si>
  <si>
    <t xml:space="preserve">Диплом  2 степени
в номинации
 «Бумеранг 2020-«Диалог поколений» 
за фильм
 «Про девочку Катю
 и ее маму»
Локцик Таисия
молодежная киностудия «Киви»
рук. Каян Е.И.
</t>
  </si>
  <si>
    <t xml:space="preserve">Диплом 2 степени
в номинации
«Бумеранг 2020-«Диалог поколений» 
за фильм
 «Синий краб»
Локцик Таисия
молодежная киностудия «Киви»
рук. Каян Е.И.
</t>
  </si>
  <si>
    <t xml:space="preserve">Диплом 2 степени
в номинации
 «Документальное кино» 
за фильм
 «Мы просто другие»
Локцик Таисия
молодежная киностудия «Киви»
рук. Каян Е.И.
</t>
  </si>
  <si>
    <t xml:space="preserve">Диплом  2 степени
в номинации
 «Бумеранг 2020-«Диалог поколений» 
за фильм
 «Про девочку Катю
 и ее маму»
Мальцев Александр
молодежная киностудия «Киви»
рук. Каян Е.И.
</t>
  </si>
  <si>
    <t xml:space="preserve">Диплом 2 степени
в номинации
«Бумеранг 2020-«Диалог поколений» 
за фильм
 «Крабик»
Михнюк Софья
молодежная киностудия «Киви»
рук. Каян Е.И.
</t>
  </si>
  <si>
    <t xml:space="preserve">Диплом  2 степени
в номинации
 «Бумеранг 2020-«Диалог поколений» 
за фильм
 «Про девочку Катю
 и ее маму»
Михнюк Софья
молодежная киностудия «Киви»
рук. Каян Е.И.
</t>
  </si>
  <si>
    <t xml:space="preserve">Диплом 2 степени
в номинации
 «Документальное кино» 
за фильм
 «Мы просто другие»
молодежная киностудия «Киви»
рук. Каян Е.И.
</t>
  </si>
  <si>
    <t xml:space="preserve">Диплом  2 степени
в номинации
 «Бумеранг 2020-«Диалог поколений» 
за фильм
 «Про девочку Катю
 и ее маму»
Петренко София
молодежная киностудия «Киви»
рук. Каян Е.И.
</t>
  </si>
  <si>
    <t xml:space="preserve">Диплом  2 степени
в номинации
 «Бумеранг 2020-«Диалог поколений» 
за фильм
 «Про девочку Катю
 и ее маму»
Попкович Арина
молодежная киностудия «Киви»
рук. Каян Е.И.
</t>
  </si>
  <si>
    <t xml:space="preserve">Диплом  2 степени
в номинации
 «Бумеранг 2020-«Диалог поколений» 
за фильм
 «Про девочку Катю
 и ее маму»
молодежная киностудия «Киви»
рук. Каян Е.И.
</t>
  </si>
  <si>
    <t xml:space="preserve">Диплом  1 степени
в номинации
 «Бумеранг 2020-«Диалог поколений» 
за фильм
 «Синий краб»
молодежная киностудия «Киви»
рук. Каян Е.И.
</t>
  </si>
  <si>
    <t xml:space="preserve">Диплом  1 степени
в номинации
 «Бумеранг 2020-«Диалог поколений» 
за фильм
 «Синий краб»
Степанова Екатерина
молодежная киностудия «Киви»
рук. Каян Е.И.
</t>
  </si>
  <si>
    <t xml:space="preserve">Диплом 2 степени
в номинации
 «Документальное кино» 
за фильм
 «Мы просто другие»
Степанова Екатерина
молодежная киностудия «Киви»
рук. Каян Е.И.
</t>
  </si>
  <si>
    <t xml:space="preserve">Диплом 2 степени
в номинации
«Бумеранг 2020-«Диалог поколений» 
за фильм
 «Крабик»
Степанова Екатерина
молодежная киностудия «Киви»
рук. Каян Е.И.
</t>
  </si>
  <si>
    <t xml:space="preserve">Диплом  2 степени
в номинации
 «Бумеранг 2020-«Диалог поколений» 
за фильм
 «Про девочку Катю
 и ее маму»
Степанова Екатерина
молодежная киностудия «Киви»
рук. Каян Е.И.
</t>
  </si>
  <si>
    <t xml:space="preserve">Диплом 2 степени
в номинации
 «Документальное кино» 
за фильм
 «АРБ-2020»
Степанова Екатерина
молодежная киностудия «Киви»
рук. Каян Е.И.
</t>
  </si>
  <si>
    <t xml:space="preserve">Диплом  2 степени
в номинации
 «Бумеранг 2020-«Диалог поколений» 
за фильм
 «Про девочку Катю
 и ее маму»
Тимошенко Варвара
молодежная киностудия «Киви»
рук. Каян Е.И.
</t>
  </si>
  <si>
    <t xml:space="preserve">Диплом  2 степени
в номинации
 «Анимационные фильмы» 
за фильм
 «Лис детектив»
Горбунова Вероника
Медиацентр «Эрудит»
рук. Свирина Н.А.
</t>
  </si>
  <si>
    <t xml:space="preserve">Диплом  2 степени
в номинации
 «Игровое кино 
в любом жанре» 
за работу
 «На глубине»
Горбунова Вероника
Медиацентр «Эрудит»
рук. Свирина Н.А.
</t>
  </si>
  <si>
    <t xml:space="preserve">Диплом  2 степени
в номинации
 «Игровое кино 
в любом жанре» 
за работу
 «Роман на двоих»
Горбунова Вероника
Медиацентр «Эрудит»
рук. Свирина Н.А.
</t>
  </si>
  <si>
    <t xml:space="preserve">Диплом  2 степени
в номинации
 «Игровое кино 
в любом жанре» 
за работу
 «Роман на двоих»
Жильцова Анастасия
Медиацентр «Эрудит»
рук. Свирина Н.А.
</t>
  </si>
  <si>
    <t xml:space="preserve">Диплом  2 степени
в номинации
 «Игровое кино 
в любом жанре» 
за работу
 «На глубине»
Жильцова Анастасия
Медиацентр «Эрудит»
рук. Свирина Н.А.
</t>
  </si>
  <si>
    <t xml:space="preserve">Диплом  2 степени
в номинации
 «Анимационные фильмы» 
за фильм
 «Лис детектив»
Жильцова Анастасия
Медиацентр «Эрудит»
рук. Свирина Н.А.
</t>
  </si>
  <si>
    <t xml:space="preserve">Диплом  2 степени
в номинации
 «Игровое кино 
в любом жанре» 
за работу
 «Роман на двоих»
Осокина Дарья
Медиацентр «Эрудит»
рук. Свирина Н.А.
</t>
  </si>
  <si>
    <t xml:space="preserve">Диплом  2 степени
в номинации
 «Игровое кино 
в любом жанре» 
за работу
 «На глубине»
Осокина Дарья
Медиацентр «Эрудит»
рук. Свирина Н.А.
</t>
  </si>
  <si>
    <t xml:space="preserve">Диплом  2 степени
в номинации
 «Анимационные фильмы» 
за фильм
 «Лис детектив»
Осокина Дарья
Медиацентр «Эрудит»
рук. Свирина Н.А.
</t>
  </si>
  <si>
    <t>Х International online-competition of choreographic art «Vdohnovenie»</t>
  </si>
  <si>
    <t>8-20 апреля</t>
  </si>
  <si>
    <t>г.Санкт-Петербург</t>
  </si>
  <si>
    <t xml:space="preserve">Дипломант 2 степени
в номинации «Эстрадный танец»
Ансамбль эстрадного танца «Эверест»
рук. Будян К.И.
</t>
  </si>
  <si>
    <t xml:space="preserve">Грантовый международный конкурс искусств
«Озаряй талантом»
</t>
  </si>
  <si>
    <t>17 июня 2020</t>
  </si>
  <si>
    <t>г. Ростов-на-Дону</t>
  </si>
  <si>
    <t xml:space="preserve">Грантовый международный конкурс искусств
«Ты можешь больше»
</t>
  </si>
  <si>
    <t>20 июня 2020</t>
  </si>
  <si>
    <t xml:space="preserve">Диплом лауреата
 2 степени в номинации «Эстрадный танец»
возр.группа 13-17 лет
Ансамбль эстрадного танца «Эверест»
рук. Будян К.И.
</t>
  </si>
  <si>
    <t>Грантовый международный конкурс искусств «Живи!Твори!Мечтай!»</t>
  </si>
  <si>
    <t>23 июня.2020</t>
  </si>
  <si>
    <t xml:space="preserve">Международный онлайн-фестиваль
 «Не скучаем дома
</t>
  </si>
  <si>
    <t>20 апреля 2020</t>
  </si>
  <si>
    <t xml:space="preserve">Диплом лауреата
 1 степени 
в номинации 
«Современный танец»
Браттон Маша
Студия спортивного бального танца "Ника"   
рук. Тутаев М. В.
</t>
  </si>
  <si>
    <t xml:space="preserve">Диплом лауреата
 1 степени 
в номинации 
«Латиноамериканская программа»
Гагарин Михаил
Студия спортивного бального танца "Ника"   
рук. Тутаев М. В.
</t>
  </si>
  <si>
    <t xml:space="preserve">Диплом лауреата
 1 степени 
в номинации 
«Современный танец»
Дуткина Кристина
Студия спортивного бального танца "Ника"   
рук. Тутаев М. В.
</t>
  </si>
  <si>
    <t xml:space="preserve">Диплом лауреата
 1 степени 
в номинации 
«Латиноамериканская программа»
Кабаков Владимир
Студия спортивного бального танца "Ника"   
рук. Тутаев М. В.
</t>
  </si>
  <si>
    <t xml:space="preserve">Диплом лауреата
 1 степени 
в номинации 
«Латиноамериканская программа»
Калиновская Ксения
Студия спортивного бального танца "Ника"   
рук. Тутаев М. В.
</t>
  </si>
  <si>
    <t xml:space="preserve">Диплом лауреата
 1 степени 
в номинации 
«Современный танец»
Лотобаева Ульяна
Студия спортивного бального танца "Ника"   
рук. Тутаев М. В.
</t>
  </si>
  <si>
    <t xml:space="preserve">Диплом лауреата
 1 степени 
в номинации 
«Латиноамериканская программа»
Полубинский Илья
Студия спортивного бального танца "Ника"   
рук. Тутаев М. В.
</t>
  </si>
  <si>
    <t xml:space="preserve">Диплом лауреата
 1 степени 
в номинации 
«Латиноамериканская программа»
Романенко Григорий
Студия спортивного бального танца "Ника"   
рук. Тутаев М. В.
</t>
  </si>
  <si>
    <t xml:space="preserve">Международный кинофестиваль
 «Ты не один» для детей и взрослых с ограниченными возможностями
</t>
  </si>
  <si>
    <t xml:space="preserve">г. Ярославль </t>
  </si>
  <si>
    <t xml:space="preserve">Диплом Лауреата в номинации «Анимационный фильм»
Фильм 
«Про девочку Катю и ее маму»
Коллективная работа
молодежная киностудия «Киви»
рук. Каян Е.И.
</t>
  </si>
  <si>
    <t>Международный конкурс искусства и таланта «Звезды осени»</t>
  </si>
  <si>
    <t>сентябрь 2020</t>
  </si>
  <si>
    <t>г. Сочи</t>
  </si>
  <si>
    <t xml:space="preserve">Диплом лауреата
 2 степени в номинации «Эстрадный танец»
возр.группа 9-11 лет
Ансамбль эстрадного танца «Эверест»
рук. Будян К.И.
</t>
  </si>
  <si>
    <t>МАЛАЙЗИЯ</t>
  </si>
  <si>
    <t>Международный турнир по спортивным бальным танцам "NEGERI SEMBILAN ONLINE DANCESPORT CHENPIONSHIP" (МАЛАЙЗИЯ)</t>
  </si>
  <si>
    <t>Диплом за 1 местов в направлении "Латиноамериканская программа",  Владимир Кабаков, Ульяна Лотобаева</t>
  </si>
  <si>
    <t xml:space="preserve">«Татьянин день»
Социальная акция, посвященная
Дню студента
«Татьянин день»
Социальная акция, посвященная
Дню студента
</t>
  </si>
  <si>
    <t>Калининский район</t>
  </si>
  <si>
    <t>Некомерческое образовательное учреждение дополнительного образования учебный центр "АТОН"</t>
  </si>
  <si>
    <t>ООО "Учет и Кадры"</t>
  </si>
  <si>
    <t>Акция "Блокадный хлеб"</t>
  </si>
  <si>
    <t>https://vk.com/patriot_nsk?w=wall-66583311_3740%2Fall</t>
  </si>
  <si>
    <t>"Наша светлица"</t>
  </si>
  <si>
    <t>https://vk.com/patriot_nsk?w=wall-66583311_4668%2Fall</t>
  </si>
  <si>
    <t xml:space="preserve">Акция по оказанию индивидуальной помощи пожилым людям «Мы дарим тепло наших сердец»
</t>
  </si>
  <si>
    <t>1-10.12.2020</t>
  </si>
  <si>
    <t>Акция по оказанию индивидуальной помощи инвалидам, приуроченная к Декаде инвалидов</t>
  </si>
  <si>
    <t>Свидетельство о занесении на районную Доску Почета КФ "Киностудия "КИВИ" (руководитель Каян Е.И.)</t>
  </si>
  <si>
    <t>Районная Доска Почета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</si>
</sst>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46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8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8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8" fillId="8" borderId="13" xfId="0" applyFont="1" applyFill="1" applyBorder="1" applyAlignment="1" applyProtection="1">
      <alignment horizontal="center" vertical="center" wrapText="1"/>
      <protection hidden="1"/>
    </xf>
    <xf numFmtId="0" fontId="28" fillId="8" borderId="1" xfId="0" applyFont="1" applyFill="1" applyBorder="1" applyAlignment="1" applyProtection="1">
      <alignment horizontal="center" vertical="center" wrapText="1"/>
      <protection hidden="1"/>
    </xf>
    <xf numFmtId="0" fontId="28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6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2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49" fontId="2" fillId="0" borderId="3" xfId="0" applyNumberFormat="1" applyFont="1" applyBorder="1" applyAlignment="1" applyProtection="1">
      <alignment horizontal="center" vertical="top" wrapText="1"/>
      <protection locked="0"/>
    </xf>
    <xf numFmtId="0" fontId="10" fillId="0" borderId="3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center"/>
    </xf>
    <xf numFmtId="0" fontId="3" fillId="8" borderId="3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Border="1"/>
    <xf numFmtId="0" fontId="10" fillId="0" borderId="1" xfId="0" applyFont="1" applyBorder="1" applyAlignment="1">
      <alignment vertical="center" wrapText="1"/>
    </xf>
    <xf numFmtId="14" fontId="10" fillId="0" borderId="7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 applyProtection="1">
      <alignment horizontal="center" vertical="top" wrapText="1"/>
      <protection locked="0"/>
    </xf>
    <xf numFmtId="0" fontId="33" fillId="0" borderId="1" xfId="0" applyFont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horizontal="center" vertical="top"/>
    </xf>
    <xf numFmtId="14" fontId="10" fillId="0" borderId="30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9" fillId="0" borderId="0" xfId="1" applyAlignment="1">
      <alignment horizontal="center" vertical="center"/>
    </xf>
    <xf numFmtId="14" fontId="10" fillId="0" borderId="1" xfId="0" applyNumberFormat="1" applyFont="1" applyBorder="1" applyAlignment="1">
      <alignment horizontal="left" vertical="top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9" fillId="0" borderId="1" xfId="1" applyBorder="1" applyAlignment="1" applyProtection="1">
      <alignment horizontal="center" vertical="top" wrapText="1"/>
      <protection locked="0"/>
    </xf>
    <xf numFmtId="0" fontId="29" fillId="0" borderId="0" xfId="1" applyAlignment="1">
      <alignment horizontal="center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left" vertical="top" wrapText="1"/>
    </xf>
    <xf numFmtId="0" fontId="27" fillId="0" borderId="0" xfId="0" applyFont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/>
    </xf>
    <xf numFmtId="0" fontId="27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7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7" fontId="5" fillId="0" borderId="1" xfId="0" applyNumberFormat="1" applyFont="1" applyBorder="1" applyAlignment="1">
      <alignment horizontal="center" vertical="top" wrapText="1"/>
    </xf>
    <xf numFmtId="0" fontId="29" fillId="0" borderId="1" xfId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28" fillId="2" borderId="1" xfId="0" applyFont="1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14" fontId="10" fillId="2" borderId="1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" xfId="1" applyBorder="1" applyAlignment="1">
      <alignment horizontal="left" vertical="top" wrapText="1"/>
    </xf>
    <xf numFmtId="0" fontId="29" fillId="0" borderId="0" xfId="1"/>
    <xf numFmtId="0" fontId="29" fillId="2" borderId="1" xfId="1" applyFill="1" applyBorder="1" applyAlignment="1" applyProtection="1">
      <alignment horizontal="center" vertical="top" wrapText="1"/>
      <protection locked="0"/>
    </xf>
    <xf numFmtId="0" fontId="29" fillId="0" borderId="0" xfId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4\sharefolder\Users\&#1055;&#1080;&#1088;&#1072;&#1084;&#1080;&#1076;&#1072;\Downloads\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 refreshError="1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2423289264569107/" TargetMode="External"/><Relationship Id="rId2" Type="http://schemas.openxmlformats.org/officeDocument/2006/relationships/hyperlink" Target="https://vk.com/patriot_nsk" TargetMode="External"/><Relationship Id="rId1" Type="http://schemas.openxmlformats.org/officeDocument/2006/relationships/hyperlink" Target="https://timolod.ru/centers/patriot/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s://www.instagram.com/centr_patriot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patriot_nsk?w=wall-66583311_4114" TargetMode="External"/><Relationship Id="rId3" Type="http://schemas.openxmlformats.org/officeDocument/2006/relationships/hyperlink" Target="https://vk.com/patriot_nsk?w=wall-66583311_4349" TargetMode="External"/><Relationship Id="rId7" Type="http://schemas.openxmlformats.org/officeDocument/2006/relationships/hyperlink" Target="https://vk.com/patriot_nsk?w=wall-66583311_3740%2Fall" TargetMode="External"/><Relationship Id="rId2" Type="http://schemas.openxmlformats.org/officeDocument/2006/relationships/hyperlink" Target="https://vk.com/patriot_nsk?w=wall-66583311_4100" TargetMode="External"/><Relationship Id="rId1" Type="http://schemas.openxmlformats.org/officeDocument/2006/relationships/hyperlink" Target="https://vk.com/patriot_nsk?w=wall-66583311_4076" TargetMode="External"/><Relationship Id="rId6" Type="http://schemas.openxmlformats.org/officeDocument/2006/relationships/hyperlink" Target="https://vk.com/patriot_nsk?w=wall-66583311_4358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vk.com/patriot_nsk?w=wall-66583311_4334" TargetMode="External"/><Relationship Id="rId10" Type="http://schemas.openxmlformats.org/officeDocument/2006/relationships/hyperlink" Target="https://vk.com/patriot_nsk" TargetMode="External"/><Relationship Id="rId4" Type="http://schemas.openxmlformats.org/officeDocument/2006/relationships/hyperlink" Target="https://vk.com/patriot_nsk?w=wall-66583311_4351" TargetMode="External"/><Relationship Id="rId9" Type="http://schemas.openxmlformats.org/officeDocument/2006/relationships/hyperlink" Target="https://vk.com/patriot_nsk?w=wall-66583311_4668%2Fal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9"/>
  <sheetViews>
    <sheetView view="pageBreakPreview" zoomScaleNormal="100" zoomScaleSheetLayoutView="100" workbookViewId="0">
      <selection activeCell="B31" sqref="B31"/>
    </sheetView>
  </sheetViews>
  <sheetFormatPr defaultColWidth="9.140625" defaultRowHeight="15" x14ac:dyDescent="0.25"/>
  <cols>
    <col min="1" max="1" width="10.140625" style="35" customWidth="1"/>
    <col min="2" max="2" width="9.140625" style="35"/>
    <col min="3" max="3" width="2.140625" style="35" customWidth="1"/>
    <col min="4" max="7" width="9.140625" style="35"/>
    <col min="8" max="8" width="8.5703125" style="35" customWidth="1"/>
    <col min="9" max="9" width="9.140625" style="35"/>
    <col min="10" max="10" width="9.140625" style="35" customWidth="1"/>
    <col min="11" max="11" width="5.42578125" style="35" customWidth="1"/>
    <col min="12" max="12" width="15.7109375" style="35" customWidth="1"/>
    <col min="13" max="13" width="9.140625" style="35"/>
    <col min="14" max="14" width="15.7109375" style="35" customWidth="1"/>
    <col min="15" max="16384" width="9.140625" style="35"/>
  </cols>
  <sheetData>
    <row r="1" spans="1:14" ht="20.25" x14ac:dyDescent="0.25">
      <c r="A1" s="381" t="s">
        <v>206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3"/>
    </row>
    <row r="2" spans="1:14" ht="38.25" customHeight="1" x14ac:dyDescent="0.25">
      <c r="A2" s="247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48"/>
    </row>
    <row r="3" spans="1:14" ht="19.5" customHeight="1" x14ac:dyDescent="0.25">
      <c r="A3" s="398" t="s">
        <v>218</v>
      </c>
      <c r="B3" s="399"/>
      <c r="C3" s="399"/>
      <c r="D3" s="399"/>
      <c r="E3" s="399"/>
      <c r="F3" s="90"/>
      <c r="G3" s="90"/>
      <c r="H3" s="90"/>
      <c r="I3" s="90"/>
      <c r="J3" s="90"/>
      <c r="K3" s="90"/>
      <c r="L3" s="384"/>
      <c r="M3" s="384"/>
      <c r="N3" s="385"/>
    </row>
    <row r="4" spans="1:14" ht="15.75" x14ac:dyDescent="0.25">
      <c r="A4" s="249" t="s">
        <v>79</v>
      </c>
      <c r="B4" s="397"/>
      <c r="C4" s="397"/>
      <c r="D4" s="397"/>
      <c r="E4" s="397"/>
      <c r="F4" s="90"/>
      <c r="G4" s="90"/>
      <c r="H4" s="90"/>
      <c r="I4" s="90"/>
      <c r="J4" s="90"/>
      <c r="K4" s="90"/>
      <c r="L4" s="90"/>
      <c r="M4" s="90"/>
      <c r="N4" s="248"/>
    </row>
    <row r="5" spans="1:14" ht="21.75" customHeight="1" x14ac:dyDescent="0.25">
      <c r="A5" s="402"/>
      <c r="B5" s="397"/>
      <c r="C5" s="397"/>
      <c r="D5" s="397"/>
      <c r="E5" s="397"/>
      <c r="F5" s="90"/>
      <c r="G5" s="90"/>
      <c r="H5" s="90"/>
      <c r="I5" s="90"/>
      <c r="J5" s="90"/>
      <c r="K5" s="90"/>
      <c r="L5" s="90"/>
      <c r="M5" s="90"/>
      <c r="N5" s="248"/>
    </row>
    <row r="6" spans="1:14" ht="30.75" customHeight="1" x14ac:dyDescent="0.25">
      <c r="A6" s="400"/>
      <c r="B6" s="401"/>
      <c r="C6" s="90"/>
      <c r="D6" s="403"/>
      <c r="E6" s="403"/>
      <c r="F6" s="90"/>
      <c r="G6" s="90"/>
      <c r="H6" s="90"/>
      <c r="I6" s="90"/>
      <c r="J6" s="90"/>
      <c r="K6" s="90"/>
      <c r="L6" s="90"/>
      <c r="M6" s="90"/>
      <c r="N6" s="248"/>
    </row>
    <row r="7" spans="1:14" ht="12.75" customHeight="1" x14ac:dyDescent="0.25">
      <c r="A7" s="404" t="s">
        <v>219</v>
      </c>
      <c r="B7" s="405"/>
      <c r="C7" s="90"/>
      <c r="D7" s="379" t="s">
        <v>220</v>
      </c>
      <c r="E7" s="379"/>
      <c r="F7" s="90"/>
      <c r="G7" s="90"/>
      <c r="H7" s="90"/>
      <c r="I7" s="90"/>
      <c r="J7" s="90"/>
      <c r="K7" s="90"/>
      <c r="L7" s="90"/>
      <c r="M7" s="90"/>
      <c r="N7" s="248"/>
    </row>
    <row r="8" spans="1:14" ht="12.75" customHeight="1" x14ac:dyDescent="0.25">
      <c r="A8" s="250"/>
      <c r="B8" s="380" t="s">
        <v>221</v>
      </c>
      <c r="C8" s="380"/>
      <c r="D8" s="380"/>
      <c r="E8" s="107"/>
      <c r="F8" s="90"/>
      <c r="G8" s="90"/>
      <c r="H8" s="90"/>
      <c r="I8" s="90"/>
      <c r="J8" s="90"/>
      <c r="K8" s="90"/>
      <c r="L8" s="90"/>
      <c r="M8" s="90"/>
      <c r="N8" s="248"/>
    </row>
    <row r="9" spans="1:14" ht="101.25" customHeight="1" x14ac:dyDescent="0.25">
      <c r="A9" s="247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248"/>
    </row>
    <row r="10" spans="1:14" ht="18.75" x14ac:dyDescent="0.3">
      <c r="A10" s="387" t="s">
        <v>102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9"/>
    </row>
    <row r="11" spans="1:14" ht="18.75" customHeight="1" x14ac:dyDescent="0.3">
      <c r="A11" s="390" t="s">
        <v>273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2"/>
    </row>
    <row r="12" spans="1:14" x14ac:dyDescent="0.25">
      <c r="A12" s="393" t="s">
        <v>103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5"/>
    </row>
    <row r="13" spans="1:14" ht="18.75" x14ac:dyDescent="0.3">
      <c r="A13" s="247"/>
      <c r="B13" s="90"/>
      <c r="C13" s="90"/>
      <c r="D13" s="90"/>
      <c r="E13" s="251" t="s">
        <v>104</v>
      </c>
      <c r="F13" s="386">
        <v>2020</v>
      </c>
      <c r="G13" s="386"/>
      <c r="H13" s="396" t="s">
        <v>105</v>
      </c>
      <c r="I13" s="396"/>
      <c r="J13" s="396"/>
      <c r="K13" s="90"/>
      <c r="L13" s="90"/>
      <c r="M13" s="90"/>
      <c r="N13" s="248"/>
    </row>
    <row r="14" spans="1:14" x14ac:dyDescent="0.25">
      <c r="A14" s="247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248"/>
    </row>
    <row r="15" spans="1:14" x14ac:dyDescent="0.25">
      <c r="A15" s="247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248"/>
    </row>
    <row r="16" spans="1:14" x14ac:dyDescent="0.25">
      <c r="A16" s="247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248"/>
    </row>
    <row r="17" spans="1:14" x14ac:dyDescent="0.25">
      <c r="A17" s="247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248"/>
    </row>
    <row r="18" spans="1:14" x14ac:dyDescent="0.25">
      <c r="A18" s="247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248"/>
    </row>
    <row r="19" spans="1:14" x14ac:dyDescent="0.25">
      <c r="A19" s="247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248"/>
    </row>
    <row r="20" spans="1:14" x14ac:dyDescent="0.25">
      <c r="A20" s="247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248"/>
    </row>
    <row r="21" spans="1:14" x14ac:dyDescent="0.25">
      <c r="A21" s="247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248"/>
    </row>
    <row r="22" spans="1:14" x14ac:dyDescent="0.25">
      <c r="A22" s="247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248"/>
    </row>
    <row r="23" spans="1:14" ht="18.75" x14ac:dyDescent="0.25">
      <c r="A23" s="376" t="s">
        <v>207</v>
      </c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8"/>
    </row>
    <row r="24" spans="1:14" x14ac:dyDescent="0.25">
      <c r="A24" s="247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248"/>
    </row>
    <row r="25" spans="1:14" x14ac:dyDescent="0.25">
      <c r="A25" s="247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248"/>
    </row>
    <row r="26" spans="1:14" x14ac:dyDescent="0.25">
      <c r="A26" s="247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248"/>
    </row>
    <row r="27" spans="1:14" x14ac:dyDescent="0.25">
      <c r="A27" s="247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248"/>
    </row>
    <row r="28" spans="1:14" x14ac:dyDescent="0.25">
      <c r="A28" s="247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248"/>
    </row>
    <row r="29" spans="1:14" x14ac:dyDescent="0.25">
      <c r="A29" s="252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4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9"/>
  <sheetViews>
    <sheetView view="pageBreakPreview" zoomScaleNormal="100" zoomScaleSheetLayoutView="100" workbookViewId="0">
      <selection activeCell="B3" sqref="B3:D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1" t="s">
        <v>267</v>
      </c>
      <c r="B1" s="121"/>
      <c r="C1" s="121"/>
      <c r="D1" s="121"/>
    </row>
    <row r="2" spans="1:4" ht="94.5" customHeight="1" x14ac:dyDescent="0.25">
      <c r="A2" s="99" t="s">
        <v>265</v>
      </c>
      <c r="B2" s="119" t="s">
        <v>226</v>
      </c>
      <c r="C2" s="119" t="s">
        <v>227</v>
      </c>
      <c r="D2" s="119" t="s">
        <v>197</v>
      </c>
    </row>
    <row r="3" spans="1:4" ht="37.5" customHeight="1" x14ac:dyDescent="0.25">
      <c r="A3" s="94" t="s">
        <v>60</v>
      </c>
      <c r="B3" s="149">
        <v>63</v>
      </c>
      <c r="C3" s="100">
        <v>63</v>
      </c>
      <c r="D3" s="100">
        <v>2995</v>
      </c>
    </row>
    <row r="4" spans="1:4" ht="37.5" customHeight="1" x14ac:dyDescent="0.25">
      <c r="A4" s="94" t="s">
        <v>61</v>
      </c>
      <c r="B4" s="149">
        <v>21</v>
      </c>
      <c r="C4" s="100">
        <v>21</v>
      </c>
      <c r="D4" s="100">
        <v>5425</v>
      </c>
    </row>
    <row r="5" spans="1:4" ht="37.5" customHeight="1" x14ac:dyDescent="0.25">
      <c r="A5" s="94" t="s">
        <v>69</v>
      </c>
      <c r="B5" s="149">
        <v>0</v>
      </c>
      <c r="C5" s="100">
        <v>0</v>
      </c>
      <c r="D5" s="100">
        <v>0</v>
      </c>
    </row>
    <row r="6" spans="1:4" ht="37.5" customHeight="1" x14ac:dyDescent="0.25">
      <c r="A6" s="94" t="s">
        <v>70</v>
      </c>
      <c r="B6" s="149">
        <v>0</v>
      </c>
      <c r="C6" s="100">
        <v>0</v>
      </c>
      <c r="D6" s="100">
        <v>0</v>
      </c>
    </row>
    <row r="7" spans="1:4" ht="37.5" customHeight="1" x14ac:dyDescent="0.25">
      <c r="A7" s="94" t="s">
        <v>71</v>
      </c>
      <c r="B7" s="149">
        <v>5</v>
      </c>
      <c r="C7" s="100">
        <v>5</v>
      </c>
      <c r="D7" s="100">
        <v>410</v>
      </c>
    </row>
    <row r="8" spans="1:4" ht="37.5" customHeight="1" x14ac:dyDescent="0.25">
      <c r="A8" s="94" t="s">
        <v>72</v>
      </c>
      <c r="B8" s="149">
        <v>5</v>
      </c>
      <c r="C8" s="100">
        <v>5</v>
      </c>
      <c r="D8" s="100">
        <v>502</v>
      </c>
    </row>
    <row r="9" spans="1:4" ht="37.5" customHeight="1" x14ac:dyDescent="0.25">
      <c r="A9" s="120" t="s">
        <v>91</v>
      </c>
      <c r="B9" s="34">
        <f>SUM(B3:B8)</f>
        <v>94</v>
      </c>
      <c r="C9" s="34">
        <f>SUM(C3:C8)</f>
        <v>94</v>
      </c>
      <c r="D9" s="34">
        <f>SUM(D3:D8)</f>
        <v>9332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34"/>
  <sheetViews>
    <sheetView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449" t="s">
        <v>268</v>
      </c>
      <c r="B1" s="449"/>
      <c r="C1" s="449"/>
      <c r="D1" s="449"/>
      <c r="E1" s="449"/>
    </row>
    <row r="2" spans="1:5" ht="75" customHeight="1" x14ac:dyDescent="0.25">
      <c r="A2" s="26" t="s">
        <v>62</v>
      </c>
      <c r="B2" s="26" t="s">
        <v>127</v>
      </c>
      <c r="C2" s="26" t="s">
        <v>94</v>
      </c>
      <c r="D2" s="159" t="s">
        <v>262</v>
      </c>
      <c r="E2" s="158" t="s">
        <v>198</v>
      </c>
    </row>
    <row r="3" spans="1:5" ht="18.75" x14ac:dyDescent="0.25">
      <c r="A3" s="144"/>
      <c r="B3" s="145" t="s">
        <v>239</v>
      </c>
      <c r="C3" s="144">
        <f>C4+C10+C16+C22</f>
        <v>0</v>
      </c>
      <c r="D3" s="171">
        <f>D4+D10+D16+D22</f>
        <v>0</v>
      </c>
      <c r="E3" s="144">
        <f>E4+E10+E16+E22</f>
        <v>0</v>
      </c>
    </row>
    <row r="4" spans="1:5" ht="18.75" x14ac:dyDescent="0.3">
      <c r="A4" s="146"/>
      <c r="B4" s="142" t="s">
        <v>242</v>
      </c>
      <c r="C4" s="143">
        <f>C5+C6+C7+C8+C9</f>
        <v>0</v>
      </c>
      <c r="D4" s="143">
        <f>D5+D6+D7+D8+D9</f>
        <v>0</v>
      </c>
      <c r="E4" s="143">
        <f>E5+E6+E7+E8+E9</f>
        <v>0</v>
      </c>
    </row>
    <row r="5" spans="1:5" ht="18.75" x14ac:dyDescent="0.25">
      <c r="A5" s="96">
        <v>1</v>
      </c>
      <c r="B5" s="65"/>
      <c r="C5" s="65"/>
      <c r="D5" s="65"/>
      <c r="E5" s="65"/>
    </row>
    <row r="6" spans="1:5" ht="18.75" x14ac:dyDescent="0.25">
      <c r="A6" s="96">
        <v>2</v>
      </c>
      <c r="B6" s="65"/>
      <c r="C6" s="65"/>
      <c r="D6" s="65"/>
      <c r="E6" s="65"/>
    </row>
    <row r="7" spans="1:5" ht="18.75" x14ac:dyDescent="0.25">
      <c r="A7" s="96">
        <v>3</v>
      </c>
      <c r="B7" s="65"/>
      <c r="C7" s="65"/>
      <c r="D7" s="65"/>
      <c r="E7" s="65"/>
    </row>
    <row r="8" spans="1:5" ht="18.75" x14ac:dyDescent="0.25">
      <c r="A8" s="96">
        <v>4</v>
      </c>
      <c r="B8" s="65"/>
      <c r="C8" s="65"/>
      <c r="D8" s="65"/>
      <c r="E8" s="65"/>
    </row>
    <row r="9" spans="1:5" ht="18.75" x14ac:dyDescent="0.25">
      <c r="A9" s="96">
        <v>5</v>
      </c>
      <c r="B9" s="65"/>
      <c r="C9" s="65"/>
      <c r="D9" s="65"/>
      <c r="E9" s="65"/>
    </row>
    <row r="10" spans="1:5" ht="23.25" customHeight="1" x14ac:dyDescent="0.3">
      <c r="A10" s="146"/>
      <c r="B10" s="142" t="s">
        <v>241</v>
      </c>
      <c r="C10" s="143">
        <f>C11+C12+C13+C14+C15</f>
        <v>0</v>
      </c>
      <c r="D10" s="143">
        <f>D11+D12+D13+D14+D15</f>
        <v>0</v>
      </c>
      <c r="E10" s="143">
        <f>E11+E12+E13+E14+E15</f>
        <v>0</v>
      </c>
    </row>
    <row r="11" spans="1:5" ht="18.75" x14ac:dyDescent="0.25">
      <c r="A11" s="96">
        <v>1</v>
      </c>
      <c r="B11" s="54"/>
      <c r="C11" s="54"/>
      <c r="D11" s="54"/>
      <c r="E11" s="54"/>
    </row>
    <row r="12" spans="1:5" ht="18.75" x14ac:dyDescent="0.25">
      <c r="A12" s="96">
        <v>2</v>
      </c>
      <c r="B12" s="54"/>
      <c r="C12" s="54"/>
      <c r="D12" s="54"/>
      <c r="E12" s="54"/>
    </row>
    <row r="13" spans="1:5" ht="18.75" x14ac:dyDescent="0.25">
      <c r="A13" s="96">
        <v>3</v>
      </c>
      <c r="B13" s="54"/>
      <c r="C13" s="54"/>
      <c r="D13" s="54"/>
      <c r="E13" s="54"/>
    </row>
    <row r="14" spans="1:5" ht="18.75" x14ac:dyDescent="0.25">
      <c r="A14" s="96">
        <v>4</v>
      </c>
      <c r="B14" s="54"/>
      <c r="C14" s="54"/>
      <c r="D14" s="54"/>
      <c r="E14" s="54"/>
    </row>
    <row r="15" spans="1:5" ht="18.75" x14ac:dyDescent="0.25">
      <c r="A15" s="96">
        <v>5</v>
      </c>
      <c r="B15" s="54"/>
      <c r="C15" s="54"/>
      <c r="D15" s="54"/>
      <c r="E15" s="54"/>
    </row>
    <row r="16" spans="1:5" ht="18.75" x14ac:dyDescent="0.3">
      <c r="A16" s="146"/>
      <c r="B16" s="142" t="s">
        <v>71</v>
      </c>
      <c r="C16" s="143">
        <f>C17+C18+C19+C20+C21</f>
        <v>0</v>
      </c>
      <c r="D16" s="143">
        <f>D17+D18+D19+D20+D21</f>
        <v>0</v>
      </c>
      <c r="E16" s="143">
        <f>E17+E18+E19+E20+E21</f>
        <v>0</v>
      </c>
    </row>
    <row r="17" spans="1:5" ht="18.75" x14ac:dyDescent="0.25">
      <c r="A17" s="96">
        <v>1</v>
      </c>
      <c r="B17" s="54"/>
      <c r="C17" s="54"/>
      <c r="D17" s="54"/>
      <c r="E17" s="54"/>
    </row>
    <row r="18" spans="1:5" ht="18.75" x14ac:dyDescent="0.25">
      <c r="A18" s="96">
        <v>2</v>
      </c>
      <c r="B18" s="54"/>
      <c r="C18" s="54"/>
      <c r="D18" s="54"/>
      <c r="E18" s="54"/>
    </row>
    <row r="19" spans="1:5" ht="18.75" x14ac:dyDescent="0.25">
      <c r="A19" s="96">
        <v>3</v>
      </c>
      <c r="B19" s="54"/>
      <c r="C19" s="54"/>
      <c r="D19" s="54"/>
      <c r="E19" s="54"/>
    </row>
    <row r="20" spans="1:5" ht="18.75" x14ac:dyDescent="0.25">
      <c r="A20" s="96">
        <v>4</v>
      </c>
      <c r="B20" s="54"/>
      <c r="C20" s="54"/>
      <c r="D20" s="54"/>
      <c r="E20" s="54"/>
    </row>
    <row r="21" spans="1:5" ht="18.75" x14ac:dyDescent="0.25">
      <c r="A21" s="96">
        <v>5</v>
      </c>
      <c r="B21" s="65"/>
      <c r="C21" s="65"/>
      <c r="D21" s="65"/>
      <c r="E21" s="65"/>
    </row>
    <row r="22" spans="1:5" ht="37.5" x14ac:dyDescent="0.3">
      <c r="A22" s="146"/>
      <c r="B22" s="148" t="s">
        <v>196</v>
      </c>
      <c r="C22" s="143">
        <f>C23+C24+C25+C26+C27</f>
        <v>0</v>
      </c>
      <c r="D22" s="143">
        <f>D23+D24+D25+D26+D27</f>
        <v>0</v>
      </c>
      <c r="E22" s="143">
        <f>E23+E24+E25+E26+E27</f>
        <v>0</v>
      </c>
    </row>
    <row r="23" spans="1:5" ht="18.75" x14ac:dyDescent="0.3">
      <c r="A23" s="166">
        <v>1</v>
      </c>
      <c r="B23" s="149"/>
      <c r="C23" s="147"/>
      <c r="D23" s="147"/>
      <c r="E23" s="147"/>
    </row>
    <row r="24" spans="1:5" ht="18.75" x14ac:dyDescent="0.3">
      <c r="A24" s="166">
        <v>2</v>
      </c>
      <c r="B24" s="149"/>
      <c r="C24" s="147"/>
      <c r="D24" s="147"/>
      <c r="E24" s="147"/>
    </row>
    <row r="25" spans="1:5" ht="18.75" x14ac:dyDescent="0.3">
      <c r="A25" s="166">
        <v>3</v>
      </c>
      <c r="B25" s="149"/>
      <c r="C25" s="147"/>
      <c r="D25" s="147"/>
      <c r="E25" s="147"/>
    </row>
    <row r="26" spans="1:5" ht="18.75" x14ac:dyDescent="0.3">
      <c r="A26" s="166">
        <v>4</v>
      </c>
      <c r="B26" s="149"/>
      <c r="C26" s="147"/>
      <c r="D26" s="147"/>
      <c r="E26" s="147"/>
    </row>
    <row r="27" spans="1:5" ht="18.75" x14ac:dyDescent="0.3">
      <c r="A27" s="166">
        <v>5</v>
      </c>
      <c r="B27" s="149"/>
      <c r="C27" s="147"/>
      <c r="D27" s="147"/>
      <c r="E27" s="147"/>
    </row>
    <row r="28" spans="1:5" ht="18.75" x14ac:dyDescent="0.25">
      <c r="A28" s="171"/>
      <c r="B28" s="145" t="s">
        <v>238</v>
      </c>
      <c r="C28" s="219">
        <f>C29+C35+C46+C57</f>
        <v>0</v>
      </c>
      <c r="D28" s="219">
        <f>D29+D35+D46+D57</f>
        <v>0</v>
      </c>
      <c r="E28" s="219">
        <f>E29+E35+E46+E57</f>
        <v>0</v>
      </c>
    </row>
    <row r="29" spans="1:5" ht="18.75" x14ac:dyDescent="0.3">
      <c r="A29" s="146"/>
      <c r="B29" s="142" t="s">
        <v>242</v>
      </c>
      <c r="C29" s="218">
        <f>C30+C31+C32+C33+C34</f>
        <v>0</v>
      </c>
      <c r="D29" s="143">
        <f>D30+D31+D32+D33+D34</f>
        <v>0</v>
      </c>
      <c r="E29" s="143">
        <f>E30+E31+E32+E33+E34</f>
        <v>0</v>
      </c>
    </row>
    <row r="30" spans="1:5" ht="18.75" x14ac:dyDescent="0.25">
      <c r="A30" s="96">
        <v>1</v>
      </c>
      <c r="B30" s="54"/>
      <c r="C30" s="54"/>
      <c r="D30" s="54"/>
      <c r="E30" s="54"/>
    </row>
    <row r="31" spans="1:5" ht="18.75" x14ac:dyDescent="0.25">
      <c r="A31" s="96">
        <v>2</v>
      </c>
      <c r="B31" s="54"/>
      <c r="C31" s="54"/>
      <c r="D31" s="54"/>
      <c r="E31" s="54"/>
    </row>
    <row r="32" spans="1:5" ht="18.75" x14ac:dyDescent="0.25">
      <c r="A32" s="96">
        <v>3</v>
      </c>
      <c r="B32" s="54"/>
      <c r="C32" s="54"/>
      <c r="D32" s="54"/>
      <c r="E32" s="54"/>
    </row>
    <row r="33" spans="1:5" ht="18.75" x14ac:dyDescent="0.25">
      <c r="A33" s="96">
        <v>4</v>
      </c>
      <c r="B33" s="54"/>
      <c r="C33" s="54"/>
      <c r="D33" s="54"/>
      <c r="E33" s="54"/>
    </row>
    <row r="34" spans="1:5" ht="18.75" x14ac:dyDescent="0.25">
      <c r="A34" s="96">
        <v>5</v>
      </c>
      <c r="B34" s="65"/>
      <c r="C34" s="162"/>
      <c r="D34" s="163"/>
      <c r="E34" s="163"/>
    </row>
    <row r="35" spans="1:5" ht="18.75" x14ac:dyDescent="0.3">
      <c r="A35" s="172"/>
      <c r="B35" s="142" t="s">
        <v>241</v>
      </c>
      <c r="C35" s="143">
        <f>C36+C37+C38+C39+C40+C41+C42+C43+C44+C45</f>
        <v>0</v>
      </c>
      <c r="D35" s="143">
        <f>D36+D37+D38+D39+D40+D41+D42+D43+D44+D45</f>
        <v>0</v>
      </c>
      <c r="E35" s="143">
        <f>E36+E37+E38+E39+E40+E41+E42+E43+E44+E45</f>
        <v>0</v>
      </c>
    </row>
    <row r="36" spans="1:5" ht="18.75" customHeight="1" x14ac:dyDescent="0.25">
      <c r="A36" s="96">
        <v>1</v>
      </c>
      <c r="B36" s="54"/>
      <c r="C36" s="54"/>
      <c r="D36" s="54"/>
      <c r="E36" s="54"/>
    </row>
    <row r="37" spans="1:5" ht="24" customHeight="1" x14ac:dyDescent="0.25">
      <c r="A37" s="96">
        <v>2</v>
      </c>
      <c r="B37" s="54"/>
      <c r="C37" s="54"/>
      <c r="D37" s="54"/>
      <c r="E37" s="54"/>
    </row>
    <row r="38" spans="1:5" ht="21" customHeight="1" x14ac:dyDescent="0.25">
      <c r="A38" s="96">
        <v>3</v>
      </c>
      <c r="B38" s="54"/>
      <c r="C38" s="54"/>
      <c r="D38" s="54"/>
      <c r="E38" s="54"/>
    </row>
    <row r="39" spans="1:5" ht="18.75" customHeight="1" x14ac:dyDescent="0.25">
      <c r="A39" s="96">
        <v>4</v>
      </c>
      <c r="B39" s="54"/>
      <c r="C39" s="54"/>
      <c r="D39" s="54"/>
      <c r="E39" s="54"/>
    </row>
    <row r="40" spans="1:5" ht="19.5" customHeight="1" x14ac:dyDescent="0.25">
      <c r="A40" s="96">
        <v>5</v>
      </c>
      <c r="B40" s="54"/>
      <c r="C40" s="54"/>
      <c r="D40" s="54"/>
      <c r="E40" s="54"/>
    </row>
    <row r="41" spans="1:5" ht="18.75" x14ac:dyDescent="0.25">
      <c r="A41" s="96">
        <v>6</v>
      </c>
      <c r="B41" s="54"/>
      <c r="C41" s="54"/>
      <c r="D41" s="54"/>
      <c r="E41" s="54"/>
    </row>
    <row r="42" spans="1:5" ht="18" customHeight="1" x14ac:dyDescent="0.25">
      <c r="A42" s="96">
        <v>7</v>
      </c>
      <c r="B42" s="54"/>
      <c r="C42" s="54"/>
      <c r="D42" s="54"/>
      <c r="E42" s="54"/>
    </row>
    <row r="43" spans="1:5" ht="20.25" customHeight="1" x14ac:dyDescent="0.25">
      <c r="A43" s="173">
        <v>8</v>
      </c>
      <c r="B43" s="54"/>
      <c r="C43" s="54"/>
      <c r="D43" s="54"/>
      <c r="E43" s="54"/>
    </row>
    <row r="44" spans="1:5" ht="20.25" customHeight="1" x14ac:dyDescent="0.25">
      <c r="A44" s="173">
        <v>9</v>
      </c>
      <c r="B44" s="54"/>
      <c r="C44" s="54"/>
      <c r="D44" s="54"/>
      <c r="E44" s="54"/>
    </row>
    <row r="45" spans="1:5" ht="21" customHeight="1" x14ac:dyDescent="0.25">
      <c r="A45" s="173">
        <v>10</v>
      </c>
      <c r="B45" s="54"/>
      <c r="C45" s="54"/>
      <c r="D45" s="54"/>
      <c r="E45" s="54"/>
    </row>
    <row r="46" spans="1:5" ht="18.75" x14ac:dyDescent="0.3">
      <c r="A46" s="174"/>
      <c r="B46" s="142" t="s">
        <v>71</v>
      </c>
      <c r="C46" s="143">
        <f>C47+C48+C49+C50+C51+C52+C53+C54+C55+C56</f>
        <v>0</v>
      </c>
      <c r="D46" s="143">
        <f>D47+D48+D49+D50+D51+D52+D53+D54+D55+D56</f>
        <v>0</v>
      </c>
      <c r="E46" s="143">
        <f>E47+E48+E49+E50+E51+E52+E53+E54+E55+E56</f>
        <v>0</v>
      </c>
    </row>
    <row r="47" spans="1:5" ht="18.75" x14ac:dyDescent="0.25">
      <c r="A47" s="96">
        <v>1</v>
      </c>
      <c r="B47" s="54"/>
      <c r="C47" s="54"/>
      <c r="D47" s="54"/>
      <c r="E47" s="54"/>
    </row>
    <row r="48" spans="1:5" ht="22.5" customHeight="1" x14ac:dyDescent="0.25">
      <c r="A48" s="96">
        <v>2</v>
      </c>
      <c r="B48" s="54"/>
      <c r="C48" s="54"/>
      <c r="D48" s="54"/>
      <c r="E48" s="54"/>
    </row>
    <row r="49" spans="1:5" ht="17.25" customHeight="1" x14ac:dyDescent="0.25">
      <c r="A49" s="96">
        <v>3</v>
      </c>
      <c r="B49" s="54"/>
      <c r="C49" s="54"/>
      <c r="D49" s="54"/>
      <c r="E49" s="54"/>
    </row>
    <row r="50" spans="1:5" ht="18.75" x14ac:dyDescent="0.25">
      <c r="A50" s="96">
        <v>4</v>
      </c>
      <c r="B50" s="54"/>
      <c r="C50" s="54"/>
      <c r="D50" s="54"/>
      <c r="E50" s="54"/>
    </row>
    <row r="51" spans="1:5" ht="18.75" x14ac:dyDescent="0.25">
      <c r="A51" s="96">
        <v>5</v>
      </c>
      <c r="B51" s="54"/>
      <c r="C51" s="54"/>
      <c r="D51" s="54"/>
      <c r="E51" s="54"/>
    </row>
    <row r="52" spans="1:5" ht="18.75" x14ac:dyDescent="0.25">
      <c r="A52" s="96">
        <v>6</v>
      </c>
      <c r="B52" s="54"/>
      <c r="C52" s="54"/>
      <c r="D52" s="54"/>
      <c r="E52" s="54"/>
    </row>
    <row r="53" spans="1:5" ht="18.75" x14ac:dyDescent="0.25">
      <c r="A53" s="96">
        <v>7</v>
      </c>
      <c r="B53" s="54"/>
      <c r="C53" s="54"/>
      <c r="D53" s="54"/>
      <c r="E53" s="54"/>
    </row>
    <row r="54" spans="1:5" ht="18.75" x14ac:dyDescent="0.25">
      <c r="A54" s="96">
        <v>8</v>
      </c>
      <c r="B54" s="54"/>
      <c r="C54" s="54"/>
      <c r="D54" s="54"/>
      <c r="E54" s="54"/>
    </row>
    <row r="55" spans="1:5" ht="18.75" x14ac:dyDescent="0.25">
      <c r="A55" s="96">
        <v>9</v>
      </c>
      <c r="B55" s="54"/>
      <c r="C55" s="54"/>
      <c r="D55" s="54"/>
      <c r="E55" s="54"/>
    </row>
    <row r="56" spans="1:5" ht="18.75" x14ac:dyDescent="0.25">
      <c r="A56" s="96">
        <v>10</v>
      </c>
      <c r="B56" s="54"/>
      <c r="C56" s="54"/>
      <c r="D56" s="54"/>
      <c r="E56" s="54"/>
    </row>
    <row r="57" spans="1:5" ht="37.5" x14ac:dyDescent="0.3">
      <c r="A57" s="146"/>
      <c r="B57" s="148" t="s">
        <v>196</v>
      </c>
      <c r="C57" s="143">
        <f>C58+C59+C60+C61+C62</f>
        <v>0</v>
      </c>
      <c r="D57" s="143">
        <f>D58+D59+D60+D61+D62</f>
        <v>0</v>
      </c>
      <c r="E57" s="143">
        <f>E58+E59+E60+E61+E62</f>
        <v>0</v>
      </c>
    </row>
    <row r="58" spans="1:5" ht="18.75" x14ac:dyDescent="0.25">
      <c r="A58" s="96">
        <v>1</v>
      </c>
      <c r="B58" s="65"/>
      <c r="C58" s="65"/>
      <c r="D58" s="65"/>
      <c r="E58" s="65"/>
    </row>
    <row r="59" spans="1:5" ht="18.75" x14ac:dyDescent="0.25">
      <c r="A59" s="96">
        <v>2</v>
      </c>
      <c r="B59" s="65"/>
      <c r="C59" s="65"/>
      <c r="D59" s="65"/>
      <c r="E59" s="65"/>
    </row>
    <row r="60" spans="1:5" ht="18.75" x14ac:dyDescent="0.25">
      <c r="A60" s="96">
        <v>3</v>
      </c>
      <c r="B60" s="65"/>
      <c r="C60" s="65"/>
      <c r="D60" s="65"/>
      <c r="E60" s="65"/>
    </row>
    <row r="61" spans="1:5" ht="18.75" x14ac:dyDescent="0.25">
      <c r="A61" s="96">
        <v>4</v>
      </c>
      <c r="B61" s="65"/>
      <c r="C61" s="65"/>
      <c r="D61" s="65"/>
      <c r="E61" s="65"/>
    </row>
    <row r="62" spans="1:5" ht="18.75" x14ac:dyDescent="0.25">
      <c r="A62" s="96">
        <v>5</v>
      </c>
      <c r="B62" s="65"/>
      <c r="C62" s="65"/>
      <c r="D62" s="65"/>
      <c r="E62" s="65"/>
    </row>
    <row r="63" spans="1:5" ht="18.75" x14ac:dyDescent="0.25">
      <c r="A63" s="171"/>
      <c r="B63" s="145" t="s">
        <v>240</v>
      </c>
      <c r="C63" s="219">
        <f>C64+C70+C83+C93</f>
        <v>0</v>
      </c>
      <c r="D63" s="219">
        <f>D64+D70+D83+D93</f>
        <v>0</v>
      </c>
      <c r="E63" s="219">
        <f>E64+E70+E83+E93</f>
        <v>0</v>
      </c>
    </row>
    <row r="64" spans="1:5" ht="18.75" x14ac:dyDescent="0.3">
      <c r="A64" s="146"/>
      <c r="B64" s="142" t="s">
        <v>242</v>
      </c>
      <c r="C64" s="143">
        <f>C65+C66+C67+C68+C69</f>
        <v>0</v>
      </c>
      <c r="D64" s="143">
        <f>D65+D66+D67+D68+D69</f>
        <v>0</v>
      </c>
      <c r="E64" s="143">
        <f>E65+E66+E67+E68+E69</f>
        <v>0</v>
      </c>
    </row>
    <row r="65" spans="1:5" ht="20.25" customHeight="1" x14ac:dyDescent="0.25">
      <c r="A65" s="96">
        <v>1</v>
      </c>
      <c r="B65" s="54"/>
      <c r="C65" s="54"/>
      <c r="D65" s="54"/>
      <c r="E65" s="54"/>
    </row>
    <row r="66" spans="1:5" ht="20.25" customHeight="1" x14ac:dyDescent="0.25">
      <c r="A66" s="96">
        <v>2</v>
      </c>
      <c r="B66" s="54"/>
      <c r="C66" s="54"/>
      <c r="D66" s="54"/>
      <c r="E66" s="54"/>
    </row>
    <row r="67" spans="1:5" ht="20.25" customHeight="1" x14ac:dyDescent="0.25">
      <c r="A67" s="96">
        <v>3</v>
      </c>
      <c r="B67" s="54"/>
      <c r="C67" s="54"/>
      <c r="D67" s="54"/>
      <c r="E67" s="54"/>
    </row>
    <row r="68" spans="1:5" ht="18.75" x14ac:dyDescent="0.25">
      <c r="A68" s="96">
        <v>4</v>
      </c>
      <c r="B68" s="54"/>
      <c r="C68" s="54"/>
      <c r="D68" s="54"/>
      <c r="E68" s="54"/>
    </row>
    <row r="69" spans="1:5" ht="18.75" x14ac:dyDescent="0.25">
      <c r="A69" s="96">
        <v>5</v>
      </c>
      <c r="B69" s="65"/>
      <c r="C69" s="65"/>
      <c r="D69" s="65"/>
      <c r="E69" s="65"/>
    </row>
    <row r="70" spans="1:5" ht="18.75" x14ac:dyDescent="0.3">
      <c r="A70" s="146"/>
      <c r="B70" s="142" t="s">
        <v>241</v>
      </c>
      <c r="C70" s="143">
        <f>C71+C72+C73+C74+C75+C76+C77+C78+C79+C80+C81+C82</f>
        <v>0</v>
      </c>
      <c r="D70" s="143">
        <f>D71+D72+D73+D74+D75+D76+D77+D78+D79+D80+D81+D82</f>
        <v>0</v>
      </c>
      <c r="E70" s="143">
        <f>E71+E72+E73+E74+E75+E76+E77+E78+E79+E80+E81+E82</f>
        <v>0</v>
      </c>
    </row>
    <row r="71" spans="1:5" ht="18.75" x14ac:dyDescent="0.25">
      <c r="A71" s="96">
        <v>1</v>
      </c>
      <c r="B71" s="54"/>
      <c r="C71" s="54"/>
      <c r="D71" s="54"/>
      <c r="E71" s="54"/>
    </row>
    <row r="72" spans="1:5" ht="18.75" x14ac:dyDescent="0.25">
      <c r="A72" s="96">
        <v>2</v>
      </c>
      <c r="B72" s="54"/>
      <c r="C72" s="54"/>
      <c r="D72" s="54"/>
      <c r="E72" s="54"/>
    </row>
    <row r="73" spans="1:5" ht="18.75" x14ac:dyDescent="0.25">
      <c r="A73" s="96">
        <v>3</v>
      </c>
      <c r="B73" s="54"/>
      <c r="C73" s="54"/>
      <c r="D73" s="54"/>
      <c r="E73" s="54"/>
    </row>
    <row r="74" spans="1:5" ht="18.75" x14ac:dyDescent="0.25">
      <c r="A74" s="96">
        <v>4</v>
      </c>
      <c r="B74" s="54"/>
      <c r="C74" s="54"/>
      <c r="D74" s="54"/>
      <c r="E74" s="54"/>
    </row>
    <row r="75" spans="1:5" ht="18.75" x14ac:dyDescent="0.25">
      <c r="A75" s="96">
        <v>5</v>
      </c>
      <c r="B75" s="54"/>
      <c r="C75" s="54"/>
      <c r="D75" s="54"/>
      <c r="E75" s="54"/>
    </row>
    <row r="76" spans="1:5" ht="18.75" x14ac:dyDescent="0.25">
      <c r="A76" s="96">
        <v>6</v>
      </c>
      <c r="B76" s="54"/>
      <c r="C76" s="54"/>
      <c r="D76" s="54"/>
      <c r="E76" s="54"/>
    </row>
    <row r="77" spans="1:5" ht="19.5" customHeight="1" x14ac:dyDescent="0.25">
      <c r="A77" s="96">
        <v>7</v>
      </c>
      <c r="B77" s="54"/>
      <c r="C77" s="54"/>
      <c r="D77" s="54"/>
      <c r="E77" s="54"/>
    </row>
    <row r="78" spans="1:5" ht="21.75" customHeight="1" x14ac:dyDescent="0.25">
      <c r="A78" s="96">
        <v>8</v>
      </c>
      <c r="B78" s="54"/>
      <c r="C78" s="54"/>
      <c r="D78" s="54"/>
      <c r="E78" s="54"/>
    </row>
    <row r="79" spans="1:5" ht="21" customHeight="1" x14ac:dyDescent="0.25">
      <c r="A79" s="96">
        <v>9</v>
      </c>
      <c r="B79" s="54"/>
      <c r="C79" s="54"/>
      <c r="D79" s="54"/>
      <c r="E79" s="54"/>
    </row>
    <row r="80" spans="1:5" ht="21.75" customHeight="1" x14ac:dyDescent="0.25">
      <c r="A80" s="96">
        <v>10</v>
      </c>
      <c r="B80" s="54"/>
      <c r="C80" s="54"/>
      <c r="D80" s="54"/>
      <c r="E80" s="54"/>
    </row>
    <row r="81" spans="1:5" ht="22.5" customHeight="1" x14ac:dyDescent="0.25">
      <c r="A81" s="96">
        <v>11</v>
      </c>
      <c r="B81" s="54"/>
      <c r="C81" s="54"/>
      <c r="D81" s="54"/>
      <c r="E81" s="54"/>
    </row>
    <row r="82" spans="1:5" ht="20.25" customHeight="1" x14ac:dyDescent="0.25">
      <c r="A82" s="96">
        <v>12</v>
      </c>
      <c r="B82" s="54"/>
      <c r="C82" s="54"/>
      <c r="D82" s="54"/>
      <c r="E82" s="54"/>
    </row>
    <row r="83" spans="1:5" ht="18.75" x14ac:dyDescent="0.3">
      <c r="A83" s="146"/>
      <c r="B83" s="142" t="s">
        <v>71</v>
      </c>
      <c r="C83" s="143">
        <f>C84+C85+C86+C87+C88+C89+C90+C91+C92</f>
        <v>0</v>
      </c>
      <c r="D83" s="220">
        <f>D84+D85+D86+D87+D88+D89+D90+D91+D92</f>
        <v>0</v>
      </c>
      <c r="E83" s="143">
        <f>E84+E85+E86+E87+E88+E89+E90+E91+E92</f>
        <v>0</v>
      </c>
    </row>
    <row r="84" spans="1:5" ht="18.75" x14ac:dyDescent="0.25">
      <c r="A84" s="166">
        <v>1</v>
      </c>
      <c r="B84" s="54"/>
      <c r="C84" s="54"/>
      <c r="D84" s="54"/>
      <c r="E84" s="54"/>
    </row>
    <row r="85" spans="1:5" ht="18.75" customHeight="1" x14ac:dyDescent="0.25">
      <c r="A85" s="166">
        <v>2</v>
      </c>
      <c r="B85" s="54"/>
      <c r="C85" s="54"/>
      <c r="D85" s="54"/>
      <c r="E85" s="54"/>
    </row>
    <row r="86" spans="1:5" ht="18.75" x14ac:dyDescent="0.25">
      <c r="A86" s="166">
        <v>3</v>
      </c>
      <c r="B86" s="54"/>
      <c r="C86" s="54"/>
      <c r="D86" s="54"/>
      <c r="E86" s="54"/>
    </row>
    <row r="87" spans="1:5" ht="18.75" customHeight="1" x14ac:dyDescent="0.25">
      <c r="A87" s="166">
        <v>4</v>
      </c>
      <c r="B87" s="54"/>
      <c r="C87" s="54"/>
      <c r="D87" s="54"/>
      <c r="E87" s="54"/>
    </row>
    <row r="88" spans="1:5" ht="18" customHeight="1" x14ac:dyDescent="0.25">
      <c r="A88" s="166">
        <v>5</v>
      </c>
      <c r="B88" s="54"/>
      <c r="C88" s="54"/>
      <c r="D88" s="54"/>
      <c r="E88" s="54"/>
    </row>
    <row r="89" spans="1:5" ht="23.25" customHeight="1" x14ac:dyDescent="0.25">
      <c r="A89" s="166">
        <v>6</v>
      </c>
      <c r="B89" s="54"/>
      <c r="C89" s="54"/>
      <c r="D89" s="54"/>
      <c r="E89" s="54"/>
    </row>
    <row r="90" spans="1:5" ht="19.5" customHeight="1" x14ac:dyDescent="0.25">
      <c r="A90" s="166">
        <v>7</v>
      </c>
      <c r="B90" s="54"/>
      <c r="C90" s="54"/>
      <c r="D90" s="54"/>
      <c r="E90" s="54"/>
    </row>
    <row r="91" spans="1:5" ht="24.75" customHeight="1" x14ac:dyDescent="0.25">
      <c r="A91" s="217">
        <v>8</v>
      </c>
      <c r="B91" s="54"/>
      <c r="C91" s="54"/>
      <c r="D91" s="54"/>
      <c r="E91" s="54"/>
    </row>
    <row r="92" spans="1:5" ht="21" customHeight="1" x14ac:dyDescent="0.25">
      <c r="A92" s="217">
        <v>9</v>
      </c>
      <c r="B92" s="54"/>
      <c r="C92" s="54"/>
      <c r="D92" s="54"/>
      <c r="E92" s="54"/>
    </row>
    <row r="93" spans="1:5" ht="37.5" x14ac:dyDescent="0.3">
      <c r="A93" s="174"/>
      <c r="B93" s="148" t="s">
        <v>196</v>
      </c>
      <c r="C93" s="143">
        <f>C94+C95+C96+C97+C98</f>
        <v>0</v>
      </c>
      <c r="D93" s="143">
        <f>D94+D95+D96+D97+D98</f>
        <v>0</v>
      </c>
      <c r="E93" s="143">
        <f>E94+E95+E96+E97+E98</f>
        <v>0</v>
      </c>
    </row>
    <row r="94" spans="1:5" ht="18.75" x14ac:dyDescent="0.3">
      <c r="A94" s="166">
        <v>1</v>
      </c>
      <c r="B94" s="55"/>
      <c r="C94" s="147"/>
      <c r="D94" s="147"/>
      <c r="E94" s="147"/>
    </row>
    <row r="95" spans="1:5" ht="18.75" x14ac:dyDescent="0.3">
      <c r="A95" s="166">
        <v>2</v>
      </c>
      <c r="B95" s="55"/>
      <c r="C95" s="147"/>
      <c r="D95" s="147"/>
      <c r="E95" s="147"/>
    </row>
    <row r="96" spans="1:5" ht="18.75" x14ac:dyDescent="0.3">
      <c r="A96" s="166">
        <v>3</v>
      </c>
      <c r="B96" s="55"/>
      <c r="C96" s="147"/>
      <c r="D96" s="147"/>
      <c r="E96" s="147"/>
    </row>
    <row r="97" spans="1:5" ht="18.75" x14ac:dyDescent="0.3">
      <c r="A97" s="166">
        <v>4</v>
      </c>
      <c r="B97" s="55"/>
      <c r="C97" s="147"/>
      <c r="D97" s="147"/>
      <c r="E97" s="147"/>
    </row>
    <row r="98" spans="1:5" ht="18.75" x14ac:dyDescent="0.3">
      <c r="A98" s="166">
        <v>5</v>
      </c>
      <c r="B98" s="55"/>
      <c r="C98" s="147"/>
      <c r="D98" s="147"/>
      <c r="E98" s="147"/>
    </row>
    <row r="99" spans="1:5" ht="18.75" x14ac:dyDescent="0.25">
      <c r="A99" s="171"/>
      <c r="B99" s="145" t="s">
        <v>235</v>
      </c>
      <c r="C99" s="145"/>
      <c r="D99" s="145"/>
      <c r="E99" s="145"/>
    </row>
    <row r="100" spans="1:5" ht="18.75" x14ac:dyDescent="0.3">
      <c r="A100" s="146"/>
      <c r="B100" s="142" t="s">
        <v>242</v>
      </c>
      <c r="C100" s="143">
        <f>C101+C102+C103+C104+C105</f>
        <v>0</v>
      </c>
      <c r="D100" s="143">
        <f>D101+D102+D103+D104+D105</f>
        <v>0</v>
      </c>
      <c r="E100" s="143">
        <f>E101+E102+E103+E104+E105</f>
        <v>0</v>
      </c>
    </row>
    <row r="101" spans="1:5" ht="18.75" x14ac:dyDescent="0.25">
      <c r="A101" s="96">
        <v>1</v>
      </c>
      <c r="B101" s="65"/>
      <c r="C101" s="65"/>
      <c r="D101" s="65"/>
      <c r="E101" s="65"/>
    </row>
    <row r="102" spans="1:5" ht="18.75" x14ac:dyDescent="0.25">
      <c r="A102" s="96">
        <v>2</v>
      </c>
      <c r="B102" s="65"/>
      <c r="C102" s="65"/>
      <c r="D102" s="65"/>
      <c r="E102" s="65"/>
    </row>
    <row r="103" spans="1:5" ht="18.75" x14ac:dyDescent="0.25">
      <c r="A103" s="96">
        <v>3</v>
      </c>
      <c r="B103" s="65"/>
      <c r="C103" s="65"/>
      <c r="D103" s="65"/>
      <c r="E103" s="65"/>
    </row>
    <row r="104" spans="1:5" ht="18.75" x14ac:dyDescent="0.25">
      <c r="A104" s="96">
        <v>4</v>
      </c>
      <c r="B104" s="65"/>
      <c r="C104" s="65"/>
      <c r="D104" s="65"/>
      <c r="E104" s="65"/>
    </row>
    <row r="105" spans="1:5" ht="18.75" x14ac:dyDescent="0.25">
      <c r="A105" s="96">
        <v>5</v>
      </c>
      <c r="B105" s="65"/>
      <c r="C105" s="65"/>
      <c r="D105" s="65"/>
      <c r="E105" s="65"/>
    </row>
    <row r="106" spans="1:5" ht="18.75" x14ac:dyDescent="0.3">
      <c r="A106" s="146"/>
      <c r="B106" s="142" t="s">
        <v>241</v>
      </c>
      <c r="C106" s="143">
        <f>C107+C108+C109+C110+C111+C112+C113+C114+C115+C116+C117+C118+C119+C120</f>
        <v>0</v>
      </c>
      <c r="D106" s="143">
        <f>D107+D108+D109+D110+D111+D112+D113+D114+D115+D116+D117+D118+D119+D120</f>
        <v>0</v>
      </c>
      <c r="E106" s="143">
        <f>E107+E108+E109+E110+E111+E112+E113+E114+E115+E116+E117+E118+E119+E120</f>
        <v>0</v>
      </c>
    </row>
    <row r="107" spans="1:5" ht="18.75" x14ac:dyDescent="0.25">
      <c r="A107" s="96">
        <v>1</v>
      </c>
      <c r="B107" s="54"/>
      <c r="C107" s="54"/>
      <c r="D107" s="54"/>
      <c r="E107" s="54"/>
    </row>
    <row r="108" spans="1:5" ht="18.75" x14ac:dyDescent="0.25">
      <c r="A108" s="96">
        <v>2</v>
      </c>
      <c r="B108" s="54"/>
      <c r="C108" s="54"/>
      <c r="D108" s="54"/>
      <c r="E108" s="54"/>
    </row>
    <row r="109" spans="1:5" ht="18.75" x14ac:dyDescent="0.25">
      <c r="A109" s="96">
        <v>3</v>
      </c>
      <c r="B109" s="54"/>
      <c r="C109" s="54"/>
      <c r="D109" s="54"/>
      <c r="E109" s="54"/>
    </row>
    <row r="110" spans="1:5" ht="21.75" customHeight="1" x14ac:dyDescent="0.25">
      <c r="A110" s="96">
        <v>4</v>
      </c>
      <c r="B110" s="54"/>
      <c r="C110" s="54"/>
      <c r="D110" s="54"/>
      <c r="E110" s="54"/>
    </row>
    <row r="111" spans="1:5" ht="18.75" x14ac:dyDescent="0.25">
      <c r="A111" s="96">
        <v>5</v>
      </c>
      <c r="B111" s="54"/>
      <c r="C111" s="54"/>
      <c r="D111" s="54"/>
      <c r="E111" s="54"/>
    </row>
    <row r="112" spans="1:5" ht="18.75" x14ac:dyDescent="0.25">
      <c r="A112" s="96">
        <v>6</v>
      </c>
      <c r="B112" s="54"/>
      <c r="C112" s="54"/>
      <c r="D112" s="54"/>
      <c r="E112" s="54"/>
    </row>
    <row r="113" spans="1:5" ht="18.75" x14ac:dyDescent="0.25">
      <c r="A113" s="96">
        <v>7</v>
      </c>
      <c r="B113" s="54"/>
      <c r="C113" s="54"/>
      <c r="D113" s="54"/>
      <c r="E113" s="54"/>
    </row>
    <row r="114" spans="1:5" ht="22.5" customHeight="1" x14ac:dyDescent="0.25">
      <c r="A114" s="96">
        <v>8</v>
      </c>
      <c r="B114" s="54"/>
      <c r="C114" s="54"/>
      <c r="D114" s="54"/>
      <c r="E114" s="54"/>
    </row>
    <row r="115" spans="1:5" ht="21.75" customHeight="1" x14ac:dyDescent="0.25">
      <c r="A115" s="96">
        <v>9</v>
      </c>
      <c r="B115" s="54"/>
      <c r="C115" s="54"/>
      <c r="D115" s="54"/>
      <c r="E115" s="54"/>
    </row>
    <row r="116" spans="1:5" ht="20.25" customHeight="1" x14ac:dyDescent="0.25">
      <c r="A116" s="96">
        <v>10</v>
      </c>
      <c r="B116" s="54"/>
      <c r="C116" s="54"/>
      <c r="D116" s="54"/>
      <c r="E116" s="54"/>
    </row>
    <row r="117" spans="1:5" ht="19.5" customHeight="1" x14ac:dyDescent="0.25">
      <c r="A117" s="96">
        <v>11</v>
      </c>
      <c r="B117" s="54"/>
      <c r="C117" s="54"/>
      <c r="D117" s="54"/>
      <c r="E117" s="54"/>
    </row>
    <row r="118" spans="1:5" ht="24" customHeight="1" x14ac:dyDescent="0.25">
      <c r="A118" s="96">
        <v>12</v>
      </c>
      <c r="B118" s="54"/>
      <c r="C118" s="54"/>
      <c r="D118" s="54"/>
      <c r="E118" s="54"/>
    </row>
    <row r="119" spans="1:5" ht="26.25" customHeight="1" x14ac:dyDescent="0.25">
      <c r="A119" s="96">
        <v>13</v>
      </c>
      <c r="B119" s="54"/>
      <c r="C119" s="54"/>
      <c r="D119" s="54"/>
      <c r="E119" s="54"/>
    </row>
    <row r="120" spans="1:5" ht="19.5" customHeight="1" x14ac:dyDescent="0.25">
      <c r="A120" s="96">
        <v>14</v>
      </c>
      <c r="B120" s="54"/>
      <c r="C120" s="54"/>
      <c r="D120" s="54"/>
      <c r="E120" s="54"/>
    </row>
    <row r="121" spans="1:5" ht="18.75" x14ac:dyDescent="0.25">
      <c r="A121" s="146"/>
      <c r="B121" s="140" t="s">
        <v>71</v>
      </c>
      <c r="C121" s="221">
        <f>C122+C123+C124+C125+C126</f>
        <v>0</v>
      </c>
      <c r="D121" s="221">
        <f>D122+D123+D124+D125+D126</f>
        <v>0</v>
      </c>
      <c r="E121" s="221">
        <f>E122+E123+E124+E125+E126</f>
        <v>0</v>
      </c>
    </row>
    <row r="122" spans="1:5" ht="18.75" x14ac:dyDescent="0.25">
      <c r="A122" s="166">
        <v>1</v>
      </c>
      <c r="B122" s="54"/>
      <c r="C122" s="54"/>
      <c r="D122" s="54"/>
      <c r="E122" s="54"/>
    </row>
    <row r="123" spans="1:5" ht="18.75" x14ac:dyDescent="0.25">
      <c r="A123" s="166">
        <v>2</v>
      </c>
      <c r="B123" s="54"/>
      <c r="C123" s="54"/>
      <c r="D123" s="54"/>
      <c r="E123" s="54"/>
    </row>
    <row r="124" spans="1:5" ht="18.75" x14ac:dyDescent="0.25">
      <c r="A124" s="166">
        <v>3</v>
      </c>
      <c r="B124" s="54"/>
      <c r="C124" s="54"/>
      <c r="D124" s="54"/>
      <c r="E124" s="54"/>
    </row>
    <row r="125" spans="1:5" ht="18.75" x14ac:dyDescent="0.25">
      <c r="A125" s="166">
        <v>4</v>
      </c>
      <c r="B125" s="54"/>
      <c r="C125" s="54"/>
      <c r="D125" s="54"/>
      <c r="E125" s="54"/>
    </row>
    <row r="126" spans="1:5" ht="18.75" x14ac:dyDescent="0.3">
      <c r="A126" s="166">
        <v>5</v>
      </c>
      <c r="B126" s="55"/>
      <c r="C126" s="147"/>
      <c r="D126" s="147"/>
      <c r="E126" s="147"/>
    </row>
    <row r="127" spans="1:5" ht="37.5" x14ac:dyDescent="0.3">
      <c r="A127" s="146"/>
      <c r="B127" s="148" t="s">
        <v>196</v>
      </c>
      <c r="C127" s="143">
        <f>C128+C129+C130+C131+C132</f>
        <v>0</v>
      </c>
      <c r="D127" s="143">
        <f>D128+D129+D130+D131+D132</f>
        <v>0</v>
      </c>
      <c r="E127" s="143">
        <f>E128+E129+E130+E131+E132</f>
        <v>0</v>
      </c>
    </row>
    <row r="128" spans="1:5" ht="18.75" x14ac:dyDescent="0.3">
      <c r="A128" s="166">
        <v>1</v>
      </c>
      <c r="B128" s="55"/>
      <c r="C128" s="147"/>
      <c r="D128" s="147"/>
      <c r="E128" s="147"/>
    </row>
    <row r="129" spans="1:5" ht="18.75" x14ac:dyDescent="0.3">
      <c r="A129" s="166">
        <v>2</v>
      </c>
      <c r="B129" s="55"/>
      <c r="C129" s="147"/>
      <c r="D129" s="147"/>
      <c r="E129" s="147"/>
    </row>
    <row r="130" spans="1:5" ht="18.75" x14ac:dyDescent="0.3">
      <c r="A130" s="166">
        <v>3</v>
      </c>
      <c r="B130" s="55"/>
      <c r="C130" s="147"/>
      <c r="D130" s="147"/>
      <c r="E130" s="147"/>
    </row>
    <row r="131" spans="1:5" ht="18.75" x14ac:dyDescent="0.3">
      <c r="A131" s="166">
        <v>4</v>
      </c>
      <c r="B131" s="55"/>
      <c r="C131" s="147"/>
      <c r="D131" s="147"/>
      <c r="E131" s="147"/>
    </row>
    <row r="132" spans="1:5" ht="18.75" x14ac:dyDescent="0.3">
      <c r="A132" s="166">
        <v>5</v>
      </c>
      <c r="B132" s="55"/>
      <c r="C132" s="147"/>
      <c r="D132" s="147"/>
      <c r="E132" s="147"/>
    </row>
    <row r="133" spans="1:5" ht="18.75" x14ac:dyDescent="0.25">
      <c r="A133" s="58"/>
      <c r="B133" s="58"/>
      <c r="C133" s="58"/>
      <c r="D133" s="58"/>
      <c r="E133" s="58"/>
    </row>
    <row r="134" spans="1:5" ht="18.75" x14ac:dyDescent="0.25">
      <c r="A134" s="58"/>
      <c r="B134" s="58"/>
      <c r="C134" s="58"/>
      <c r="D134" s="58"/>
      <c r="E134" s="58"/>
    </row>
  </sheetData>
  <sheetProtection sheet="1"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5"/>
  <sheetViews>
    <sheetView view="pageBreakPreview" zoomScaleNormal="100" zoomScaleSheetLayoutView="10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450" t="s">
        <v>140</v>
      </c>
      <c r="B1" s="450"/>
      <c r="C1" s="450"/>
      <c r="D1" s="450"/>
      <c r="E1" s="450"/>
    </row>
    <row r="2" spans="1:5" ht="94.5" customHeight="1" x14ac:dyDescent="0.25">
      <c r="A2" s="193" t="s">
        <v>141</v>
      </c>
      <c r="B2" s="193" t="s">
        <v>142</v>
      </c>
      <c r="C2" s="193" t="s">
        <v>143</v>
      </c>
      <c r="D2" s="193" t="s">
        <v>144</v>
      </c>
      <c r="E2" s="193" t="s">
        <v>145</v>
      </c>
    </row>
    <row r="3" spans="1:5" ht="56.25" x14ac:dyDescent="0.3">
      <c r="A3" s="62" t="s">
        <v>146</v>
      </c>
      <c r="B3" s="51">
        <v>15</v>
      </c>
      <c r="C3" s="100">
        <v>15</v>
      </c>
      <c r="D3" s="100">
        <v>15</v>
      </c>
      <c r="E3" s="100">
        <v>5</v>
      </c>
    </row>
    <row r="4" spans="1:5" ht="75" x14ac:dyDescent="0.3">
      <c r="A4" s="62" t="s">
        <v>147</v>
      </c>
      <c r="B4" s="51">
        <v>0</v>
      </c>
      <c r="C4" s="100">
        <v>0</v>
      </c>
      <c r="D4" s="100">
        <v>0</v>
      </c>
      <c r="E4" s="100">
        <v>0</v>
      </c>
    </row>
    <row r="5" spans="1:5" ht="112.5" x14ac:dyDescent="0.3">
      <c r="A5" s="62" t="s">
        <v>222</v>
      </c>
      <c r="B5" s="108">
        <f>B6+B7+B8+B9</f>
        <v>0</v>
      </c>
      <c r="C5" s="108">
        <f>C6+C7+C8+C9</f>
        <v>0</v>
      </c>
      <c r="D5" s="108">
        <f>D6+D7+D8+D9</f>
        <v>0</v>
      </c>
      <c r="E5" s="108">
        <f>E6+E7+E8+E9</f>
        <v>0</v>
      </c>
    </row>
    <row r="6" spans="1:5" ht="24" customHeight="1" x14ac:dyDescent="0.3">
      <c r="A6" s="62" t="s">
        <v>269</v>
      </c>
      <c r="B6" s="51">
        <v>0</v>
      </c>
      <c r="C6" s="100">
        <v>0</v>
      </c>
      <c r="D6" s="100">
        <v>0</v>
      </c>
      <c r="E6" s="100">
        <v>0</v>
      </c>
    </row>
    <row r="7" spans="1:5" ht="37.5" x14ac:dyDescent="0.3">
      <c r="A7" s="62" t="s">
        <v>148</v>
      </c>
      <c r="B7" s="51">
        <v>0</v>
      </c>
      <c r="C7" s="100">
        <v>0</v>
      </c>
      <c r="D7" s="100">
        <v>0</v>
      </c>
      <c r="E7" s="100">
        <v>0</v>
      </c>
    </row>
    <row r="8" spans="1:5" ht="56.25" x14ac:dyDescent="0.3">
      <c r="A8" s="62" t="s">
        <v>149</v>
      </c>
      <c r="B8" s="51">
        <v>0</v>
      </c>
      <c r="C8" s="100">
        <v>0</v>
      </c>
      <c r="D8" s="100">
        <v>0</v>
      </c>
      <c r="E8" s="100">
        <v>0</v>
      </c>
    </row>
    <row r="9" spans="1:5" ht="56.25" x14ac:dyDescent="0.3">
      <c r="A9" s="62" t="s">
        <v>150</v>
      </c>
      <c r="B9" s="51">
        <v>0</v>
      </c>
      <c r="C9" s="100">
        <v>0</v>
      </c>
      <c r="D9" s="100">
        <v>0</v>
      </c>
      <c r="E9" s="100">
        <v>0</v>
      </c>
    </row>
    <row r="10" spans="1:5" ht="18.75" x14ac:dyDescent="0.25">
      <c r="A10" s="63" t="s">
        <v>91</v>
      </c>
      <c r="B10" s="98">
        <f>B3+B4+B5</f>
        <v>15</v>
      </c>
      <c r="C10" s="98">
        <f>C3+C4+C5</f>
        <v>15</v>
      </c>
      <c r="D10" s="98">
        <f>D3+D4+D5</f>
        <v>15</v>
      </c>
      <c r="E10" s="98">
        <f>E3+E4+E5</f>
        <v>5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36"/>
  <sheetViews>
    <sheetView view="pageBreakPreview" zoomScaleNormal="100" zoomScaleSheetLayoutView="100" workbookViewId="0">
      <selection activeCell="A168" sqref="A168:D236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449" t="s">
        <v>151</v>
      </c>
      <c r="B1" s="451"/>
      <c r="C1" s="451"/>
      <c r="D1" s="451"/>
    </row>
    <row r="2" spans="1:4" ht="37.5" x14ac:dyDescent="0.25">
      <c r="A2" s="26" t="s">
        <v>93</v>
      </c>
      <c r="B2" s="26" t="s">
        <v>94</v>
      </c>
      <c r="C2" s="26" t="s">
        <v>95</v>
      </c>
      <c r="D2" s="26" t="s">
        <v>152</v>
      </c>
    </row>
    <row r="3" spans="1:4" ht="18.75" x14ac:dyDescent="0.25">
      <c r="A3" s="138" t="s">
        <v>223</v>
      </c>
      <c r="B3" s="139"/>
      <c r="C3" s="138"/>
      <c r="D3" s="139"/>
    </row>
    <row r="4" spans="1:4" ht="15.75" x14ac:dyDescent="0.25">
      <c r="A4" s="161"/>
      <c r="B4" s="164"/>
      <c r="C4" s="164"/>
      <c r="D4" s="161"/>
    </row>
    <row r="5" spans="1:4" ht="18.75" x14ac:dyDescent="0.25">
      <c r="A5" s="65"/>
      <c r="B5" s="97"/>
      <c r="C5" s="65"/>
      <c r="D5" s="97"/>
    </row>
    <row r="6" spans="1:4" ht="18.75" x14ac:dyDescent="0.25">
      <c r="A6" s="65"/>
      <c r="B6" s="97"/>
      <c r="C6" s="65"/>
      <c r="D6" s="97"/>
    </row>
    <row r="7" spans="1:4" ht="18.75" x14ac:dyDescent="0.25">
      <c r="A7" s="65"/>
      <c r="B7" s="97"/>
      <c r="C7" s="65"/>
      <c r="D7" s="97"/>
    </row>
    <row r="8" spans="1:4" ht="18.75" x14ac:dyDescent="0.25">
      <c r="A8" s="65"/>
      <c r="B8" s="97"/>
      <c r="C8" s="65"/>
      <c r="D8" s="97"/>
    </row>
    <row r="9" spans="1:4" ht="18.75" x14ac:dyDescent="0.25">
      <c r="A9" s="65"/>
      <c r="B9" s="97"/>
      <c r="C9" s="65"/>
      <c r="D9" s="97"/>
    </row>
    <row r="10" spans="1:4" ht="18.75" x14ac:dyDescent="0.25">
      <c r="A10" s="138" t="s">
        <v>124</v>
      </c>
      <c r="B10" s="150"/>
      <c r="C10" s="138"/>
      <c r="D10" s="139"/>
    </row>
    <row r="11" spans="1:4" ht="55.5" customHeight="1" x14ac:dyDescent="0.25">
      <c r="A11" s="291" t="s">
        <v>352</v>
      </c>
      <c r="B11" s="292" t="s">
        <v>353</v>
      </c>
      <c r="C11" s="289" t="s">
        <v>354</v>
      </c>
      <c r="D11" s="293" t="s">
        <v>355</v>
      </c>
    </row>
    <row r="12" spans="1:4" ht="60" x14ac:dyDescent="0.25">
      <c r="A12" s="291" t="s">
        <v>352</v>
      </c>
      <c r="B12" s="292" t="s">
        <v>353</v>
      </c>
      <c r="C12" s="289" t="s">
        <v>354</v>
      </c>
      <c r="D12" s="293" t="s">
        <v>356</v>
      </c>
    </row>
    <row r="13" spans="1:4" ht="47.25" x14ac:dyDescent="0.25">
      <c r="A13" s="291" t="s">
        <v>352</v>
      </c>
      <c r="B13" s="292" t="s">
        <v>353</v>
      </c>
      <c r="C13" s="289" t="s">
        <v>354</v>
      </c>
      <c r="D13" s="293" t="s">
        <v>357</v>
      </c>
    </row>
    <row r="14" spans="1:4" ht="47.25" x14ac:dyDescent="0.25">
      <c r="A14" s="291" t="s">
        <v>352</v>
      </c>
      <c r="B14" s="292" t="s">
        <v>353</v>
      </c>
      <c r="C14" s="289" t="s">
        <v>354</v>
      </c>
      <c r="D14" s="293" t="s">
        <v>358</v>
      </c>
    </row>
    <row r="15" spans="1:4" ht="51" customHeight="1" x14ac:dyDescent="0.25">
      <c r="A15" s="291" t="s">
        <v>352</v>
      </c>
      <c r="B15" s="292" t="s">
        <v>353</v>
      </c>
      <c r="C15" s="289" t="s">
        <v>354</v>
      </c>
      <c r="D15" s="290" t="s">
        <v>359</v>
      </c>
    </row>
    <row r="16" spans="1:4" ht="59.25" customHeight="1" x14ac:dyDescent="0.25">
      <c r="A16" s="291" t="s">
        <v>352</v>
      </c>
      <c r="B16" s="292" t="s">
        <v>353</v>
      </c>
      <c r="C16" s="289" t="s">
        <v>354</v>
      </c>
      <c r="D16" s="290" t="s">
        <v>360</v>
      </c>
    </row>
    <row r="17" spans="1:4" ht="105" x14ac:dyDescent="0.25">
      <c r="A17" s="291" t="s">
        <v>352</v>
      </c>
      <c r="B17" s="292" t="s">
        <v>353</v>
      </c>
      <c r="C17" s="289" t="s">
        <v>354</v>
      </c>
      <c r="D17" s="290" t="s">
        <v>361</v>
      </c>
    </row>
    <row r="18" spans="1:4" s="288" customFormat="1" ht="120" x14ac:dyDescent="0.25">
      <c r="A18" s="291" t="s">
        <v>352</v>
      </c>
      <c r="B18" s="292" t="s">
        <v>353</v>
      </c>
      <c r="C18" s="289" t="s">
        <v>354</v>
      </c>
      <c r="D18" s="290" t="s">
        <v>362</v>
      </c>
    </row>
    <row r="19" spans="1:4" s="288" customFormat="1" ht="120" x14ac:dyDescent="0.25">
      <c r="A19" s="296" t="s">
        <v>352</v>
      </c>
      <c r="B19" s="297" t="s">
        <v>353</v>
      </c>
      <c r="C19" s="294" t="s">
        <v>354</v>
      </c>
      <c r="D19" s="295" t="s">
        <v>363</v>
      </c>
    </row>
    <row r="20" spans="1:4" s="288" customFormat="1" ht="120" x14ac:dyDescent="0.25">
      <c r="A20" s="296" t="s">
        <v>352</v>
      </c>
      <c r="B20" s="297" t="s">
        <v>353</v>
      </c>
      <c r="C20" s="294" t="s">
        <v>354</v>
      </c>
      <c r="D20" s="295" t="s">
        <v>364</v>
      </c>
    </row>
    <row r="21" spans="1:4" s="288" customFormat="1" ht="120" x14ac:dyDescent="0.25">
      <c r="A21" s="296" t="s">
        <v>352</v>
      </c>
      <c r="B21" s="297" t="s">
        <v>353</v>
      </c>
      <c r="C21" s="294" t="s">
        <v>354</v>
      </c>
      <c r="D21" s="295" t="s">
        <v>365</v>
      </c>
    </row>
    <row r="22" spans="1:4" s="288" customFormat="1" ht="120" x14ac:dyDescent="0.25">
      <c r="A22" s="296" t="s">
        <v>352</v>
      </c>
      <c r="B22" s="297" t="s">
        <v>353</v>
      </c>
      <c r="C22" s="294" t="s">
        <v>354</v>
      </c>
      <c r="D22" s="295" t="s">
        <v>366</v>
      </c>
    </row>
    <row r="23" spans="1:4" s="303" customFormat="1" ht="115.5" customHeight="1" x14ac:dyDescent="0.25">
      <c r="A23" s="296" t="s">
        <v>702</v>
      </c>
      <c r="B23" s="297" t="e">
        <f>#REF!</f>
        <v>#REF!</v>
      </c>
      <c r="C23" s="304" t="s">
        <v>354</v>
      </c>
      <c r="D23" s="312" t="s">
        <v>701</v>
      </c>
    </row>
    <row r="24" spans="1:4" s="288" customFormat="1" ht="94.5" x14ac:dyDescent="0.25">
      <c r="A24" s="296" t="s">
        <v>367</v>
      </c>
      <c r="B24" s="297" t="s">
        <v>353</v>
      </c>
      <c r="C24" s="294" t="s">
        <v>368</v>
      </c>
      <c r="D24" s="295" t="s">
        <v>369</v>
      </c>
    </row>
    <row r="25" spans="1:4" ht="18.75" x14ac:dyDescent="0.25">
      <c r="A25" s="138" t="s">
        <v>237</v>
      </c>
      <c r="B25" s="150"/>
      <c r="C25" s="138"/>
      <c r="D25" s="139"/>
    </row>
    <row r="26" spans="1:4" ht="39.75" customHeight="1" x14ac:dyDescent="0.25">
      <c r="A26" s="298" t="s">
        <v>370</v>
      </c>
      <c r="B26" s="301" t="s">
        <v>371</v>
      </c>
      <c r="C26" s="302" t="s">
        <v>354</v>
      </c>
      <c r="D26" s="302" t="s">
        <v>372</v>
      </c>
    </row>
    <row r="27" spans="1:4" ht="38.25" customHeight="1" x14ac:dyDescent="0.25">
      <c r="A27" s="298" t="s">
        <v>370</v>
      </c>
      <c r="B27" s="299" t="s">
        <v>371</v>
      </c>
      <c r="C27" s="298" t="s">
        <v>354</v>
      </c>
      <c r="D27" s="298" t="s">
        <v>373</v>
      </c>
    </row>
    <row r="28" spans="1:4" ht="47.25" customHeight="1" x14ac:dyDescent="0.25">
      <c r="A28" s="298" t="s">
        <v>370</v>
      </c>
      <c r="B28" s="298" t="s">
        <v>371</v>
      </c>
      <c r="C28" s="298" t="s">
        <v>354</v>
      </c>
      <c r="D28" s="298" t="s">
        <v>374</v>
      </c>
    </row>
    <row r="29" spans="1:4" ht="47.25" x14ac:dyDescent="0.25">
      <c r="A29" s="298" t="s">
        <v>375</v>
      </c>
      <c r="B29" s="298" t="s">
        <v>371</v>
      </c>
      <c r="C29" s="298" t="s">
        <v>354</v>
      </c>
      <c r="D29" s="298" t="s">
        <v>376</v>
      </c>
    </row>
    <row r="30" spans="1:4" ht="63" x14ac:dyDescent="0.25">
      <c r="A30" s="298" t="s">
        <v>377</v>
      </c>
      <c r="B30" s="300" t="s">
        <v>378</v>
      </c>
      <c r="C30" s="300" t="s">
        <v>354</v>
      </c>
      <c r="D30" s="298" t="s">
        <v>379</v>
      </c>
    </row>
    <row r="31" spans="1:4" ht="18" customHeight="1" x14ac:dyDescent="0.25">
      <c r="A31" s="298" t="s">
        <v>377</v>
      </c>
      <c r="B31" s="283" t="s">
        <v>378</v>
      </c>
      <c r="C31" s="298" t="s">
        <v>354</v>
      </c>
      <c r="D31" s="298" t="s">
        <v>380</v>
      </c>
    </row>
    <row r="32" spans="1:4" ht="63" x14ac:dyDescent="0.25">
      <c r="A32" s="298" t="s">
        <v>377</v>
      </c>
      <c r="B32" s="300" t="s">
        <v>378</v>
      </c>
      <c r="C32" s="300" t="s">
        <v>354</v>
      </c>
      <c r="D32" s="298" t="s">
        <v>381</v>
      </c>
    </row>
    <row r="33" spans="1:4" ht="78.75" x14ac:dyDescent="0.25">
      <c r="A33" s="298" t="s">
        <v>382</v>
      </c>
      <c r="B33" s="298">
        <v>2020</v>
      </c>
      <c r="C33" s="298" t="s">
        <v>354</v>
      </c>
      <c r="D33" s="298" t="s">
        <v>383</v>
      </c>
    </row>
    <row r="34" spans="1:4" ht="78.75" x14ac:dyDescent="0.25">
      <c r="A34" s="298" t="s">
        <v>382</v>
      </c>
      <c r="B34" s="299">
        <v>2020</v>
      </c>
      <c r="C34" s="298" t="s">
        <v>354</v>
      </c>
      <c r="D34" s="298" t="s">
        <v>384</v>
      </c>
    </row>
    <row r="35" spans="1:4" ht="78.75" customHeight="1" x14ac:dyDescent="0.25">
      <c r="A35" s="298" t="s">
        <v>382</v>
      </c>
      <c r="B35" s="298">
        <v>2020</v>
      </c>
      <c r="C35" s="298" t="s">
        <v>354</v>
      </c>
      <c r="D35" s="298" t="s">
        <v>385</v>
      </c>
    </row>
    <row r="36" spans="1:4" ht="80.25" customHeight="1" x14ac:dyDescent="0.25">
      <c r="A36" s="298" t="s">
        <v>382</v>
      </c>
      <c r="B36" s="298">
        <v>2020</v>
      </c>
      <c r="C36" s="298" t="s">
        <v>354</v>
      </c>
      <c r="D36" s="298" t="s">
        <v>386</v>
      </c>
    </row>
    <row r="37" spans="1:4" ht="77.25" customHeight="1" x14ac:dyDescent="0.25">
      <c r="A37" s="313" t="s">
        <v>382</v>
      </c>
      <c r="B37" s="307">
        <v>2020</v>
      </c>
      <c r="C37" s="310" t="s">
        <v>354</v>
      </c>
      <c r="D37" s="312" t="s">
        <v>387</v>
      </c>
    </row>
    <row r="38" spans="1:4" ht="91.5" customHeight="1" x14ac:dyDescent="0.25">
      <c r="A38" s="313" t="s">
        <v>382</v>
      </c>
      <c r="B38" s="307">
        <v>2020</v>
      </c>
      <c r="C38" s="310" t="s">
        <v>354</v>
      </c>
      <c r="D38" s="312" t="s">
        <v>388</v>
      </c>
    </row>
    <row r="39" spans="1:4" ht="15.75" hidden="1" customHeight="1" x14ac:dyDescent="0.25">
      <c r="A39" s="306"/>
      <c r="B39" s="307">
        <v>2020</v>
      </c>
      <c r="C39" s="310" t="s">
        <v>354</v>
      </c>
      <c r="D39" s="306"/>
    </row>
    <row r="40" spans="1:4" ht="85.5" customHeight="1" x14ac:dyDescent="0.25">
      <c r="A40" s="313" t="s">
        <v>382</v>
      </c>
      <c r="B40" s="307">
        <v>2020</v>
      </c>
      <c r="C40" s="310" t="s">
        <v>354</v>
      </c>
      <c r="D40" s="312" t="s">
        <v>389</v>
      </c>
    </row>
    <row r="41" spans="1:4" ht="89.25" customHeight="1" x14ac:dyDescent="0.25">
      <c r="A41" s="316" t="s">
        <v>390</v>
      </c>
      <c r="B41" s="307">
        <v>2020</v>
      </c>
      <c r="C41" s="310" t="s">
        <v>354</v>
      </c>
      <c r="D41" s="313" t="s">
        <v>391</v>
      </c>
    </row>
    <row r="42" spans="1:4" ht="88.5" customHeight="1" x14ac:dyDescent="0.25">
      <c r="A42" s="316" t="s">
        <v>390</v>
      </c>
      <c r="B42" s="307">
        <v>2020</v>
      </c>
      <c r="C42" s="310" t="s">
        <v>354</v>
      </c>
      <c r="D42" s="313" t="s">
        <v>392</v>
      </c>
    </row>
    <row r="43" spans="1:4" ht="90" customHeight="1" x14ac:dyDescent="0.25">
      <c r="A43" s="316" t="s">
        <v>390</v>
      </c>
      <c r="B43" s="307">
        <v>2020</v>
      </c>
      <c r="C43" s="310" t="s">
        <v>354</v>
      </c>
      <c r="D43" s="313" t="s">
        <v>393</v>
      </c>
    </row>
    <row r="44" spans="1:4" ht="75.75" customHeight="1" x14ac:dyDescent="0.25">
      <c r="A44" s="316" t="s">
        <v>390</v>
      </c>
      <c r="B44" s="307">
        <v>2020</v>
      </c>
      <c r="C44" s="310" t="s">
        <v>354</v>
      </c>
      <c r="D44" s="313" t="s">
        <v>394</v>
      </c>
    </row>
    <row r="45" spans="1:4" ht="98.25" customHeight="1" x14ac:dyDescent="0.25">
      <c r="A45" s="316" t="s">
        <v>390</v>
      </c>
      <c r="B45" s="307">
        <v>2020</v>
      </c>
      <c r="C45" s="310" t="s">
        <v>354</v>
      </c>
      <c r="D45" s="313" t="s">
        <v>395</v>
      </c>
    </row>
    <row r="46" spans="1:4" ht="75" customHeight="1" x14ac:dyDescent="0.25">
      <c r="A46" s="316" t="s">
        <v>390</v>
      </c>
      <c r="B46" s="307">
        <v>2020</v>
      </c>
      <c r="C46" s="310" t="s">
        <v>354</v>
      </c>
      <c r="D46" s="313" t="s">
        <v>396</v>
      </c>
    </row>
    <row r="47" spans="1:4" ht="51" customHeight="1" x14ac:dyDescent="0.25">
      <c r="A47" s="313" t="s">
        <v>397</v>
      </c>
      <c r="B47" s="307">
        <v>2020</v>
      </c>
      <c r="C47" s="310" t="s">
        <v>354</v>
      </c>
      <c r="D47" s="313" t="s">
        <v>398</v>
      </c>
    </row>
    <row r="48" spans="1:4" ht="55.5" customHeight="1" x14ac:dyDescent="0.25">
      <c r="A48" s="313" t="s">
        <v>370</v>
      </c>
      <c r="B48" s="304" t="s">
        <v>371</v>
      </c>
      <c r="C48" s="310" t="s">
        <v>354</v>
      </c>
      <c r="D48" s="311" t="s">
        <v>399</v>
      </c>
    </row>
    <row r="49" spans="1:4" ht="36.75" customHeight="1" x14ac:dyDescent="0.25">
      <c r="A49" s="313" t="s">
        <v>370</v>
      </c>
      <c r="B49" s="304" t="s">
        <v>371</v>
      </c>
      <c r="C49" s="310" t="s">
        <v>354</v>
      </c>
      <c r="D49" s="311" t="s">
        <v>400</v>
      </c>
    </row>
    <row r="50" spans="1:4" ht="43.5" customHeight="1" x14ac:dyDescent="0.25">
      <c r="A50" s="313" t="s">
        <v>370</v>
      </c>
      <c r="B50" s="304" t="s">
        <v>371</v>
      </c>
      <c r="C50" s="310" t="s">
        <v>354</v>
      </c>
      <c r="D50" s="311" t="s">
        <v>401</v>
      </c>
    </row>
    <row r="51" spans="1:4" ht="69" customHeight="1" x14ac:dyDescent="0.25">
      <c r="A51" s="312" t="s">
        <v>402</v>
      </c>
      <c r="B51" s="304" t="s">
        <v>378</v>
      </c>
      <c r="C51" s="304" t="s">
        <v>354</v>
      </c>
      <c r="D51" s="311" t="s">
        <v>403</v>
      </c>
    </row>
    <row r="52" spans="1:4" ht="67.5" customHeight="1" x14ac:dyDescent="0.25">
      <c r="A52" s="312" t="s">
        <v>402</v>
      </c>
      <c r="B52" s="304" t="s">
        <v>378</v>
      </c>
      <c r="C52" s="304" t="s">
        <v>354</v>
      </c>
      <c r="D52" s="311" t="s">
        <v>404</v>
      </c>
    </row>
    <row r="53" spans="1:4" ht="69.75" customHeight="1" x14ac:dyDescent="0.25">
      <c r="A53" s="312" t="s">
        <v>405</v>
      </c>
      <c r="B53" s="304" t="s">
        <v>378</v>
      </c>
      <c r="C53" s="304" t="s">
        <v>354</v>
      </c>
      <c r="D53" s="311" t="s">
        <v>406</v>
      </c>
    </row>
    <row r="54" spans="1:4" ht="85.5" customHeight="1" thickBot="1" x14ac:dyDescent="0.3">
      <c r="A54" s="313" t="s">
        <v>382</v>
      </c>
      <c r="B54" s="307">
        <v>2020</v>
      </c>
      <c r="C54" s="310" t="s">
        <v>354</v>
      </c>
      <c r="D54" s="307" t="s">
        <v>407</v>
      </c>
    </row>
    <row r="55" spans="1:4" ht="69" customHeight="1" thickBot="1" x14ac:dyDescent="0.3">
      <c r="A55" s="307" t="s">
        <v>408</v>
      </c>
      <c r="B55" s="304" t="s">
        <v>378</v>
      </c>
      <c r="C55" s="318" t="s">
        <v>354</v>
      </c>
      <c r="D55" s="319" t="s">
        <v>409</v>
      </c>
    </row>
    <row r="56" spans="1:4" ht="83.25" customHeight="1" x14ac:dyDescent="0.25">
      <c r="A56" s="307" t="s">
        <v>410</v>
      </c>
      <c r="B56" s="304" t="s">
        <v>371</v>
      </c>
      <c r="C56" s="310" t="s">
        <v>354</v>
      </c>
      <c r="D56" s="319" t="s">
        <v>411</v>
      </c>
    </row>
    <row r="57" spans="1:4" ht="64.5" customHeight="1" x14ac:dyDescent="0.25">
      <c r="A57" s="307" t="s">
        <v>410</v>
      </c>
      <c r="B57" s="304" t="s">
        <v>371</v>
      </c>
      <c r="C57" s="310" t="s">
        <v>354</v>
      </c>
      <c r="D57" s="319" t="s">
        <v>412</v>
      </c>
    </row>
    <row r="58" spans="1:4" ht="84" customHeight="1" thickBot="1" x14ac:dyDescent="0.3">
      <c r="A58" s="307" t="s">
        <v>410</v>
      </c>
      <c r="B58" s="304" t="s">
        <v>371</v>
      </c>
      <c r="C58" s="310" t="s">
        <v>354</v>
      </c>
      <c r="D58" s="319" t="s">
        <v>416</v>
      </c>
    </row>
    <row r="59" spans="1:4" ht="66.75" customHeight="1" thickBot="1" x14ac:dyDescent="0.3">
      <c r="A59" s="319" t="s">
        <v>413</v>
      </c>
      <c r="B59" s="304" t="s">
        <v>378</v>
      </c>
      <c r="C59" s="318" t="s">
        <v>354</v>
      </c>
      <c r="D59" s="319" t="s">
        <v>417</v>
      </c>
    </row>
    <row r="60" spans="1:4" ht="72" customHeight="1" x14ac:dyDescent="0.25">
      <c r="A60" s="320" t="s">
        <v>413</v>
      </c>
      <c r="B60" s="321" t="s">
        <v>378</v>
      </c>
      <c r="C60" s="322" t="s">
        <v>354</v>
      </c>
      <c r="D60" s="320" t="s">
        <v>418</v>
      </c>
    </row>
    <row r="61" spans="1:4" ht="79.5" customHeight="1" x14ac:dyDescent="0.25">
      <c r="A61" s="313" t="s">
        <v>414</v>
      </c>
      <c r="B61" s="323" t="s">
        <v>415</v>
      </c>
      <c r="C61" s="305" t="s">
        <v>354</v>
      </c>
      <c r="D61" s="319" t="s">
        <v>419</v>
      </c>
    </row>
    <row r="62" spans="1:4" ht="81" customHeight="1" x14ac:dyDescent="0.25">
      <c r="A62" s="313" t="s">
        <v>414</v>
      </c>
      <c r="B62" s="329" t="s">
        <v>415</v>
      </c>
      <c r="C62" s="330" t="s">
        <v>354</v>
      </c>
      <c r="D62" s="319" t="s">
        <v>420</v>
      </c>
    </row>
    <row r="63" spans="1:4" ht="73.5" customHeight="1" x14ac:dyDescent="0.25">
      <c r="A63" s="325" t="s">
        <v>421</v>
      </c>
      <c r="B63" s="304" t="s">
        <v>378</v>
      </c>
      <c r="C63" s="305" t="s">
        <v>354</v>
      </c>
      <c r="D63" s="327" t="s">
        <v>422</v>
      </c>
    </row>
    <row r="64" spans="1:4" ht="75" customHeight="1" x14ac:dyDescent="0.25">
      <c r="A64" s="326" t="s">
        <v>423</v>
      </c>
      <c r="B64" s="323">
        <v>2020</v>
      </c>
      <c r="C64" s="305" t="s">
        <v>354</v>
      </c>
      <c r="D64" s="328" t="s">
        <v>424</v>
      </c>
    </row>
    <row r="65" spans="1:4" ht="80.25" customHeight="1" x14ac:dyDescent="0.25">
      <c r="A65" s="326" t="s">
        <v>425</v>
      </c>
      <c r="B65" s="323" t="s">
        <v>426</v>
      </c>
      <c r="C65" s="305" t="s">
        <v>354</v>
      </c>
      <c r="D65" s="328" t="s">
        <v>427</v>
      </c>
    </row>
    <row r="66" spans="1:4" ht="89.25" customHeight="1" x14ac:dyDescent="0.25">
      <c r="A66" s="315" t="s">
        <v>425</v>
      </c>
      <c r="B66" s="329" t="s">
        <v>426</v>
      </c>
      <c r="C66" s="330" t="s">
        <v>354</v>
      </c>
      <c r="D66" s="328" t="s">
        <v>428</v>
      </c>
    </row>
    <row r="67" spans="1:4" ht="91.5" customHeight="1" x14ac:dyDescent="0.25">
      <c r="A67" s="314" t="s">
        <v>429</v>
      </c>
      <c r="B67" s="332" t="s">
        <v>430</v>
      </c>
      <c r="C67" s="312" t="s">
        <v>431</v>
      </c>
      <c r="D67" s="328" t="s">
        <v>432</v>
      </c>
    </row>
    <row r="68" spans="1:4" ht="54.75" customHeight="1" x14ac:dyDescent="0.25">
      <c r="A68" s="333" t="s">
        <v>433</v>
      </c>
      <c r="B68" s="312">
        <v>2020</v>
      </c>
      <c r="C68" s="331" t="s">
        <v>434</v>
      </c>
      <c r="D68" s="328" t="s">
        <v>435</v>
      </c>
    </row>
    <row r="69" spans="1:4" ht="93.75" customHeight="1" x14ac:dyDescent="0.25">
      <c r="A69" s="326" t="s">
        <v>436</v>
      </c>
      <c r="B69" s="312" t="s">
        <v>437</v>
      </c>
      <c r="C69" s="334" t="s">
        <v>431</v>
      </c>
      <c r="D69" s="328" t="s">
        <v>438</v>
      </c>
    </row>
    <row r="70" spans="1:4" ht="130.5" customHeight="1" x14ac:dyDescent="0.25">
      <c r="A70" s="319" t="s">
        <v>439</v>
      </c>
      <c r="B70" s="346" t="s">
        <v>440</v>
      </c>
      <c r="C70" s="307" t="s">
        <v>354</v>
      </c>
      <c r="D70" s="347" t="s">
        <v>441</v>
      </c>
    </row>
    <row r="71" spans="1:4" ht="120.75" customHeight="1" x14ac:dyDescent="0.25">
      <c r="A71" s="319" t="s">
        <v>439</v>
      </c>
      <c r="B71" s="346" t="s">
        <v>440</v>
      </c>
      <c r="C71" s="307" t="s">
        <v>354</v>
      </c>
      <c r="D71" s="347" t="s">
        <v>442</v>
      </c>
    </row>
    <row r="72" spans="1:4" ht="158.25" customHeight="1" x14ac:dyDescent="0.25">
      <c r="A72" s="319" t="s">
        <v>439</v>
      </c>
      <c r="B72" s="346" t="s">
        <v>440</v>
      </c>
      <c r="C72" s="307" t="s">
        <v>354</v>
      </c>
      <c r="D72" s="347" t="s">
        <v>443</v>
      </c>
    </row>
    <row r="73" spans="1:4" ht="120.75" customHeight="1" x14ac:dyDescent="0.25">
      <c r="A73" s="319" t="s">
        <v>439</v>
      </c>
      <c r="B73" s="346" t="s">
        <v>440</v>
      </c>
      <c r="C73" s="307" t="s">
        <v>354</v>
      </c>
      <c r="D73" s="347" t="s">
        <v>444</v>
      </c>
    </row>
    <row r="74" spans="1:4" ht="119.25" customHeight="1" x14ac:dyDescent="0.25">
      <c r="A74" s="319" t="s">
        <v>439</v>
      </c>
      <c r="B74" s="346" t="s">
        <v>440</v>
      </c>
      <c r="C74" s="307" t="s">
        <v>354</v>
      </c>
      <c r="D74" s="347" t="s">
        <v>445</v>
      </c>
    </row>
    <row r="75" spans="1:4" ht="123" customHeight="1" x14ac:dyDescent="0.25">
      <c r="A75" s="319" t="s">
        <v>439</v>
      </c>
      <c r="B75" s="346" t="s">
        <v>440</v>
      </c>
      <c r="C75" s="307" t="s">
        <v>354</v>
      </c>
      <c r="D75" s="347" t="s">
        <v>446</v>
      </c>
    </row>
    <row r="76" spans="1:4" ht="123.75" customHeight="1" x14ac:dyDescent="0.25">
      <c r="A76" s="319" t="s">
        <v>439</v>
      </c>
      <c r="B76" s="346" t="s">
        <v>440</v>
      </c>
      <c r="C76" s="307" t="s">
        <v>354</v>
      </c>
      <c r="D76" s="347" t="s">
        <v>447</v>
      </c>
    </row>
    <row r="77" spans="1:4" ht="127.5" customHeight="1" x14ac:dyDescent="0.25">
      <c r="A77" s="319" t="s">
        <v>439</v>
      </c>
      <c r="B77" s="346" t="s">
        <v>440</v>
      </c>
      <c r="C77" s="307" t="s">
        <v>354</v>
      </c>
      <c r="D77" s="347" t="s">
        <v>448</v>
      </c>
    </row>
    <row r="78" spans="1:4" ht="96.75" customHeight="1" x14ac:dyDescent="0.25">
      <c r="A78" s="319" t="s">
        <v>439</v>
      </c>
      <c r="B78" s="346" t="s">
        <v>440</v>
      </c>
      <c r="C78" s="307" t="s">
        <v>354</v>
      </c>
      <c r="D78" s="347" t="s">
        <v>449</v>
      </c>
    </row>
    <row r="79" spans="1:4" ht="96" customHeight="1" x14ac:dyDescent="0.25">
      <c r="A79" s="319" t="s">
        <v>439</v>
      </c>
      <c r="B79" s="346" t="s">
        <v>440</v>
      </c>
      <c r="C79" s="307" t="s">
        <v>354</v>
      </c>
      <c r="D79" s="347" t="s">
        <v>450</v>
      </c>
    </row>
    <row r="80" spans="1:4" ht="120.75" customHeight="1" x14ac:dyDescent="0.25">
      <c r="A80" s="319" t="s">
        <v>439</v>
      </c>
      <c r="B80" s="346" t="s">
        <v>440</v>
      </c>
      <c r="C80" s="307" t="s">
        <v>354</v>
      </c>
      <c r="D80" s="347" t="s">
        <v>451</v>
      </c>
    </row>
    <row r="81" spans="1:4" ht="148.5" customHeight="1" x14ac:dyDescent="0.25">
      <c r="A81" s="319" t="s">
        <v>439</v>
      </c>
      <c r="B81" s="346" t="s">
        <v>440</v>
      </c>
      <c r="C81" s="307" t="s">
        <v>354</v>
      </c>
      <c r="D81" s="347" t="s">
        <v>452</v>
      </c>
    </row>
    <row r="82" spans="1:4" ht="18.75" customHeight="1" x14ac:dyDescent="0.25">
      <c r="A82" s="138" t="s">
        <v>238</v>
      </c>
      <c r="B82" s="150"/>
      <c r="C82" s="138"/>
      <c r="D82" s="139"/>
    </row>
    <row r="83" spans="1:4" ht="148.5" customHeight="1" x14ac:dyDescent="0.25">
      <c r="A83" s="319" t="s">
        <v>453</v>
      </c>
      <c r="B83" s="304" t="s">
        <v>378</v>
      </c>
      <c r="C83" s="317" t="s">
        <v>454</v>
      </c>
      <c r="D83" s="319" t="s">
        <v>455</v>
      </c>
    </row>
    <row r="84" spans="1:4" ht="110.25" customHeight="1" x14ac:dyDescent="0.25">
      <c r="A84" s="319" t="s">
        <v>453</v>
      </c>
      <c r="B84" s="304" t="s">
        <v>378</v>
      </c>
      <c r="C84" s="337" t="s">
        <v>454</v>
      </c>
      <c r="D84" s="319" t="s">
        <v>456</v>
      </c>
    </row>
    <row r="85" spans="1:4" ht="96.75" customHeight="1" x14ac:dyDescent="0.25">
      <c r="A85" s="319" t="s">
        <v>453</v>
      </c>
      <c r="B85" s="304" t="s">
        <v>378</v>
      </c>
      <c r="C85" s="337" t="s">
        <v>454</v>
      </c>
      <c r="D85" s="319" t="s">
        <v>457</v>
      </c>
    </row>
    <row r="86" spans="1:4" ht="121.5" customHeight="1" x14ac:dyDescent="0.25">
      <c r="A86" s="319" t="s">
        <v>453</v>
      </c>
      <c r="B86" s="304" t="s">
        <v>378</v>
      </c>
      <c r="C86" s="337" t="s">
        <v>454</v>
      </c>
      <c r="D86" s="319" t="s">
        <v>458</v>
      </c>
    </row>
    <row r="87" spans="1:4" ht="146.25" customHeight="1" x14ac:dyDescent="0.25">
      <c r="A87" s="319" t="s">
        <v>453</v>
      </c>
      <c r="B87" s="304" t="s">
        <v>378</v>
      </c>
      <c r="C87" s="337" t="s">
        <v>454</v>
      </c>
      <c r="D87" s="335" t="s">
        <v>459</v>
      </c>
    </row>
    <row r="88" spans="1:4" ht="141.75" customHeight="1" x14ac:dyDescent="0.25">
      <c r="A88" s="319" t="s">
        <v>453</v>
      </c>
      <c r="B88" s="304" t="s">
        <v>378</v>
      </c>
      <c r="C88" s="337" t="s">
        <v>454</v>
      </c>
      <c r="D88" s="319" t="s">
        <v>460</v>
      </c>
    </row>
    <row r="89" spans="1:4" ht="139.5" customHeight="1" x14ac:dyDescent="0.25">
      <c r="A89" s="319" t="s">
        <v>453</v>
      </c>
      <c r="B89" s="304" t="s">
        <v>378</v>
      </c>
      <c r="C89" s="337" t="s">
        <v>454</v>
      </c>
      <c r="D89" s="319" t="s">
        <v>461</v>
      </c>
    </row>
    <row r="90" spans="1:4" ht="69" customHeight="1" x14ac:dyDescent="0.25">
      <c r="A90" s="319" t="s">
        <v>462</v>
      </c>
      <c r="B90" s="304" t="s">
        <v>378</v>
      </c>
      <c r="C90" s="334" t="s">
        <v>431</v>
      </c>
      <c r="D90" s="319" t="s">
        <v>463</v>
      </c>
    </row>
    <row r="91" spans="1:4" ht="111.75" customHeight="1" x14ac:dyDescent="0.25">
      <c r="A91" s="319" t="s">
        <v>464</v>
      </c>
      <c r="B91" s="336" t="s">
        <v>465</v>
      </c>
      <c r="C91" s="336" t="s">
        <v>466</v>
      </c>
      <c r="D91" s="319" t="s">
        <v>467</v>
      </c>
    </row>
    <row r="92" spans="1:4" ht="111" customHeight="1" x14ac:dyDescent="0.25">
      <c r="A92" s="319" t="s">
        <v>464</v>
      </c>
      <c r="B92" s="336" t="s">
        <v>465</v>
      </c>
      <c r="C92" s="336" t="s">
        <v>466</v>
      </c>
      <c r="D92" s="319" t="s">
        <v>468</v>
      </c>
    </row>
    <row r="93" spans="1:4" ht="113.25" customHeight="1" x14ac:dyDescent="0.25">
      <c r="A93" s="319" t="s">
        <v>464</v>
      </c>
      <c r="B93" s="336" t="s">
        <v>465</v>
      </c>
      <c r="C93" s="336" t="s">
        <v>466</v>
      </c>
      <c r="D93" s="319" t="s">
        <v>469</v>
      </c>
    </row>
    <row r="94" spans="1:4" ht="139.5" customHeight="1" x14ac:dyDescent="0.25">
      <c r="A94" s="319" t="s">
        <v>464</v>
      </c>
      <c r="B94" s="336" t="s">
        <v>465</v>
      </c>
      <c r="C94" s="336" t="s">
        <v>466</v>
      </c>
      <c r="D94" s="319" t="s">
        <v>470</v>
      </c>
    </row>
    <row r="95" spans="1:4" ht="120.75" customHeight="1" x14ac:dyDescent="0.25">
      <c r="A95" s="319" t="s">
        <v>464</v>
      </c>
      <c r="B95" s="336" t="s">
        <v>465</v>
      </c>
      <c r="C95" s="336" t="s">
        <v>466</v>
      </c>
      <c r="D95" s="319" t="s">
        <v>471</v>
      </c>
    </row>
    <row r="96" spans="1:4" ht="165" customHeight="1" x14ac:dyDescent="0.25">
      <c r="A96" s="319" t="s">
        <v>464</v>
      </c>
      <c r="B96" s="336" t="s">
        <v>465</v>
      </c>
      <c r="C96" s="336" t="s">
        <v>466</v>
      </c>
      <c r="D96" s="319" t="s">
        <v>472</v>
      </c>
    </row>
    <row r="97" spans="1:4" ht="119.25" customHeight="1" x14ac:dyDescent="0.25">
      <c r="A97" s="319" t="s">
        <v>464</v>
      </c>
      <c r="B97" s="336" t="s">
        <v>465</v>
      </c>
      <c r="C97" s="336" t="s">
        <v>466</v>
      </c>
      <c r="D97" s="319" t="s">
        <v>473</v>
      </c>
    </row>
    <row r="98" spans="1:4" ht="124.5" customHeight="1" x14ac:dyDescent="0.25">
      <c r="A98" s="319" t="s">
        <v>464</v>
      </c>
      <c r="B98" s="336" t="s">
        <v>465</v>
      </c>
      <c r="C98" s="336" t="s">
        <v>466</v>
      </c>
      <c r="D98" s="319" t="s">
        <v>474</v>
      </c>
    </row>
    <row r="99" spans="1:4" ht="120" customHeight="1" x14ac:dyDescent="0.25">
      <c r="A99" s="319" t="s">
        <v>464</v>
      </c>
      <c r="B99" s="336" t="s">
        <v>465</v>
      </c>
      <c r="C99" s="336" t="s">
        <v>466</v>
      </c>
      <c r="D99" s="319" t="s">
        <v>475</v>
      </c>
    </row>
    <row r="100" spans="1:4" ht="125.25" customHeight="1" x14ac:dyDescent="0.25">
      <c r="A100" s="319" t="s">
        <v>464</v>
      </c>
      <c r="B100" s="336" t="s">
        <v>465</v>
      </c>
      <c r="C100" s="336" t="s">
        <v>466</v>
      </c>
      <c r="D100" s="319" t="s">
        <v>476</v>
      </c>
    </row>
    <row r="101" spans="1:4" ht="120.75" customHeight="1" x14ac:dyDescent="0.25">
      <c r="A101" s="319" t="s">
        <v>464</v>
      </c>
      <c r="B101" s="336" t="s">
        <v>465</v>
      </c>
      <c r="C101" s="336" t="s">
        <v>466</v>
      </c>
      <c r="D101" s="319" t="s">
        <v>477</v>
      </c>
    </row>
    <row r="102" spans="1:4" ht="141" customHeight="1" x14ac:dyDescent="0.25">
      <c r="A102" s="319" t="s">
        <v>464</v>
      </c>
      <c r="B102" s="336" t="s">
        <v>465</v>
      </c>
      <c r="C102" s="336" t="s">
        <v>466</v>
      </c>
      <c r="D102" s="319" t="s">
        <v>478</v>
      </c>
    </row>
    <row r="103" spans="1:4" ht="66.75" customHeight="1" x14ac:dyDescent="0.25">
      <c r="A103" s="319" t="s">
        <v>479</v>
      </c>
      <c r="B103" s="304" t="s">
        <v>378</v>
      </c>
      <c r="C103" s="334" t="s">
        <v>431</v>
      </c>
      <c r="D103" s="319" t="s">
        <v>480</v>
      </c>
    </row>
    <row r="104" spans="1:4" ht="70.5" customHeight="1" x14ac:dyDescent="0.25">
      <c r="A104" s="319" t="s">
        <v>479</v>
      </c>
      <c r="B104" s="304" t="s">
        <v>378</v>
      </c>
      <c r="C104" s="334" t="s">
        <v>431</v>
      </c>
      <c r="D104" s="319" t="s">
        <v>481</v>
      </c>
    </row>
    <row r="105" spans="1:4" s="303" customFormat="1" ht="69" customHeight="1" x14ac:dyDescent="0.25">
      <c r="A105" s="319" t="s">
        <v>479</v>
      </c>
      <c r="B105" s="304" t="s">
        <v>378</v>
      </c>
      <c r="C105" s="334" t="s">
        <v>431</v>
      </c>
      <c r="D105" s="319" t="s">
        <v>482</v>
      </c>
    </row>
    <row r="106" spans="1:4" s="303" customFormat="1" ht="67.5" customHeight="1" x14ac:dyDescent="0.25">
      <c r="A106" s="319" t="s">
        <v>483</v>
      </c>
      <c r="B106" s="304" t="s">
        <v>371</v>
      </c>
      <c r="C106" s="319" t="s">
        <v>484</v>
      </c>
      <c r="D106" s="319" t="s">
        <v>485</v>
      </c>
    </row>
    <row r="107" spans="1:4" s="303" customFormat="1" ht="48.75" customHeight="1" x14ac:dyDescent="0.25">
      <c r="A107" s="320" t="s">
        <v>486</v>
      </c>
      <c r="B107" s="321" t="s">
        <v>371</v>
      </c>
      <c r="C107" s="338" t="s">
        <v>431</v>
      </c>
      <c r="D107" s="320" t="s">
        <v>487</v>
      </c>
    </row>
    <row r="108" spans="1:4" s="303" customFormat="1" ht="88.5" customHeight="1" x14ac:dyDescent="0.25">
      <c r="A108" s="319" t="s">
        <v>488</v>
      </c>
      <c r="B108" s="323" t="s">
        <v>489</v>
      </c>
      <c r="C108" s="305" t="s">
        <v>490</v>
      </c>
      <c r="D108" s="319" t="s">
        <v>491</v>
      </c>
    </row>
    <row r="109" spans="1:4" s="303" customFormat="1" ht="108.75" customHeight="1" x14ac:dyDescent="0.25">
      <c r="A109" s="319" t="s">
        <v>488</v>
      </c>
      <c r="B109" s="323" t="s">
        <v>489</v>
      </c>
      <c r="C109" s="305" t="s">
        <v>490</v>
      </c>
      <c r="D109" s="324" t="s">
        <v>492</v>
      </c>
    </row>
    <row r="110" spans="1:4" s="303" customFormat="1" ht="106.5" customHeight="1" x14ac:dyDescent="0.25">
      <c r="A110" s="319" t="s">
        <v>488</v>
      </c>
      <c r="B110" s="323" t="s">
        <v>489</v>
      </c>
      <c r="C110" s="305" t="s">
        <v>490</v>
      </c>
      <c r="D110" s="324" t="s">
        <v>493</v>
      </c>
    </row>
    <row r="111" spans="1:4" s="303" customFormat="1" ht="104.25" customHeight="1" x14ac:dyDescent="0.25">
      <c r="A111" s="319" t="s">
        <v>488</v>
      </c>
      <c r="B111" s="323" t="s">
        <v>489</v>
      </c>
      <c r="C111" s="305" t="s">
        <v>490</v>
      </c>
      <c r="D111" s="324" t="s">
        <v>494</v>
      </c>
    </row>
    <row r="112" spans="1:4" s="303" customFormat="1" ht="98.25" customHeight="1" x14ac:dyDescent="0.25">
      <c r="A112" s="320" t="s">
        <v>488</v>
      </c>
      <c r="B112" s="329" t="s">
        <v>489</v>
      </c>
      <c r="C112" s="330" t="s">
        <v>490</v>
      </c>
      <c r="D112" s="324" t="s">
        <v>495</v>
      </c>
    </row>
    <row r="113" spans="1:4" s="303" customFormat="1" ht="80.25" customHeight="1" x14ac:dyDescent="0.25">
      <c r="A113" s="339" t="s">
        <v>496</v>
      </c>
      <c r="B113" s="323" t="s">
        <v>489</v>
      </c>
      <c r="C113" s="305" t="s">
        <v>490</v>
      </c>
      <c r="D113" s="327" t="s">
        <v>497</v>
      </c>
    </row>
    <row r="114" spans="1:4" s="303" customFormat="1" ht="93.75" customHeight="1" x14ac:dyDescent="0.25">
      <c r="A114" s="339" t="s">
        <v>496</v>
      </c>
      <c r="B114" s="323" t="s">
        <v>489</v>
      </c>
      <c r="C114" s="305" t="s">
        <v>490</v>
      </c>
      <c r="D114" s="340" t="s">
        <v>498</v>
      </c>
    </row>
    <row r="115" spans="1:4" s="303" customFormat="1" ht="43.5" customHeight="1" x14ac:dyDescent="0.25">
      <c r="A115" s="343" t="s">
        <v>499</v>
      </c>
      <c r="B115" s="341">
        <v>2020</v>
      </c>
      <c r="C115" s="342" t="s">
        <v>431</v>
      </c>
      <c r="D115" s="340" t="s">
        <v>500</v>
      </c>
    </row>
    <row r="116" spans="1:4" s="303" customFormat="1" ht="37.5" customHeight="1" x14ac:dyDescent="0.25">
      <c r="A116" s="343" t="s">
        <v>499</v>
      </c>
      <c r="B116" s="341">
        <v>2020</v>
      </c>
      <c r="C116" s="342" t="s">
        <v>431</v>
      </c>
      <c r="D116" s="340" t="s">
        <v>501</v>
      </c>
    </row>
    <row r="117" spans="1:4" s="303" customFormat="1" ht="40.5" customHeight="1" x14ac:dyDescent="0.25">
      <c r="A117" s="343" t="s">
        <v>499</v>
      </c>
      <c r="B117" s="341">
        <v>2020</v>
      </c>
      <c r="C117" s="342" t="s">
        <v>431</v>
      </c>
      <c r="D117" s="340" t="s">
        <v>502</v>
      </c>
    </row>
    <row r="118" spans="1:4" s="303" customFormat="1" ht="40.5" customHeight="1" x14ac:dyDescent="0.25">
      <c r="A118" s="343" t="s">
        <v>499</v>
      </c>
      <c r="B118" s="341">
        <v>2020</v>
      </c>
      <c r="C118" s="342" t="s">
        <v>431</v>
      </c>
      <c r="D118" s="340" t="s">
        <v>503</v>
      </c>
    </row>
    <row r="119" spans="1:4" s="303" customFormat="1" ht="47.25" customHeight="1" x14ac:dyDescent="0.25">
      <c r="A119" s="343" t="s">
        <v>499</v>
      </c>
      <c r="B119" s="341">
        <v>2020</v>
      </c>
      <c r="C119" s="342" t="s">
        <v>431</v>
      </c>
      <c r="D119" s="340" t="s">
        <v>504</v>
      </c>
    </row>
    <row r="120" spans="1:4" s="303" customFormat="1" ht="78" customHeight="1" x14ac:dyDescent="0.25">
      <c r="A120" s="344" t="s">
        <v>505</v>
      </c>
      <c r="B120" s="341">
        <v>2020</v>
      </c>
      <c r="C120" s="342" t="s">
        <v>506</v>
      </c>
      <c r="D120" s="340" t="s">
        <v>507</v>
      </c>
    </row>
    <row r="121" spans="1:4" s="303" customFormat="1" ht="75.75" customHeight="1" x14ac:dyDescent="0.25">
      <c r="A121" s="344" t="s">
        <v>505</v>
      </c>
      <c r="B121" s="341">
        <v>2020</v>
      </c>
      <c r="C121" s="342" t="s">
        <v>506</v>
      </c>
      <c r="D121" s="340" t="s">
        <v>508</v>
      </c>
    </row>
    <row r="122" spans="1:4" s="303" customFormat="1" ht="78" customHeight="1" x14ac:dyDescent="0.25">
      <c r="A122" s="344" t="s">
        <v>505</v>
      </c>
      <c r="B122" s="341">
        <v>2020</v>
      </c>
      <c r="C122" s="342" t="s">
        <v>506</v>
      </c>
      <c r="D122" s="340" t="s">
        <v>509</v>
      </c>
    </row>
    <row r="123" spans="1:4" s="303" customFormat="1" ht="75.75" customHeight="1" x14ac:dyDescent="0.25">
      <c r="A123" s="344" t="s">
        <v>505</v>
      </c>
      <c r="B123" s="341">
        <v>2020</v>
      </c>
      <c r="C123" s="342" t="s">
        <v>506</v>
      </c>
      <c r="D123" s="340" t="s">
        <v>510</v>
      </c>
    </row>
    <row r="124" spans="1:4" s="303" customFormat="1" ht="75.75" customHeight="1" x14ac:dyDescent="0.25">
      <c r="A124" s="344" t="s">
        <v>505</v>
      </c>
      <c r="B124" s="341">
        <v>2020</v>
      </c>
      <c r="C124" s="342" t="s">
        <v>506</v>
      </c>
      <c r="D124" s="340" t="s">
        <v>511</v>
      </c>
    </row>
    <row r="125" spans="1:4" s="303" customFormat="1" ht="78.75" customHeight="1" x14ac:dyDescent="0.25">
      <c r="A125" s="344" t="s">
        <v>512</v>
      </c>
      <c r="B125" s="341" t="s">
        <v>513</v>
      </c>
      <c r="C125" s="342" t="s">
        <v>431</v>
      </c>
      <c r="D125" s="340" t="s">
        <v>514</v>
      </c>
    </row>
    <row r="126" spans="1:4" s="303" customFormat="1" ht="75.75" customHeight="1" x14ac:dyDescent="0.25">
      <c r="A126" s="344" t="s">
        <v>512</v>
      </c>
      <c r="B126" s="341" t="s">
        <v>513</v>
      </c>
      <c r="C126" s="342" t="s">
        <v>431</v>
      </c>
      <c r="D126" s="340" t="s">
        <v>507</v>
      </c>
    </row>
    <row r="127" spans="1:4" s="303" customFormat="1" ht="73.5" customHeight="1" x14ac:dyDescent="0.25">
      <c r="A127" s="344" t="s">
        <v>512</v>
      </c>
      <c r="B127" s="341" t="s">
        <v>513</v>
      </c>
      <c r="C127" s="342" t="s">
        <v>431</v>
      </c>
      <c r="D127" s="340" t="s">
        <v>515</v>
      </c>
    </row>
    <row r="128" spans="1:4" s="303" customFormat="1" ht="76.5" customHeight="1" x14ac:dyDescent="0.25">
      <c r="A128" s="344" t="s">
        <v>512</v>
      </c>
      <c r="B128" s="341" t="s">
        <v>513</v>
      </c>
      <c r="C128" s="342" t="s">
        <v>431</v>
      </c>
      <c r="D128" s="340" t="s">
        <v>516</v>
      </c>
    </row>
    <row r="129" spans="1:4" s="303" customFormat="1" ht="80.25" customHeight="1" x14ac:dyDescent="0.25">
      <c r="A129" s="344" t="s">
        <v>512</v>
      </c>
      <c r="B129" s="341" t="s">
        <v>513</v>
      </c>
      <c r="C129" s="342" t="s">
        <v>431</v>
      </c>
      <c r="D129" s="340" t="s">
        <v>517</v>
      </c>
    </row>
    <row r="130" spans="1:4" s="303" customFormat="1" ht="75.75" customHeight="1" x14ac:dyDescent="0.25">
      <c r="A130" s="344" t="s">
        <v>512</v>
      </c>
      <c r="B130" s="341" t="s">
        <v>513</v>
      </c>
      <c r="C130" s="342" t="s">
        <v>431</v>
      </c>
      <c r="D130" s="340" t="s">
        <v>518</v>
      </c>
    </row>
    <row r="131" spans="1:4" s="303" customFormat="1" ht="57.75" customHeight="1" x14ac:dyDescent="0.25">
      <c r="A131" s="344" t="s">
        <v>519</v>
      </c>
      <c r="B131" s="341" t="s">
        <v>520</v>
      </c>
      <c r="C131" s="342" t="s">
        <v>521</v>
      </c>
      <c r="D131" s="340" t="s">
        <v>522</v>
      </c>
    </row>
    <row r="132" spans="1:4" s="303" customFormat="1" ht="67.5" customHeight="1" x14ac:dyDescent="0.25">
      <c r="A132" s="344" t="s">
        <v>523</v>
      </c>
      <c r="B132" s="341">
        <v>2020</v>
      </c>
      <c r="C132" s="342" t="s">
        <v>524</v>
      </c>
      <c r="D132" s="340" t="s">
        <v>525</v>
      </c>
    </row>
    <row r="133" spans="1:4" s="303" customFormat="1" ht="72" customHeight="1" x14ac:dyDescent="0.25">
      <c r="A133" s="344" t="s">
        <v>523</v>
      </c>
      <c r="B133" s="341">
        <v>2020</v>
      </c>
      <c r="C133" s="342" t="s">
        <v>524</v>
      </c>
      <c r="D133" s="340" t="s">
        <v>526</v>
      </c>
    </row>
    <row r="134" spans="1:4" s="303" customFormat="1" ht="109.5" customHeight="1" x14ac:dyDescent="0.25">
      <c r="A134" s="344" t="s">
        <v>527</v>
      </c>
      <c r="B134" s="341" t="s">
        <v>528</v>
      </c>
      <c r="C134" s="342" t="s">
        <v>431</v>
      </c>
      <c r="D134" s="340" t="s">
        <v>529</v>
      </c>
    </row>
    <row r="135" spans="1:4" s="303" customFormat="1" ht="117" customHeight="1" x14ac:dyDescent="0.25">
      <c r="A135" s="344" t="s">
        <v>527</v>
      </c>
      <c r="B135" s="341" t="s">
        <v>528</v>
      </c>
      <c r="C135" s="342" t="s">
        <v>431</v>
      </c>
      <c r="D135" s="340" t="s">
        <v>530</v>
      </c>
    </row>
    <row r="136" spans="1:4" ht="18.75" x14ac:dyDescent="0.25">
      <c r="A136" s="138" t="s">
        <v>234</v>
      </c>
      <c r="B136" s="150"/>
      <c r="C136" s="138"/>
      <c r="D136" s="139"/>
    </row>
    <row r="137" spans="1:4" ht="95.25" customHeight="1" x14ac:dyDescent="0.25">
      <c r="A137" s="335" t="s">
        <v>531</v>
      </c>
      <c r="B137" s="335" t="s">
        <v>532</v>
      </c>
      <c r="C137" s="335" t="s">
        <v>354</v>
      </c>
      <c r="D137" s="335" t="s">
        <v>533</v>
      </c>
    </row>
    <row r="138" spans="1:4" ht="125.25" customHeight="1" x14ac:dyDescent="0.25">
      <c r="A138" s="335" t="s">
        <v>534</v>
      </c>
      <c r="B138" s="335" t="s">
        <v>535</v>
      </c>
      <c r="C138" s="335" t="s">
        <v>536</v>
      </c>
      <c r="D138" s="335" t="s">
        <v>537</v>
      </c>
    </row>
    <row r="139" spans="1:4" ht="123" customHeight="1" x14ac:dyDescent="0.25">
      <c r="A139" s="335" t="s">
        <v>534</v>
      </c>
      <c r="B139" s="335" t="s">
        <v>535</v>
      </c>
      <c r="C139" s="335" t="s">
        <v>536</v>
      </c>
      <c r="D139" s="335" t="s">
        <v>538</v>
      </c>
    </row>
    <row r="140" spans="1:4" ht="109.5" customHeight="1" x14ac:dyDescent="0.25">
      <c r="A140" s="335" t="s">
        <v>539</v>
      </c>
      <c r="B140" s="335">
        <v>2020</v>
      </c>
      <c r="C140" s="335" t="s">
        <v>540</v>
      </c>
      <c r="D140" s="335" t="s">
        <v>541</v>
      </c>
    </row>
    <row r="141" spans="1:4" ht="135" x14ac:dyDescent="0.25">
      <c r="A141" s="335" t="s">
        <v>539</v>
      </c>
      <c r="B141" s="335">
        <v>2020</v>
      </c>
      <c r="C141" s="335" t="s">
        <v>540</v>
      </c>
      <c r="D141" s="335" t="s">
        <v>542</v>
      </c>
    </row>
    <row r="142" spans="1:4" ht="121.5" customHeight="1" x14ac:dyDescent="0.25">
      <c r="A142" s="335" t="s">
        <v>543</v>
      </c>
      <c r="B142" s="335">
        <v>2020</v>
      </c>
      <c r="C142" s="335" t="s">
        <v>544</v>
      </c>
      <c r="D142" s="335" t="s">
        <v>545</v>
      </c>
    </row>
    <row r="143" spans="1:4" ht="135" x14ac:dyDescent="0.25">
      <c r="A143" s="335" t="s">
        <v>543</v>
      </c>
      <c r="B143" s="335">
        <v>2020</v>
      </c>
      <c r="C143" s="335" t="s">
        <v>544</v>
      </c>
      <c r="D143" s="335" t="s">
        <v>546</v>
      </c>
    </row>
    <row r="144" spans="1:4" ht="135" x14ac:dyDescent="0.25">
      <c r="A144" s="335" t="s">
        <v>543</v>
      </c>
      <c r="B144" s="335">
        <v>2020</v>
      </c>
      <c r="C144" s="335" t="s">
        <v>544</v>
      </c>
      <c r="D144" s="335" t="s">
        <v>547</v>
      </c>
    </row>
    <row r="145" spans="1:4" ht="127.5" customHeight="1" x14ac:dyDescent="0.25">
      <c r="A145" s="335" t="s">
        <v>543</v>
      </c>
      <c r="B145" s="335">
        <v>2020</v>
      </c>
      <c r="C145" s="335" t="s">
        <v>544</v>
      </c>
      <c r="D145" s="335" t="s">
        <v>548</v>
      </c>
    </row>
    <row r="146" spans="1:4" ht="105" x14ac:dyDescent="0.25">
      <c r="A146" s="335" t="s">
        <v>549</v>
      </c>
      <c r="B146" s="335">
        <v>2020</v>
      </c>
      <c r="C146" s="335" t="s">
        <v>550</v>
      </c>
      <c r="D146" s="335" t="s">
        <v>551</v>
      </c>
    </row>
    <row r="147" spans="1:4" ht="18.75" x14ac:dyDescent="0.25">
      <c r="A147" s="138" t="s">
        <v>240</v>
      </c>
      <c r="B147" s="150"/>
      <c r="C147" s="138"/>
      <c r="D147" s="139"/>
    </row>
    <row r="148" spans="1:4" ht="90" x14ac:dyDescent="0.25">
      <c r="A148" s="319" t="s">
        <v>552</v>
      </c>
      <c r="B148" s="335" t="s">
        <v>553</v>
      </c>
      <c r="C148" s="307" t="s">
        <v>554</v>
      </c>
      <c r="D148" s="319" t="s">
        <v>555</v>
      </c>
    </row>
    <row r="149" spans="1:4" ht="16.5" customHeight="1" x14ac:dyDescent="0.25">
      <c r="A149" s="319" t="s">
        <v>556</v>
      </c>
      <c r="B149" s="335" t="s">
        <v>557</v>
      </c>
      <c r="C149" s="307" t="s">
        <v>558</v>
      </c>
      <c r="D149" s="319" t="s">
        <v>559</v>
      </c>
    </row>
    <row r="150" spans="1:4" ht="14.25" customHeight="1" x14ac:dyDescent="0.25">
      <c r="A150" s="306" t="s">
        <v>560</v>
      </c>
      <c r="B150" s="335" t="s">
        <v>553</v>
      </c>
      <c r="C150" s="307" t="s">
        <v>558</v>
      </c>
      <c r="D150" s="319" t="s">
        <v>561</v>
      </c>
    </row>
    <row r="151" spans="1:4" ht="16.5" customHeight="1" x14ac:dyDescent="0.25">
      <c r="A151" s="319" t="s">
        <v>562</v>
      </c>
      <c r="B151" s="335" t="s">
        <v>563</v>
      </c>
      <c r="C151" s="307" t="s">
        <v>564</v>
      </c>
      <c r="D151" s="319" t="s">
        <v>565</v>
      </c>
    </row>
    <row r="152" spans="1:4" ht="66" customHeight="1" x14ac:dyDescent="0.25">
      <c r="A152" s="319" t="s">
        <v>566</v>
      </c>
      <c r="B152" s="335" t="s">
        <v>553</v>
      </c>
      <c r="C152" s="307" t="s">
        <v>354</v>
      </c>
      <c r="D152" s="319" t="s">
        <v>567</v>
      </c>
    </row>
    <row r="153" spans="1:4" ht="78" customHeight="1" x14ac:dyDescent="0.25">
      <c r="A153" s="319" t="s">
        <v>566</v>
      </c>
      <c r="B153" s="335" t="s">
        <v>553</v>
      </c>
      <c r="C153" s="307" t="s">
        <v>354</v>
      </c>
      <c r="D153" s="319" t="s">
        <v>568</v>
      </c>
    </row>
    <row r="154" spans="1:4" ht="63.75" customHeight="1" x14ac:dyDescent="0.25">
      <c r="A154" s="319" t="s">
        <v>569</v>
      </c>
      <c r="B154" s="335" t="s">
        <v>570</v>
      </c>
      <c r="C154" s="307" t="s">
        <v>354</v>
      </c>
      <c r="D154" s="319" t="s">
        <v>571</v>
      </c>
    </row>
    <row r="155" spans="1:4" ht="93.75" customHeight="1" x14ac:dyDescent="0.25">
      <c r="A155" s="319" t="s">
        <v>572</v>
      </c>
      <c r="B155" s="335" t="s">
        <v>573</v>
      </c>
      <c r="C155" s="307" t="s">
        <v>354</v>
      </c>
      <c r="D155" s="319" t="s">
        <v>491</v>
      </c>
    </row>
    <row r="156" spans="1:4" ht="96" customHeight="1" x14ac:dyDescent="0.25">
      <c r="A156" s="319" t="s">
        <v>572</v>
      </c>
      <c r="B156" s="335" t="s">
        <v>573</v>
      </c>
      <c r="C156" s="307" t="s">
        <v>354</v>
      </c>
      <c r="D156" s="345" t="s">
        <v>574</v>
      </c>
    </row>
    <row r="157" spans="1:4" ht="68.25" customHeight="1" x14ac:dyDescent="0.25">
      <c r="A157" s="319" t="s">
        <v>575</v>
      </c>
      <c r="B157" s="335">
        <v>2020</v>
      </c>
      <c r="C157" s="307" t="s">
        <v>354</v>
      </c>
      <c r="D157" s="307" t="s">
        <v>576</v>
      </c>
    </row>
    <row r="158" spans="1:4" ht="142.5" customHeight="1" x14ac:dyDescent="0.25">
      <c r="A158" s="319" t="s">
        <v>577</v>
      </c>
      <c r="B158" s="335">
        <v>2020</v>
      </c>
      <c r="C158" s="307" t="s">
        <v>578</v>
      </c>
      <c r="D158" s="319" t="s">
        <v>579</v>
      </c>
    </row>
    <row r="159" spans="1:4" ht="77.25" customHeight="1" x14ac:dyDescent="0.25">
      <c r="A159" s="319" t="s">
        <v>580</v>
      </c>
      <c r="B159" s="346" t="s">
        <v>440</v>
      </c>
      <c r="C159" s="307" t="s">
        <v>354</v>
      </c>
      <c r="D159" s="347" t="s">
        <v>581</v>
      </c>
    </row>
    <row r="160" spans="1:4" ht="136.5" customHeight="1" x14ac:dyDescent="0.25">
      <c r="A160" s="319" t="s">
        <v>580</v>
      </c>
      <c r="B160" s="346" t="s">
        <v>440</v>
      </c>
      <c r="C160" s="307" t="s">
        <v>354</v>
      </c>
      <c r="D160" s="347" t="s">
        <v>582</v>
      </c>
    </row>
    <row r="161" spans="1:4" ht="137.25" customHeight="1" x14ac:dyDescent="0.25">
      <c r="A161" s="319" t="s">
        <v>580</v>
      </c>
      <c r="B161" s="346" t="s">
        <v>440</v>
      </c>
      <c r="C161" s="307" t="s">
        <v>354</v>
      </c>
      <c r="D161" s="347" t="s">
        <v>583</v>
      </c>
    </row>
    <row r="162" spans="1:4" ht="153" customHeight="1" x14ac:dyDescent="0.25">
      <c r="A162" s="319" t="s">
        <v>580</v>
      </c>
      <c r="B162" s="346" t="s">
        <v>440</v>
      </c>
      <c r="C162" s="307" t="s">
        <v>354</v>
      </c>
      <c r="D162" s="347" t="s">
        <v>584</v>
      </c>
    </row>
    <row r="163" spans="1:4" ht="143.25" customHeight="1" x14ac:dyDescent="0.25">
      <c r="A163" s="319" t="s">
        <v>580</v>
      </c>
      <c r="B163" s="346" t="s">
        <v>440</v>
      </c>
      <c r="C163" s="307" t="s">
        <v>354</v>
      </c>
      <c r="D163" s="347" t="s">
        <v>585</v>
      </c>
    </row>
    <row r="164" spans="1:4" ht="127.5" customHeight="1" x14ac:dyDescent="0.25">
      <c r="A164" s="307" t="s">
        <v>586</v>
      </c>
      <c r="B164" s="346" t="s">
        <v>587</v>
      </c>
      <c r="C164" s="307" t="s">
        <v>588</v>
      </c>
      <c r="D164" s="319" t="s">
        <v>589</v>
      </c>
    </row>
    <row r="165" spans="1:4" ht="126" customHeight="1" x14ac:dyDescent="0.25">
      <c r="A165" s="306" t="s">
        <v>590</v>
      </c>
      <c r="B165" s="309" t="s">
        <v>591</v>
      </c>
      <c r="C165" s="319" t="s">
        <v>592</v>
      </c>
      <c r="D165" s="319" t="s">
        <v>593</v>
      </c>
    </row>
    <row r="166" spans="1:4" ht="125.25" customHeight="1" x14ac:dyDescent="0.25">
      <c r="A166" s="306" t="s">
        <v>590</v>
      </c>
      <c r="B166" s="308" t="s">
        <v>591</v>
      </c>
      <c r="C166" s="319" t="s">
        <v>592</v>
      </c>
      <c r="D166" s="319" t="s">
        <v>594</v>
      </c>
    </row>
    <row r="167" spans="1:4" ht="18.75" x14ac:dyDescent="0.25">
      <c r="A167" s="138" t="s">
        <v>235</v>
      </c>
      <c r="B167" s="150"/>
      <c r="C167" s="138"/>
      <c r="D167" s="139"/>
    </row>
    <row r="168" spans="1:4" ht="67.5" customHeight="1" x14ac:dyDescent="0.25">
      <c r="A168" s="319" t="s">
        <v>595</v>
      </c>
      <c r="B168" s="335" t="s">
        <v>570</v>
      </c>
      <c r="C168" s="307" t="s">
        <v>354</v>
      </c>
      <c r="D168" s="319" t="s">
        <v>596</v>
      </c>
    </row>
    <row r="169" spans="1:4" ht="77.25" customHeight="1" x14ac:dyDescent="0.25">
      <c r="A169" s="319" t="s">
        <v>597</v>
      </c>
      <c r="B169" s="319" t="s">
        <v>598</v>
      </c>
      <c r="C169" s="319" t="s">
        <v>354</v>
      </c>
      <c r="D169" s="319" t="s">
        <v>599</v>
      </c>
    </row>
    <row r="170" spans="1:4" ht="65.25" customHeight="1" x14ac:dyDescent="0.25">
      <c r="A170" s="319" t="s">
        <v>600</v>
      </c>
      <c r="B170" s="319" t="s">
        <v>601</v>
      </c>
      <c r="C170" s="319" t="s">
        <v>354</v>
      </c>
      <c r="D170" s="319" t="s">
        <v>602</v>
      </c>
    </row>
    <row r="171" spans="1:4" ht="64.5" customHeight="1" x14ac:dyDescent="0.25">
      <c r="A171" s="319" t="s">
        <v>600</v>
      </c>
      <c r="B171" s="319" t="s">
        <v>601</v>
      </c>
      <c r="C171" s="319" t="s">
        <v>354</v>
      </c>
      <c r="D171" s="319" t="s">
        <v>603</v>
      </c>
    </row>
    <row r="172" spans="1:4" ht="84.75" customHeight="1" x14ac:dyDescent="0.25">
      <c r="A172" s="319" t="s">
        <v>604</v>
      </c>
      <c r="B172" s="335" t="s">
        <v>605</v>
      </c>
      <c r="C172" s="319" t="s">
        <v>354</v>
      </c>
      <c r="D172" s="319" t="s">
        <v>606</v>
      </c>
    </row>
    <row r="173" spans="1:4" ht="75.75" customHeight="1" x14ac:dyDescent="0.25">
      <c r="A173" s="319" t="s">
        <v>604</v>
      </c>
      <c r="B173" s="335" t="s">
        <v>605</v>
      </c>
      <c r="C173" s="319" t="s">
        <v>354</v>
      </c>
      <c r="D173" s="319" t="s">
        <v>607</v>
      </c>
    </row>
    <row r="174" spans="1:4" ht="129" customHeight="1" x14ac:dyDescent="0.25">
      <c r="A174" s="319" t="s">
        <v>608</v>
      </c>
      <c r="B174" s="319">
        <v>2020</v>
      </c>
      <c r="C174" s="319" t="s">
        <v>609</v>
      </c>
      <c r="D174" s="319" t="s">
        <v>610</v>
      </c>
    </row>
    <row r="175" spans="1:4" ht="145.5" customHeight="1" x14ac:dyDescent="0.25">
      <c r="A175" s="319" t="s">
        <v>608</v>
      </c>
      <c r="B175" s="319">
        <v>2020</v>
      </c>
      <c r="C175" s="319" t="s">
        <v>609</v>
      </c>
      <c r="D175" s="319" t="s">
        <v>611</v>
      </c>
    </row>
    <row r="176" spans="1:4" ht="111" customHeight="1" x14ac:dyDescent="0.25">
      <c r="A176" s="319" t="s">
        <v>608</v>
      </c>
      <c r="B176" s="319">
        <v>2020</v>
      </c>
      <c r="C176" s="319" t="s">
        <v>609</v>
      </c>
      <c r="D176" s="319" t="s">
        <v>612</v>
      </c>
    </row>
    <row r="177" spans="1:4" ht="130.5" customHeight="1" x14ac:dyDescent="0.25">
      <c r="A177" s="319" t="s">
        <v>608</v>
      </c>
      <c r="B177" s="319">
        <v>2020</v>
      </c>
      <c r="C177" s="319" t="s">
        <v>609</v>
      </c>
      <c r="D177" s="319" t="s">
        <v>613</v>
      </c>
    </row>
    <row r="178" spans="1:4" ht="144.75" customHeight="1" x14ac:dyDescent="0.25">
      <c r="A178" s="319" t="s">
        <v>608</v>
      </c>
      <c r="B178" s="319">
        <v>2020</v>
      </c>
      <c r="C178" s="319" t="s">
        <v>609</v>
      </c>
      <c r="D178" s="319" t="s">
        <v>614</v>
      </c>
    </row>
    <row r="179" spans="1:4" ht="126" customHeight="1" x14ac:dyDescent="0.25">
      <c r="A179" s="319" t="s">
        <v>608</v>
      </c>
      <c r="B179" s="319">
        <v>2020</v>
      </c>
      <c r="C179" s="319" t="s">
        <v>609</v>
      </c>
      <c r="D179" s="319" t="s">
        <v>615</v>
      </c>
    </row>
    <row r="180" spans="1:4" ht="124.5" customHeight="1" x14ac:dyDescent="0.25">
      <c r="A180" s="319" t="s">
        <v>608</v>
      </c>
      <c r="B180" s="319">
        <v>2020</v>
      </c>
      <c r="C180" s="319" t="s">
        <v>609</v>
      </c>
      <c r="D180" s="319" t="s">
        <v>616</v>
      </c>
    </row>
    <row r="181" spans="1:4" ht="123.75" customHeight="1" x14ac:dyDescent="0.25">
      <c r="A181" s="319" t="s">
        <v>608</v>
      </c>
      <c r="B181" s="319">
        <v>2020</v>
      </c>
      <c r="C181" s="319" t="s">
        <v>609</v>
      </c>
      <c r="D181" s="319" t="s">
        <v>617</v>
      </c>
    </row>
    <row r="182" spans="1:4" ht="120.75" customHeight="1" x14ac:dyDescent="0.25">
      <c r="A182" s="319" t="s">
        <v>608</v>
      </c>
      <c r="B182" s="319">
        <v>2020</v>
      </c>
      <c r="C182" s="319" t="s">
        <v>609</v>
      </c>
      <c r="D182" s="319" t="s">
        <v>618</v>
      </c>
    </row>
    <row r="183" spans="1:4" ht="121.5" customHeight="1" x14ac:dyDescent="0.25">
      <c r="A183" s="319" t="s">
        <v>608</v>
      </c>
      <c r="B183" s="319">
        <v>2020</v>
      </c>
      <c r="C183" s="319" t="s">
        <v>609</v>
      </c>
      <c r="D183" s="319" t="s">
        <v>619</v>
      </c>
    </row>
    <row r="184" spans="1:4" ht="138" customHeight="1" x14ac:dyDescent="0.25">
      <c r="A184" s="319" t="s">
        <v>608</v>
      </c>
      <c r="B184" s="319">
        <v>2020</v>
      </c>
      <c r="C184" s="319" t="s">
        <v>609</v>
      </c>
      <c r="D184" s="319" t="s">
        <v>620</v>
      </c>
    </row>
    <row r="185" spans="1:4" s="303" customFormat="1" ht="123.75" customHeight="1" x14ac:dyDescent="0.25">
      <c r="A185" s="319" t="s">
        <v>608</v>
      </c>
      <c r="B185" s="319">
        <v>2020</v>
      </c>
      <c r="C185" s="319" t="s">
        <v>609</v>
      </c>
      <c r="D185" s="319" t="s">
        <v>621</v>
      </c>
    </row>
    <row r="186" spans="1:4" s="303" customFormat="1" ht="111" customHeight="1" x14ac:dyDescent="0.25">
      <c r="A186" s="319" t="s">
        <v>608</v>
      </c>
      <c r="B186" s="319">
        <v>2020</v>
      </c>
      <c r="C186" s="319" t="s">
        <v>609</v>
      </c>
      <c r="D186" s="319" t="s">
        <v>622</v>
      </c>
    </row>
    <row r="187" spans="1:4" s="303" customFormat="1" ht="120" customHeight="1" x14ac:dyDescent="0.25">
      <c r="A187" s="319" t="s">
        <v>608</v>
      </c>
      <c r="B187" s="319">
        <v>2020</v>
      </c>
      <c r="C187" s="319" t="s">
        <v>609</v>
      </c>
      <c r="D187" s="319" t="s">
        <v>623</v>
      </c>
    </row>
    <row r="188" spans="1:4" s="303" customFormat="1" ht="120.75" customHeight="1" x14ac:dyDescent="0.25">
      <c r="A188" s="319" t="s">
        <v>608</v>
      </c>
      <c r="B188" s="319">
        <v>2020</v>
      </c>
      <c r="C188" s="319" t="s">
        <v>609</v>
      </c>
      <c r="D188" s="319" t="s">
        <v>624</v>
      </c>
    </row>
    <row r="189" spans="1:4" s="303" customFormat="1" ht="123" customHeight="1" x14ac:dyDescent="0.25">
      <c r="A189" s="319" t="s">
        <v>608</v>
      </c>
      <c r="B189" s="319">
        <v>2020</v>
      </c>
      <c r="C189" s="319" t="s">
        <v>609</v>
      </c>
      <c r="D189" s="335" t="s">
        <v>625</v>
      </c>
    </row>
    <row r="190" spans="1:4" s="303" customFormat="1" ht="137.25" customHeight="1" x14ac:dyDescent="0.25">
      <c r="A190" s="319" t="s">
        <v>608</v>
      </c>
      <c r="B190" s="319">
        <v>2020</v>
      </c>
      <c r="C190" s="319" t="s">
        <v>609</v>
      </c>
      <c r="D190" s="319" t="s">
        <v>626</v>
      </c>
    </row>
    <row r="191" spans="1:4" s="303" customFormat="1" ht="118.5" customHeight="1" x14ac:dyDescent="0.25">
      <c r="A191" s="319" t="s">
        <v>608</v>
      </c>
      <c r="B191" s="319">
        <v>2020</v>
      </c>
      <c r="C191" s="319" t="s">
        <v>609</v>
      </c>
      <c r="D191" s="319" t="s">
        <v>627</v>
      </c>
    </row>
    <row r="192" spans="1:4" s="303" customFormat="1" ht="118.5" customHeight="1" x14ac:dyDescent="0.25">
      <c r="A192" s="319" t="s">
        <v>608</v>
      </c>
      <c r="B192" s="319">
        <v>2020</v>
      </c>
      <c r="C192" s="319" t="s">
        <v>609</v>
      </c>
      <c r="D192" s="319" t="s">
        <v>628</v>
      </c>
    </row>
    <row r="193" spans="1:4" s="303" customFormat="1" ht="132.75" customHeight="1" x14ac:dyDescent="0.25">
      <c r="A193" s="319" t="s">
        <v>608</v>
      </c>
      <c r="B193" s="319">
        <v>2020</v>
      </c>
      <c r="C193" s="319" t="s">
        <v>609</v>
      </c>
      <c r="D193" s="319" t="s">
        <v>629</v>
      </c>
    </row>
    <row r="194" spans="1:4" s="303" customFormat="1" ht="126" customHeight="1" x14ac:dyDescent="0.25">
      <c r="A194" s="319" t="s">
        <v>608</v>
      </c>
      <c r="B194" s="319">
        <v>2020</v>
      </c>
      <c r="C194" s="319" t="s">
        <v>609</v>
      </c>
      <c r="D194" s="319" t="s">
        <v>630</v>
      </c>
    </row>
    <row r="195" spans="1:4" ht="124.5" customHeight="1" x14ac:dyDescent="0.25">
      <c r="A195" s="319" t="s">
        <v>608</v>
      </c>
      <c r="B195" s="319">
        <v>2020</v>
      </c>
      <c r="C195" s="319" t="s">
        <v>609</v>
      </c>
      <c r="D195" s="319" t="s">
        <v>631</v>
      </c>
    </row>
    <row r="196" spans="1:4" ht="138.75" customHeight="1" x14ac:dyDescent="0.25">
      <c r="A196" s="319" t="s">
        <v>608</v>
      </c>
      <c r="B196" s="319">
        <v>2020</v>
      </c>
      <c r="C196" s="319" t="s">
        <v>609</v>
      </c>
      <c r="D196" s="319" t="s">
        <v>632</v>
      </c>
    </row>
    <row r="197" spans="1:4" ht="135" x14ac:dyDescent="0.25">
      <c r="A197" s="319" t="s">
        <v>608</v>
      </c>
      <c r="B197" s="319">
        <v>2020</v>
      </c>
      <c r="C197" s="319" t="s">
        <v>609</v>
      </c>
      <c r="D197" s="319" t="s">
        <v>633</v>
      </c>
    </row>
    <row r="198" spans="1:4" ht="135" x14ac:dyDescent="0.25">
      <c r="A198" s="319" t="s">
        <v>608</v>
      </c>
      <c r="B198" s="319">
        <v>2020</v>
      </c>
      <c r="C198" s="319" t="s">
        <v>609</v>
      </c>
      <c r="D198" s="319" t="s">
        <v>634</v>
      </c>
    </row>
    <row r="199" spans="1:4" ht="150" x14ac:dyDescent="0.25">
      <c r="A199" s="319" t="s">
        <v>608</v>
      </c>
      <c r="B199" s="319">
        <v>2020</v>
      </c>
      <c r="C199" s="319" t="s">
        <v>609</v>
      </c>
      <c r="D199" s="319" t="s">
        <v>635</v>
      </c>
    </row>
    <row r="200" spans="1:4" ht="135" x14ac:dyDescent="0.25">
      <c r="A200" s="319" t="s">
        <v>608</v>
      </c>
      <c r="B200" s="319">
        <v>2020</v>
      </c>
      <c r="C200" s="319" t="s">
        <v>609</v>
      </c>
      <c r="D200" s="319" t="s">
        <v>636</v>
      </c>
    </row>
    <row r="201" spans="1:4" ht="150" x14ac:dyDescent="0.25">
      <c r="A201" s="319" t="s">
        <v>608</v>
      </c>
      <c r="B201" s="319">
        <v>2020</v>
      </c>
      <c r="C201" s="319" t="s">
        <v>609</v>
      </c>
      <c r="D201" s="319" t="s">
        <v>637</v>
      </c>
    </row>
    <row r="202" spans="1:4" ht="120" x14ac:dyDescent="0.25">
      <c r="A202" s="319" t="s">
        <v>608</v>
      </c>
      <c r="B202" s="319">
        <v>2020</v>
      </c>
      <c r="C202" s="319" t="s">
        <v>609</v>
      </c>
      <c r="D202" s="319" t="s">
        <v>638</v>
      </c>
    </row>
    <row r="203" spans="1:4" ht="150" x14ac:dyDescent="0.25">
      <c r="A203" s="319" t="s">
        <v>608</v>
      </c>
      <c r="B203" s="319">
        <v>2020</v>
      </c>
      <c r="C203" s="319" t="s">
        <v>609</v>
      </c>
      <c r="D203" s="319" t="s">
        <v>639</v>
      </c>
    </row>
    <row r="204" spans="1:4" ht="150" x14ac:dyDescent="0.25">
      <c r="A204" s="319" t="s">
        <v>608</v>
      </c>
      <c r="B204" s="319">
        <v>2020</v>
      </c>
      <c r="C204" s="319" t="s">
        <v>609</v>
      </c>
      <c r="D204" s="319" t="s">
        <v>640</v>
      </c>
    </row>
    <row r="205" spans="1:4" ht="135" x14ac:dyDescent="0.25">
      <c r="A205" s="319" t="s">
        <v>608</v>
      </c>
      <c r="B205" s="319">
        <v>2020</v>
      </c>
      <c r="C205" s="319" t="s">
        <v>609</v>
      </c>
      <c r="D205" s="319" t="s">
        <v>641</v>
      </c>
    </row>
    <row r="206" spans="1:4" ht="120" x14ac:dyDescent="0.25">
      <c r="A206" s="319" t="s">
        <v>608</v>
      </c>
      <c r="B206" s="319">
        <v>2020</v>
      </c>
      <c r="C206" s="319" t="s">
        <v>609</v>
      </c>
      <c r="D206" s="319" t="s">
        <v>642</v>
      </c>
    </row>
    <row r="207" spans="1:4" ht="135" x14ac:dyDescent="0.25">
      <c r="A207" s="319" t="s">
        <v>608</v>
      </c>
      <c r="B207" s="319">
        <v>2020</v>
      </c>
      <c r="C207" s="319" t="s">
        <v>609</v>
      </c>
      <c r="D207" s="319" t="s">
        <v>643</v>
      </c>
    </row>
    <row r="208" spans="1:4" ht="135" x14ac:dyDescent="0.25">
      <c r="A208" s="319" t="s">
        <v>608</v>
      </c>
      <c r="B208" s="319">
        <v>2020</v>
      </c>
      <c r="C208" s="319" t="s">
        <v>609</v>
      </c>
      <c r="D208" s="319" t="s">
        <v>644</v>
      </c>
    </row>
    <row r="209" spans="1:4" ht="135" x14ac:dyDescent="0.25">
      <c r="A209" s="319" t="s">
        <v>608</v>
      </c>
      <c r="B209" s="319">
        <v>2020</v>
      </c>
      <c r="C209" s="319" t="s">
        <v>609</v>
      </c>
      <c r="D209" s="319" t="s">
        <v>645</v>
      </c>
    </row>
    <row r="210" spans="1:4" ht="150" x14ac:dyDescent="0.25">
      <c r="A210" s="319" t="s">
        <v>608</v>
      </c>
      <c r="B210" s="319">
        <v>2020</v>
      </c>
      <c r="C210" s="319" t="s">
        <v>609</v>
      </c>
      <c r="D210" s="319" t="s">
        <v>646</v>
      </c>
    </row>
    <row r="211" spans="1:4" ht="135" x14ac:dyDescent="0.25">
      <c r="A211" s="319" t="s">
        <v>608</v>
      </c>
      <c r="B211" s="319">
        <v>2020</v>
      </c>
      <c r="C211" s="319" t="s">
        <v>609</v>
      </c>
      <c r="D211" s="319" t="s">
        <v>647</v>
      </c>
    </row>
    <row r="212" spans="1:4" ht="150" x14ac:dyDescent="0.25">
      <c r="A212" s="319" t="s">
        <v>608</v>
      </c>
      <c r="B212" s="319">
        <v>2020</v>
      </c>
      <c r="C212" s="319" t="s">
        <v>609</v>
      </c>
      <c r="D212" s="319" t="s">
        <v>648</v>
      </c>
    </row>
    <row r="213" spans="1:4" ht="135" x14ac:dyDescent="0.25">
      <c r="A213" s="319" t="s">
        <v>608</v>
      </c>
      <c r="B213" s="319">
        <v>2020</v>
      </c>
      <c r="C213" s="319" t="s">
        <v>609</v>
      </c>
      <c r="D213" s="319" t="s">
        <v>649</v>
      </c>
    </row>
    <row r="214" spans="1:4" ht="150" x14ac:dyDescent="0.25">
      <c r="A214" s="319" t="s">
        <v>608</v>
      </c>
      <c r="B214" s="319">
        <v>2020</v>
      </c>
      <c r="C214" s="319" t="s">
        <v>609</v>
      </c>
      <c r="D214" s="319" t="s">
        <v>650</v>
      </c>
    </row>
    <row r="215" spans="1:4" ht="150" x14ac:dyDescent="0.25">
      <c r="A215" s="319" t="s">
        <v>608</v>
      </c>
      <c r="B215" s="319">
        <v>2020</v>
      </c>
      <c r="C215" s="319" t="s">
        <v>609</v>
      </c>
      <c r="D215" s="319" t="s">
        <v>651</v>
      </c>
    </row>
    <row r="216" spans="1:4" ht="150" x14ac:dyDescent="0.25">
      <c r="A216" s="319" t="s">
        <v>608</v>
      </c>
      <c r="B216" s="319">
        <v>2020</v>
      </c>
      <c r="C216" s="319" t="s">
        <v>609</v>
      </c>
      <c r="D216" s="319" t="s">
        <v>652</v>
      </c>
    </row>
    <row r="217" spans="1:4" ht="150" x14ac:dyDescent="0.25">
      <c r="A217" s="319" t="s">
        <v>608</v>
      </c>
      <c r="B217" s="319">
        <v>2020</v>
      </c>
      <c r="C217" s="319" t="s">
        <v>609</v>
      </c>
      <c r="D217" s="319" t="s">
        <v>653</v>
      </c>
    </row>
    <row r="218" spans="1:4" ht="135" x14ac:dyDescent="0.25">
      <c r="A218" s="319" t="s">
        <v>608</v>
      </c>
      <c r="B218" s="319">
        <v>2020</v>
      </c>
      <c r="C218" s="319" t="s">
        <v>609</v>
      </c>
      <c r="D218" s="319" t="s">
        <v>654</v>
      </c>
    </row>
    <row r="219" spans="1:4" ht="150" x14ac:dyDescent="0.25">
      <c r="A219" s="319" t="s">
        <v>608</v>
      </c>
      <c r="B219" s="319">
        <v>2020</v>
      </c>
      <c r="C219" s="319" t="s">
        <v>609</v>
      </c>
      <c r="D219" s="319" t="s">
        <v>655</v>
      </c>
    </row>
    <row r="220" spans="1:4" ht="150" x14ac:dyDescent="0.25">
      <c r="A220" s="319" t="s">
        <v>608</v>
      </c>
      <c r="B220" s="319">
        <v>2020</v>
      </c>
      <c r="C220" s="319" t="s">
        <v>609</v>
      </c>
      <c r="D220" s="319" t="s">
        <v>656</v>
      </c>
    </row>
    <row r="221" spans="1:4" ht="135" x14ac:dyDescent="0.25">
      <c r="A221" s="319" t="s">
        <v>608</v>
      </c>
      <c r="B221" s="319">
        <v>2020</v>
      </c>
      <c r="C221" s="319" t="s">
        <v>609</v>
      </c>
      <c r="D221" s="319" t="s">
        <v>657</v>
      </c>
    </row>
    <row r="222" spans="1:4" ht="75" x14ac:dyDescent="0.25">
      <c r="A222" s="319" t="s">
        <v>658</v>
      </c>
      <c r="B222" s="319" t="s">
        <v>659</v>
      </c>
      <c r="C222" s="319" t="s">
        <v>660</v>
      </c>
      <c r="D222" s="319" t="s">
        <v>661</v>
      </c>
    </row>
    <row r="223" spans="1:4" ht="90" x14ac:dyDescent="0.25">
      <c r="A223" s="319" t="s">
        <v>662</v>
      </c>
      <c r="B223" s="319" t="s">
        <v>663</v>
      </c>
      <c r="C223" s="319" t="s">
        <v>664</v>
      </c>
      <c r="D223" s="319" t="s">
        <v>607</v>
      </c>
    </row>
    <row r="224" spans="1:4" ht="90" x14ac:dyDescent="0.25">
      <c r="A224" s="319" t="s">
        <v>665</v>
      </c>
      <c r="B224" s="319" t="s">
        <v>666</v>
      </c>
      <c r="C224" s="319" t="s">
        <v>664</v>
      </c>
      <c r="D224" s="319" t="s">
        <v>667</v>
      </c>
    </row>
    <row r="225" spans="1:4" ht="90" x14ac:dyDescent="0.25">
      <c r="A225" s="319" t="s">
        <v>668</v>
      </c>
      <c r="B225" s="319" t="s">
        <v>669</v>
      </c>
      <c r="C225" s="319" t="s">
        <v>660</v>
      </c>
      <c r="D225" s="319" t="s">
        <v>667</v>
      </c>
    </row>
    <row r="226" spans="1:4" ht="120" x14ac:dyDescent="0.25">
      <c r="A226" s="319" t="s">
        <v>670</v>
      </c>
      <c r="B226" s="319" t="s">
        <v>671</v>
      </c>
      <c r="C226" s="319" t="s">
        <v>431</v>
      </c>
      <c r="D226" s="319" t="s">
        <v>672</v>
      </c>
    </row>
    <row r="227" spans="1:4" ht="120" x14ac:dyDescent="0.25">
      <c r="A227" s="319" t="s">
        <v>670</v>
      </c>
      <c r="B227" s="319" t="s">
        <v>671</v>
      </c>
      <c r="C227" s="319" t="s">
        <v>431</v>
      </c>
      <c r="D227" s="319" t="s">
        <v>673</v>
      </c>
    </row>
    <row r="228" spans="1:4" ht="120" x14ac:dyDescent="0.25">
      <c r="A228" s="319" t="s">
        <v>670</v>
      </c>
      <c r="B228" s="319" t="s">
        <v>671</v>
      </c>
      <c r="C228" s="319" t="s">
        <v>431</v>
      </c>
      <c r="D228" s="319" t="s">
        <v>674</v>
      </c>
    </row>
    <row r="229" spans="1:4" ht="120" x14ac:dyDescent="0.25">
      <c r="A229" s="319" t="s">
        <v>670</v>
      </c>
      <c r="B229" s="319" t="s">
        <v>671</v>
      </c>
      <c r="C229" s="319" t="s">
        <v>431</v>
      </c>
      <c r="D229" s="319" t="s">
        <v>675</v>
      </c>
    </row>
    <row r="230" spans="1:4" ht="120" x14ac:dyDescent="0.25">
      <c r="A230" s="319" t="s">
        <v>670</v>
      </c>
      <c r="B230" s="319" t="s">
        <v>671</v>
      </c>
      <c r="C230" s="319" t="s">
        <v>431</v>
      </c>
      <c r="D230" s="319" t="s">
        <v>676</v>
      </c>
    </row>
    <row r="231" spans="1:4" ht="120" x14ac:dyDescent="0.25">
      <c r="A231" s="319" t="s">
        <v>670</v>
      </c>
      <c r="B231" s="319" t="s">
        <v>671</v>
      </c>
      <c r="C231" s="319" t="s">
        <v>431</v>
      </c>
      <c r="D231" s="319" t="s">
        <v>677</v>
      </c>
    </row>
    <row r="232" spans="1:4" ht="120" x14ac:dyDescent="0.25">
      <c r="A232" s="319" t="s">
        <v>670</v>
      </c>
      <c r="B232" s="319" t="s">
        <v>671</v>
      </c>
      <c r="C232" s="319" t="s">
        <v>431</v>
      </c>
      <c r="D232" s="319" t="s">
        <v>678</v>
      </c>
    </row>
    <row r="233" spans="1:4" ht="120" x14ac:dyDescent="0.25">
      <c r="A233" s="319" t="s">
        <v>670</v>
      </c>
      <c r="B233" s="319" t="s">
        <v>671</v>
      </c>
      <c r="C233" s="319" t="s">
        <v>431</v>
      </c>
      <c r="D233" s="319" t="s">
        <v>679</v>
      </c>
    </row>
    <row r="234" spans="1:4" s="303" customFormat="1" ht="80.25" customHeight="1" x14ac:dyDescent="0.25">
      <c r="A234" s="319" t="s">
        <v>688</v>
      </c>
      <c r="B234" s="349">
        <v>44075</v>
      </c>
      <c r="C234" s="319" t="s">
        <v>687</v>
      </c>
      <c r="D234" s="319" t="s">
        <v>689</v>
      </c>
    </row>
    <row r="235" spans="1:4" ht="120" x14ac:dyDescent="0.25">
      <c r="A235" s="319" t="s">
        <v>680</v>
      </c>
      <c r="B235" s="319">
        <v>2020</v>
      </c>
      <c r="C235" s="319" t="s">
        <v>681</v>
      </c>
      <c r="D235" s="319" t="s">
        <v>682</v>
      </c>
    </row>
    <row r="236" spans="1:4" ht="90" x14ac:dyDescent="0.25">
      <c r="A236" s="319" t="s">
        <v>683</v>
      </c>
      <c r="B236" s="348" t="s">
        <v>684</v>
      </c>
      <c r="C236" s="319" t="s">
        <v>685</v>
      </c>
      <c r="D236" s="319" t="s">
        <v>686</v>
      </c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1"/>
  <sheetViews>
    <sheetView view="pageBreakPreview" zoomScaleNormal="100" zoomScaleSheetLayoutView="100" workbookViewId="0">
      <selection activeCell="A4" sqref="A4:E16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452" t="s">
        <v>163</v>
      </c>
      <c r="B1" s="452"/>
      <c r="C1" s="452"/>
      <c r="D1" s="199"/>
      <c r="E1" s="199"/>
    </row>
    <row r="2" spans="1:5" ht="18.75" x14ac:dyDescent="0.25">
      <c r="A2" s="438" t="s">
        <v>164</v>
      </c>
      <c r="B2" s="438"/>
      <c r="C2" s="438"/>
      <c r="D2" s="190"/>
      <c r="E2" s="190"/>
    </row>
    <row r="3" spans="1:5" ht="75.75" customHeight="1" x14ac:dyDescent="0.25">
      <c r="A3" s="193" t="s">
        <v>165</v>
      </c>
      <c r="B3" s="198" t="s">
        <v>243</v>
      </c>
      <c r="C3" s="196" t="s">
        <v>244</v>
      </c>
      <c r="D3" s="193" t="s">
        <v>245</v>
      </c>
      <c r="E3" s="193" t="s">
        <v>246</v>
      </c>
    </row>
    <row r="4" spans="1:5" ht="18.75" x14ac:dyDescent="0.3">
      <c r="A4" s="66" t="s">
        <v>166</v>
      </c>
      <c r="B4" s="69"/>
      <c r="C4" s="151"/>
      <c r="D4" s="70"/>
      <c r="E4" s="70"/>
    </row>
    <row r="5" spans="1:5" ht="18.75" x14ac:dyDescent="0.25">
      <c r="A5" s="64" t="s">
        <v>167</v>
      </c>
      <c r="B5" s="97"/>
      <c r="C5" s="109"/>
      <c r="D5" s="118"/>
      <c r="E5" s="118"/>
    </row>
    <row r="6" spans="1:5" ht="37.5" x14ac:dyDescent="0.25">
      <c r="A6" s="278" t="s">
        <v>168</v>
      </c>
      <c r="B6" s="286" t="s">
        <v>343</v>
      </c>
      <c r="C6" s="281"/>
      <c r="D6" s="279"/>
      <c r="E6" s="279"/>
    </row>
    <row r="7" spans="1:5" ht="37.5" x14ac:dyDescent="0.25">
      <c r="A7" s="278" t="s">
        <v>169</v>
      </c>
      <c r="B7" s="286"/>
      <c r="C7" s="281"/>
      <c r="D7" s="279"/>
      <c r="E7" s="279"/>
    </row>
    <row r="8" spans="1:5" ht="56.25" x14ac:dyDescent="0.25">
      <c r="A8" s="278" t="s">
        <v>170</v>
      </c>
      <c r="B8" s="282" t="s">
        <v>344</v>
      </c>
      <c r="C8" s="284">
        <v>1774</v>
      </c>
      <c r="D8" s="279" t="s">
        <v>345</v>
      </c>
      <c r="E8" s="285" t="s">
        <v>346</v>
      </c>
    </row>
    <row r="9" spans="1:5" ht="18.75" x14ac:dyDescent="0.25">
      <c r="A9" s="280" t="s">
        <v>171</v>
      </c>
      <c r="B9" s="279"/>
      <c r="C9" s="281"/>
      <c r="D9" s="279"/>
      <c r="E9" s="279"/>
    </row>
    <row r="10" spans="1:5" ht="37.5" x14ac:dyDescent="0.25">
      <c r="A10" s="278" t="s">
        <v>172</v>
      </c>
      <c r="B10" s="286" t="s">
        <v>347</v>
      </c>
      <c r="C10" s="281">
        <v>134</v>
      </c>
      <c r="D10" s="279" t="s">
        <v>348</v>
      </c>
      <c r="E10" s="279"/>
    </row>
    <row r="11" spans="1:5" ht="56.25" x14ac:dyDescent="0.25">
      <c r="A11" s="278" t="s">
        <v>173</v>
      </c>
      <c r="B11" s="287" t="s">
        <v>349</v>
      </c>
      <c r="C11" s="281">
        <v>723</v>
      </c>
      <c r="D11" s="279" t="s">
        <v>350</v>
      </c>
      <c r="E11" s="285" t="s">
        <v>351</v>
      </c>
    </row>
    <row r="12" spans="1:5" ht="18.75" x14ac:dyDescent="0.25">
      <c r="A12" s="67" t="s">
        <v>199</v>
      </c>
      <c r="B12" s="97"/>
      <c r="C12" s="96"/>
      <c r="D12" s="97"/>
      <c r="E12" s="97"/>
    </row>
    <row r="13" spans="1:5" ht="18.75" x14ac:dyDescent="0.25">
      <c r="A13" s="71" t="s">
        <v>174</v>
      </c>
      <c r="B13" s="97"/>
      <c r="C13" s="96"/>
      <c r="D13" s="97"/>
      <c r="E13" s="97"/>
    </row>
    <row r="14" spans="1:5" ht="18.75" customHeight="1" x14ac:dyDescent="0.3">
      <c r="A14" s="44" t="s">
        <v>175</v>
      </c>
      <c r="B14" s="68" t="s">
        <v>179</v>
      </c>
      <c r="C14" s="152" t="s">
        <v>178</v>
      </c>
      <c r="D14" s="68"/>
      <c r="E14" s="68"/>
    </row>
    <row r="15" spans="1:5" ht="18.75" x14ac:dyDescent="0.25">
      <c r="A15" s="29" t="s">
        <v>176</v>
      </c>
      <c r="B15" s="97"/>
      <c r="C15" s="96"/>
      <c r="D15" s="97"/>
      <c r="E15" s="97"/>
    </row>
    <row r="16" spans="1:5" ht="18.75" x14ac:dyDescent="0.25">
      <c r="A16" s="29" t="s">
        <v>177</v>
      </c>
      <c r="B16" s="97"/>
      <c r="C16" s="96"/>
      <c r="D16" s="97"/>
      <c r="E16" s="97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6" r:id="rId1"/>
    <hyperlink ref="B8" r:id="rId2"/>
    <hyperlink ref="B10" r:id="rId3"/>
    <hyperlink ref="B11" r:id="rId4"/>
  </hyperlinks>
  <pageMargins left="0.7" right="0.7" top="0.75" bottom="0.75" header="0.3" footer="0.3"/>
  <pageSetup paperSize="9" orientation="landscape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327"/>
  <sheetViews>
    <sheetView view="pageBreakPreview" zoomScaleNormal="100" zoomScaleSheetLayoutView="100" workbookViewId="0">
      <selection activeCell="F29" sqref="F29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438" t="s">
        <v>180</v>
      </c>
      <c r="B1" s="438"/>
    </row>
    <row r="2" spans="1:2" ht="18.75" x14ac:dyDescent="0.25">
      <c r="A2" s="193" t="s">
        <v>181</v>
      </c>
      <c r="B2" s="193" t="s">
        <v>188</v>
      </c>
    </row>
    <row r="3" spans="1:2" ht="73.5" customHeight="1" x14ac:dyDescent="0.25">
      <c r="A3" s="154" t="s">
        <v>182</v>
      </c>
      <c r="B3" s="160">
        <v>3</v>
      </c>
    </row>
    <row r="4" spans="1:2" ht="101.25" customHeight="1" x14ac:dyDescent="0.25">
      <c r="A4" s="154" t="s">
        <v>183</v>
      </c>
      <c r="B4" s="160">
        <v>2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"/>
  <sheetViews>
    <sheetView view="pageBreakPreview" zoomScaleNormal="100" zoomScaleSheetLayoutView="100" workbookViewId="0">
      <selection activeCell="H22" sqref="H22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55" t="s">
        <v>184</v>
      </c>
      <c r="B1" s="155"/>
      <c r="C1" s="155"/>
      <c r="D1" s="155"/>
    </row>
    <row r="2" spans="1:4" ht="37.5" customHeight="1" x14ac:dyDescent="0.25">
      <c r="A2" s="193" t="s">
        <v>62</v>
      </c>
      <c r="B2" s="193" t="s">
        <v>185</v>
      </c>
      <c r="C2" s="193" t="s">
        <v>186</v>
      </c>
      <c r="D2" s="193" t="s">
        <v>187</v>
      </c>
    </row>
    <row r="3" spans="1:4" ht="44.25" customHeight="1" x14ac:dyDescent="0.25">
      <c r="A3" s="61">
        <v>1</v>
      </c>
      <c r="B3" s="29" t="s">
        <v>189</v>
      </c>
      <c r="C3" s="72"/>
      <c r="D3" s="21"/>
    </row>
    <row r="4" spans="1:4" ht="59.25" customHeight="1" x14ac:dyDescent="0.25">
      <c r="A4" s="61">
        <v>2</v>
      </c>
      <c r="B4" s="29" t="s">
        <v>190</v>
      </c>
      <c r="C4" s="72"/>
      <c r="D4" s="21"/>
    </row>
    <row r="5" spans="1:4" ht="49.5" customHeight="1" x14ac:dyDescent="0.25">
      <c r="A5" s="61">
        <v>3</v>
      </c>
      <c r="B5" s="29" t="s">
        <v>191</v>
      </c>
      <c r="C5" s="72"/>
      <c r="D5" s="21"/>
    </row>
    <row r="6" spans="1:4" ht="48.75" customHeight="1" x14ac:dyDescent="0.25">
      <c r="A6" s="61">
        <v>4</v>
      </c>
      <c r="B6" s="65" t="s">
        <v>174</v>
      </c>
      <c r="C6" s="72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8"/>
  <sheetViews>
    <sheetView view="pageBreakPreview" zoomScaleNormal="100" zoomScaleSheetLayoutView="100" workbookViewId="0">
      <selection activeCell="O36" sqref="O36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452" t="s">
        <v>153</v>
      </c>
      <c r="B1" s="452"/>
      <c r="C1" s="452"/>
      <c r="D1" s="452"/>
      <c r="E1" s="452"/>
    </row>
    <row r="2" spans="1:5" ht="39" customHeight="1" x14ac:dyDescent="0.25">
      <c r="A2" s="189" t="s">
        <v>62</v>
      </c>
      <c r="B2" s="189" t="s">
        <v>154</v>
      </c>
      <c r="C2" s="189" t="s">
        <v>155</v>
      </c>
      <c r="D2" s="189" t="s">
        <v>156</v>
      </c>
      <c r="E2" s="189" t="s">
        <v>157</v>
      </c>
    </row>
    <row r="3" spans="1:5" ht="18.75" x14ac:dyDescent="0.25">
      <c r="A3" s="64">
        <v>1</v>
      </c>
      <c r="B3" s="64" t="s">
        <v>158</v>
      </c>
      <c r="C3" s="100">
        <v>0</v>
      </c>
      <c r="D3" s="100">
        <v>0</v>
      </c>
      <c r="E3" s="65"/>
    </row>
    <row r="4" spans="1:5" ht="18.75" x14ac:dyDescent="0.25">
      <c r="A4" s="29">
        <v>2</v>
      </c>
      <c r="B4" s="64" t="s">
        <v>159</v>
      </c>
      <c r="C4" s="100">
        <v>0</v>
      </c>
      <c r="D4" s="100">
        <v>0</v>
      </c>
      <c r="E4" s="65"/>
    </row>
    <row r="5" spans="1:5" ht="18.75" x14ac:dyDescent="0.25">
      <c r="A5" s="64">
        <v>3</v>
      </c>
      <c r="B5" s="64" t="s">
        <v>160</v>
      </c>
      <c r="C5" s="100">
        <v>0</v>
      </c>
      <c r="D5" s="100">
        <v>0</v>
      </c>
      <c r="E5" s="65"/>
    </row>
    <row r="6" spans="1:5" ht="18.75" x14ac:dyDescent="0.25">
      <c r="A6" s="453">
        <v>4</v>
      </c>
      <c r="B6" s="453" t="s">
        <v>161</v>
      </c>
      <c r="C6" s="203">
        <v>0</v>
      </c>
      <c r="D6" s="100">
        <v>0</v>
      </c>
      <c r="E6" s="65"/>
    </row>
    <row r="7" spans="1:5" ht="18.75" x14ac:dyDescent="0.25">
      <c r="A7" s="454"/>
      <c r="B7" s="454"/>
      <c r="C7" s="203">
        <v>0</v>
      </c>
      <c r="D7" s="100">
        <v>0</v>
      </c>
      <c r="E7" s="65"/>
    </row>
    <row r="8" spans="1:5" ht="18.75" x14ac:dyDescent="0.25">
      <c r="A8" s="29">
        <v>5</v>
      </c>
      <c r="B8" s="64" t="s">
        <v>162</v>
      </c>
      <c r="C8" s="203">
        <v>0</v>
      </c>
      <c r="D8" s="100">
        <v>0</v>
      </c>
      <c r="E8" s="65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9"/>
  <sheetViews>
    <sheetView view="pageBreakPreview" zoomScaleNormal="80" zoomScaleSheetLayoutView="100" workbookViewId="0">
      <selection activeCell="A6" sqref="A6:L12"/>
    </sheetView>
  </sheetViews>
  <sheetFormatPr defaultColWidth="9.140625" defaultRowHeight="15" x14ac:dyDescent="0.25"/>
  <cols>
    <col min="1" max="1" width="11.42578125" style="35" customWidth="1"/>
    <col min="2" max="2" width="12.5703125" style="35" customWidth="1"/>
    <col min="3" max="3" width="21.28515625" style="35" customWidth="1"/>
    <col min="4" max="4" width="13.140625" style="35" customWidth="1"/>
    <col min="5" max="5" width="24" style="35" customWidth="1"/>
    <col min="6" max="6" width="21.5703125" style="35" customWidth="1"/>
    <col min="7" max="7" width="11.28515625" style="35" customWidth="1"/>
    <col min="8" max="8" width="12.5703125" style="35" customWidth="1"/>
    <col min="9" max="9" width="11.5703125" style="35" customWidth="1"/>
    <col min="10" max="10" width="11.28515625" style="35" bestFit="1" customWidth="1"/>
    <col min="11" max="11" width="23.85546875" style="35" customWidth="1"/>
    <col min="12" max="12" width="22.140625" style="35" customWidth="1"/>
    <col min="13" max="13" width="18.42578125" style="35" customWidth="1"/>
    <col min="14" max="33" width="9.140625" style="35"/>
    <col min="34" max="34" width="12.28515625" style="35" bestFit="1" customWidth="1"/>
    <col min="35" max="16384" width="9.140625" style="35"/>
  </cols>
  <sheetData>
    <row r="1" spans="1:13" ht="18.75" customHeight="1" x14ac:dyDescent="0.25">
      <c r="A1" s="438" t="s">
        <v>128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3" ht="19.5" customHeight="1" x14ac:dyDescent="0.3">
      <c r="A2" s="459" t="s">
        <v>43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</row>
    <row r="3" spans="1:13" ht="18.75" x14ac:dyDescent="0.3">
      <c r="A3" s="434" t="s">
        <v>19</v>
      </c>
      <c r="B3" s="448" t="s">
        <v>13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</row>
    <row r="4" spans="1:13" ht="19.5" customHeight="1" x14ac:dyDescent="0.25">
      <c r="A4" s="434"/>
      <c r="B4" s="434" t="s">
        <v>14</v>
      </c>
      <c r="C4" s="434" t="s">
        <v>20</v>
      </c>
      <c r="D4" s="434" t="s">
        <v>129</v>
      </c>
      <c r="E4" s="434"/>
      <c r="F4" s="434" t="s">
        <v>15</v>
      </c>
      <c r="G4" s="424" t="s">
        <v>249</v>
      </c>
      <c r="H4" s="434" t="s">
        <v>81</v>
      </c>
      <c r="I4" s="434" t="s">
        <v>85</v>
      </c>
      <c r="J4" s="434" t="s">
        <v>16</v>
      </c>
      <c r="K4" s="434" t="s">
        <v>46</v>
      </c>
      <c r="L4" s="434" t="s">
        <v>17</v>
      </c>
    </row>
    <row r="5" spans="1:13" ht="37.5" customHeight="1" x14ac:dyDescent="0.25">
      <c r="A5" s="434"/>
      <c r="B5" s="434"/>
      <c r="C5" s="434"/>
      <c r="D5" s="193" t="s">
        <v>131</v>
      </c>
      <c r="E5" s="193" t="s">
        <v>130</v>
      </c>
      <c r="F5" s="434"/>
      <c r="G5" s="426"/>
      <c r="H5" s="434"/>
      <c r="I5" s="434"/>
      <c r="J5" s="434"/>
      <c r="K5" s="434"/>
      <c r="L5" s="434"/>
    </row>
    <row r="6" spans="1:13" s="76" customFormat="1" ht="36" customHeight="1" x14ac:dyDescent="0.3">
      <c r="A6" s="195">
        <f>SUM(B6:L6)-A10</f>
        <v>42</v>
      </c>
      <c r="B6" s="352">
        <v>1</v>
      </c>
      <c r="C6" s="352">
        <v>2</v>
      </c>
      <c r="D6" s="352">
        <v>0</v>
      </c>
      <c r="E6" s="352">
        <v>0</v>
      </c>
      <c r="F6" s="352">
        <v>4</v>
      </c>
      <c r="G6" s="352">
        <v>2</v>
      </c>
      <c r="H6" s="352">
        <v>8</v>
      </c>
      <c r="I6" s="352">
        <v>2</v>
      </c>
      <c r="J6" s="352">
        <v>18</v>
      </c>
      <c r="K6" s="352">
        <v>9</v>
      </c>
      <c r="L6" s="352">
        <v>10</v>
      </c>
      <c r="M6" s="89"/>
    </row>
    <row r="7" spans="1:13" ht="18.75" customHeight="1" x14ac:dyDescent="0.3">
      <c r="A7" s="455" t="str">
        <f>IF(A6=B6+C6+D6+E6+F6+G6+H6+I6+J6+K6+L6-A10,"ПРАВИЛЬНО"," НЕПРАВИЛЬНО")</f>
        <v>ПРАВИЛЬНО</v>
      </c>
      <c r="B7" s="456"/>
      <c r="C7" s="457" t="s">
        <v>18</v>
      </c>
      <c r="D7" s="457"/>
      <c r="E7" s="457"/>
      <c r="F7" s="457"/>
      <c r="G7" s="457"/>
      <c r="H7" s="457"/>
      <c r="I7" s="457"/>
      <c r="J7" s="457"/>
      <c r="K7" s="457"/>
      <c r="L7" s="458"/>
      <c r="M7" s="90"/>
    </row>
    <row r="8" spans="1:13" ht="36" customHeight="1" x14ac:dyDescent="0.25">
      <c r="A8" s="102">
        <f>SUM(B8:L8)</f>
        <v>99.999999999999986</v>
      </c>
      <c r="B8" s="102">
        <f>100/A6*(B6-B10)</f>
        <v>2.3809523809523809</v>
      </c>
      <c r="C8" s="102">
        <f>100/A6*(C6-C10)</f>
        <v>2.3809523809523809</v>
      </c>
      <c r="D8" s="102">
        <f>100/A6*(D6-D10)</f>
        <v>0</v>
      </c>
      <c r="E8" s="102">
        <f>100/A6*(E6-E10)</f>
        <v>0</v>
      </c>
      <c r="F8" s="102">
        <f>100/A6*(F6-F10)</f>
        <v>7.1428571428571423</v>
      </c>
      <c r="G8" s="102">
        <f>100/A6*(G6-G10)</f>
        <v>2.3809523809523809</v>
      </c>
      <c r="H8" s="102">
        <f>100/A6*(H6-H10)</f>
        <v>9.5238095238095237</v>
      </c>
      <c r="I8" s="102">
        <f>100/A6*(I6-I10)</f>
        <v>2.3809523809523809</v>
      </c>
      <c r="J8" s="102">
        <f>100/A6*(J6-J10)</f>
        <v>38.095238095238095</v>
      </c>
      <c r="K8" s="102">
        <f>100/A6*(K6-K10)</f>
        <v>14.285714285714285</v>
      </c>
      <c r="L8" s="102">
        <f>100/A6*(L6-L10)</f>
        <v>21.428571428571427</v>
      </c>
      <c r="M8" s="259"/>
    </row>
    <row r="9" spans="1:13" ht="19.5" customHeight="1" x14ac:dyDescent="0.3">
      <c r="A9" s="448" t="s">
        <v>214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90"/>
    </row>
    <row r="10" spans="1:13" s="59" customFormat="1" ht="36" customHeight="1" x14ac:dyDescent="0.25">
      <c r="A10" s="98">
        <f>SUM(B10:L10)</f>
        <v>14</v>
      </c>
      <c r="B10" s="353">
        <v>0</v>
      </c>
      <c r="C10" s="353">
        <v>1</v>
      </c>
      <c r="D10" s="353">
        <v>0</v>
      </c>
      <c r="E10" s="353">
        <v>0</v>
      </c>
      <c r="F10" s="353">
        <v>1</v>
      </c>
      <c r="G10" s="353">
        <v>1</v>
      </c>
      <c r="H10" s="353">
        <v>4</v>
      </c>
      <c r="I10" s="353">
        <v>1</v>
      </c>
      <c r="J10" s="353">
        <v>2</v>
      </c>
      <c r="K10" s="353">
        <v>3</v>
      </c>
      <c r="L10" s="353">
        <v>1</v>
      </c>
    </row>
    <row r="11" spans="1:13" ht="19.5" customHeight="1" x14ac:dyDescent="0.25">
      <c r="A11" s="447" t="s">
        <v>208</v>
      </c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</row>
    <row r="12" spans="1:13" s="77" customFormat="1" ht="36" customHeight="1" x14ac:dyDescent="0.3">
      <c r="A12" s="34">
        <f>SUM(B12:L12)</f>
        <v>12</v>
      </c>
      <c r="B12" s="354">
        <v>0</v>
      </c>
      <c r="C12" s="354">
        <v>1</v>
      </c>
      <c r="D12" s="354">
        <v>0</v>
      </c>
      <c r="E12" s="354">
        <v>0</v>
      </c>
      <c r="F12" s="354">
        <v>2</v>
      </c>
      <c r="G12" s="354">
        <v>1</v>
      </c>
      <c r="H12" s="354">
        <v>1</v>
      </c>
      <c r="I12" s="354">
        <v>0</v>
      </c>
      <c r="J12" s="354">
        <v>2</v>
      </c>
      <c r="K12" s="354">
        <v>2</v>
      </c>
      <c r="L12" s="354">
        <v>3</v>
      </c>
    </row>
    <row r="13" spans="1:13" s="77" customFormat="1" ht="18.75" x14ac:dyDescent="0.3"/>
    <row r="14" spans="1:13" s="77" customFormat="1" ht="18.75" x14ac:dyDescent="0.3"/>
    <row r="15" spans="1:13" s="77" customFormat="1" ht="18.75" x14ac:dyDescent="0.3"/>
    <row r="16" spans="1:13" s="77" customFormat="1" ht="18.75" x14ac:dyDescent="0.3"/>
    <row r="17" s="77" customFormat="1" ht="18.75" x14ac:dyDescent="0.3"/>
    <row r="18" s="77" customFormat="1" ht="18.75" x14ac:dyDescent="0.3"/>
    <row r="19" s="77" customFormat="1" ht="18.75" x14ac:dyDescent="0.3"/>
    <row r="20" s="77" customFormat="1" ht="18.75" x14ac:dyDescent="0.3"/>
    <row r="21" s="77" customFormat="1" ht="18.75" x14ac:dyDescent="0.3"/>
    <row r="22" s="77" customFormat="1" ht="18.75" x14ac:dyDescent="0.3"/>
    <row r="23" s="77" customFormat="1" ht="18.75" x14ac:dyDescent="0.3"/>
    <row r="24" s="77" customFormat="1" ht="18.75" x14ac:dyDescent="0.3"/>
    <row r="25" s="77" customFormat="1" ht="18.75" x14ac:dyDescent="0.3"/>
    <row r="26" s="77" customFormat="1" ht="18.75" x14ac:dyDescent="0.3"/>
    <row r="27" s="77" customFormat="1" ht="18.75" x14ac:dyDescent="0.3"/>
    <row r="28" s="77" customFormat="1" ht="18.75" x14ac:dyDescent="0.3"/>
    <row r="29" s="77" customFormat="1" ht="18.75" x14ac:dyDescent="0.3"/>
    <row r="30" s="77" customFormat="1" ht="18.75" x14ac:dyDescent="0.3"/>
    <row r="31" s="77" customFormat="1" ht="18.75" x14ac:dyDescent="0.3"/>
    <row r="32" s="77" customFormat="1" ht="18.75" x14ac:dyDescent="0.3"/>
    <row r="33" s="77" customFormat="1" ht="18.75" x14ac:dyDescent="0.3"/>
    <row r="34" s="77" customFormat="1" ht="18.75" x14ac:dyDescent="0.3"/>
    <row r="35" s="77" customFormat="1" ht="18.75" x14ac:dyDescent="0.3"/>
    <row r="36" s="77" customFormat="1" ht="18.75" x14ac:dyDescent="0.3"/>
    <row r="37" s="77" customFormat="1" ht="18.75" x14ac:dyDescent="0.3"/>
    <row r="38" s="77" customFormat="1" ht="18.75" x14ac:dyDescent="0.3"/>
    <row r="39" s="77" customFormat="1" ht="18.75" x14ac:dyDescent="0.3"/>
    <row r="40" s="77" customFormat="1" ht="18.75" x14ac:dyDescent="0.3"/>
    <row r="41" s="77" customFormat="1" ht="18.75" x14ac:dyDescent="0.3"/>
    <row r="42" s="77" customFormat="1" ht="18.75" x14ac:dyDescent="0.3"/>
    <row r="43" s="77" customFormat="1" ht="18.75" x14ac:dyDescent="0.3"/>
    <row r="44" s="77" customFormat="1" ht="18.75" x14ac:dyDescent="0.3"/>
    <row r="45" s="77" customFormat="1" ht="18.75" x14ac:dyDescent="0.3"/>
    <row r="46" s="77" customFormat="1" ht="18.75" x14ac:dyDescent="0.3"/>
    <row r="47" s="77" customFormat="1" ht="18.75" x14ac:dyDescent="0.3"/>
    <row r="48" s="77" customFormat="1" ht="18.75" x14ac:dyDescent="0.3"/>
    <row r="49" s="77" customFormat="1" ht="18.75" x14ac:dyDescent="0.3"/>
    <row r="50" s="77" customFormat="1" ht="18.75" x14ac:dyDescent="0.3"/>
    <row r="51" s="77" customFormat="1" ht="18.75" x14ac:dyDescent="0.3"/>
    <row r="52" s="77" customFormat="1" ht="18.75" x14ac:dyDescent="0.3"/>
    <row r="53" s="77" customFormat="1" ht="18.75" x14ac:dyDescent="0.3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9"/>
  <sheetViews>
    <sheetView view="pageBreakPreview" zoomScaleNormal="100" zoomScaleSheetLayoutView="100" workbookViewId="0">
      <selection activeCell="A3" sqref="A3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423" t="s">
        <v>44</v>
      </c>
      <c r="B1" s="423"/>
      <c r="C1" s="423"/>
    </row>
    <row r="2" spans="1:4" ht="18.75" customHeight="1" x14ac:dyDescent="0.25">
      <c r="A2" s="193" t="s">
        <v>1</v>
      </c>
      <c r="B2" s="193" t="s">
        <v>2</v>
      </c>
      <c r="C2" s="193" t="s">
        <v>47</v>
      </c>
    </row>
    <row r="3" spans="1:4" ht="18.75" customHeight="1" x14ac:dyDescent="0.25">
      <c r="A3" s="27" t="s">
        <v>200</v>
      </c>
      <c r="B3" s="98">
        <f>SUM(B6:B14)</f>
        <v>34</v>
      </c>
      <c r="C3" s="92">
        <f>SUM(B6:B14)</f>
        <v>34</v>
      </c>
      <c r="D3" s="104">
        <f>SUM(B6:B14)-B4</f>
        <v>25</v>
      </c>
    </row>
    <row r="4" spans="1:4" ht="55.5" customHeight="1" x14ac:dyDescent="0.25">
      <c r="A4" s="94" t="s">
        <v>216</v>
      </c>
      <c r="B4" s="55">
        <v>9</v>
      </c>
      <c r="C4" s="91"/>
      <c r="D4" s="104"/>
    </row>
    <row r="5" spans="1:4" ht="18.75" x14ac:dyDescent="0.25">
      <c r="A5" s="196" t="s">
        <v>0</v>
      </c>
      <c r="B5" s="84"/>
      <c r="C5" s="85"/>
    </row>
    <row r="6" spans="1:4" ht="18.75" x14ac:dyDescent="0.25">
      <c r="A6" s="28" t="s">
        <v>205</v>
      </c>
      <c r="B6" s="355">
        <v>18</v>
      </c>
      <c r="C6" s="30">
        <f>100/B3*B6</f>
        <v>52.941176470588239</v>
      </c>
    </row>
    <row r="7" spans="1:4" ht="18.75" customHeight="1" x14ac:dyDescent="0.25">
      <c r="A7" s="28" t="s">
        <v>21</v>
      </c>
      <c r="B7" s="355">
        <v>1</v>
      </c>
      <c r="C7" s="30">
        <f>100/B3*B7</f>
        <v>2.9411764705882355</v>
      </c>
    </row>
    <row r="8" spans="1:4" ht="18.75" customHeight="1" x14ac:dyDescent="0.25">
      <c r="A8" s="28" t="s">
        <v>204</v>
      </c>
      <c r="B8" s="355">
        <v>0</v>
      </c>
      <c r="C8" s="30">
        <f>100/B3*B8</f>
        <v>0</v>
      </c>
    </row>
    <row r="9" spans="1:4" ht="18.75" customHeight="1" x14ac:dyDescent="0.25">
      <c r="A9" s="28" t="s">
        <v>22</v>
      </c>
      <c r="B9" s="355">
        <v>8</v>
      </c>
      <c r="C9" s="30">
        <f>100/B3*B9</f>
        <v>23.529411764705884</v>
      </c>
    </row>
    <row r="10" spans="1:4" ht="18.75" customHeight="1" x14ac:dyDescent="0.25">
      <c r="A10" s="28" t="s">
        <v>23</v>
      </c>
      <c r="B10" s="355">
        <v>2</v>
      </c>
      <c r="C10" s="30">
        <f>100/B3*B10</f>
        <v>5.882352941176471</v>
      </c>
    </row>
    <row r="11" spans="1:4" ht="18.75" customHeight="1" x14ac:dyDescent="0.25">
      <c r="A11" s="28" t="s">
        <v>24</v>
      </c>
      <c r="B11" s="355">
        <v>3</v>
      </c>
      <c r="C11" s="30">
        <f>100/B3*B11</f>
        <v>8.8235294117647065</v>
      </c>
    </row>
    <row r="12" spans="1:4" ht="18.75" customHeight="1" x14ac:dyDescent="0.25">
      <c r="A12" s="28" t="s">
        <v>25</v>
      </c>
      <c r="B12" s="355">
        <v>0</v>
      </c>
      <c r="C12" s="30">
        <f>100/B3*B12</f>
        <v>0</v>
      </c>
    </row>
    <row r="13" spans="1:4" ht="18.75" customHeight="1" x14ac:dyDescent="0.25">
      <c r="A13" s="28" t="s">
        <v>26</v>
      </c>
      <c r="B13" s="355">
        <v>0</v>
      </c>
      <c r="C13" s="30">
        <f>100/B3*B13</f>
        <v>0</v>
      </c>
    </row>
    <row r="14" spans="1:4" ht="18.75" customHeight="1" x14ac:dyDescent="0.25">
      <c r="A14" s="29" t="s">
        <v>45</v>
      </c>
      <c r="B14" s="355">
        <v>2</v>
      </c>
      <c r="C14" s="30">
        <f>100/B3*B14</f>
        <v>5.882352941176471</v>
      </c>
    </row>
    <row r="15" spans="1:4" ht="18.75" x14ac:dyDescent="0.25">
      <c r="A15" s="196" t="s">
        <v>27</v>
      </c>
      <c r="B15" s="86">
        <f>SUM(B16,B18,B19,B20)</f>
        <v>25</v>
      </c>
      <c r="C15" s="87" t="str">
        <f>IF(B15=D3,"ПРАВИЛЬНО","НЕПРАВИЛЬНО")</f>
        <v>ПРАВИЛЬНО</v>
      </c>
    </row>
    <row r="16" spans="1:4" ht="18.75" customHeight="1" x14ac:dyDescent="0.25">
      <c r="A16" s="28" t="s">
        <v>272</v>
      </c>
      <c r="B16" s="356">
        <v>18</v>
      </c>
      <c r="C16" s="30">
        <f>100/D3*B16</f>
        <v>72</v>
      </c>
    </row>
    <row r="17" spans="1:3" ht="56.25" customHeight="1" x14ac:dyDescent="0.25">
      <c r="A17" s="32" t="s">
        <v>213</v>
      </c>
      <c r="B17" s="357">
        <v>1</v>
      </c>
      <c r="C17" s="30">
        <f>100/D3*B17</f>
        <v>4</v>
      </c>
    </row>
    <row r="18" spans="1:3" ht="18.75" customHeight="1" x14ac:dyDescent="0.25">
      <c r="A18" s="28" t="s">
        <v>28</v>
      </c>
      <c r="B18" s="357">
        <v>3</v>
      </c>
      <c r="C18" s="30">
        <f>100/D3*B18</f>
        <v>12</v>
      </c>
    </row>
    <row r="19" spans="1:3" ht="18.75" customHeight="1" x14ac:dyDescent="0.25">
      <c r="A19" s="28" t="s">
        <v>29</v>
      </c>
      <c r="B19" s="357">
        <v>3</v>
      </c>
      <c r="C19" s="30">
        <f>100/D3*B19</f>
        <v>12</v>
      </c>
    </row>
    <row r="20" spans="1:3" ht="18.75" customHeight="1" x14ac:dyDescent="0.25">
      <c r="A20" s="28" t="s">
        <v>30</v>
      </c>
      <c r="B20" s="357">
        <v>1</v>
      </c>
      <c r="C20" s="30">
        <f>100/D3*B20</f>
        <v>4</v>
      </c>
    </row>
    <row r="21" spans="1:3" ht="18.75" x14ac:dyDescent="0.25">
      <c r="A21" s="196" t="s">
        <v>31</v>
      </c>
      <c r="B21" s="86">
        <f>SUM(B22:B25)</f>
        <v>34</v>
      </c>
      <c r="C21" s="87" t="str">
        <f>IF(B21=B3,"ПРАВИЛЬНО","НЕПРАВИЛЬНО")</f>
        <v>ПРАВИЛЬНО</v>
      </c>
    </row>
    <row r="22" spans="1:3" ht="18.75" customHeight="1" x14ac:dyDescent="0.25">
      <c r="A22" s="31" t="s">
        <v>32</v>
      </c>
      <c r="B22" s="358">
        <v>1</v>
      </c>
      <c r="C22" s="30">
        <f>100/B3*B22</f>
        <v>2.9411764705882355</v>
      </c>
    </row>
    <row r="23" spans="1:3" ht="18.75" x14ac:dyDescent="0.25">
      <c r="A23" s="28" t="s">
        <v>33</v>
      </c>
      <c r="B23" s="359">
        <v>2</v>
      </c>
      <c r="C23" s="30">
        <f>100/B3*B23</f>
        <v>5.882352941176471</v>
      </c>
    </row>
    <row r="24" spans="1:3" ht="18.75" x14ac:dyDescent="0.25">
      <c r="A24" s="28" t="s">
        <v>34</v>
      </c>
      <c r="B24" s="359">
        <v>12</v>
      </c>
      <c r="C24" s="30">
        <f>100/B3*B24</f>
        <v>35.294117647058826</v>
      </c>
    </row>
    <row r="25" spans="1:3" ht="18.75" customHeight="1" x14ac:dyDescent="0.25">
      <c r="A25" s="28" t="s">
        <v>35</v>
      </c>
      <c r="B25" s="359">
        <v>19</v>
      </c>
      <c r="C25" s="30">
        <f>100/B3*B25</f>
        <v>55.882352941176478</v>
      </c>
    </row>
    <row r="26" spans="1:3" ht="18.75" x14ac:dyDescent="0.25">
      <c r="A26" s="196" t="s">
        <v>132</v>
      </c>
      <c r="B26" s="86">
        <f>SUM(B27:B30)</f>
        <v>25</v>
      </c>
      <c r="C26" s="87" t="str">
        <f>IF(B26=D3,"ПРАВИЛЬНО","НЕПРАВИЛЬНО")</f>
        <v>ПРАВИЛЬНО</v>
      </c>
    </row>
    <row r="27" spans="1:3" ht="18.75" customHeight="1" x14ac:dyDescent="0.25">
      <c r="A27" s="33" t="s">
        <v>42</v>
      </c>
      <c r="B27" s="360">
        <v>0</v>
      </c>
      <c r="C27" s="30">
        <f>100/D3*B27</f>
        <v>0</v>
      </c>
    </row>
    <row r="28" spans="1:3" ht="18.75" customHeight="1" x14ac:dyDescent="0.25">
      <c r="A28" s="33" t="s">
        <v>36</v>
      </c>
      <c r="B28" s="360">
        <v>5</v>
      </c>
      <c r="C28" s="30">
        <f>100/D3*B28</f>
        <v>20</v>
      </c>
    </row>
    <row r="29" spans="1:3" ht="18.75" customHeight="1" x14ac:dyDescent="0.25">
      <c r="A29" s="33" t="s">
        <v>37</v>
      </c>
      <c r="B29" s="360">
        <v>9</v>
      </c>
      <c r="C29" s="30">
        <f>100/D3*B29</f>
        <v>36</v>
      </c>
    </row>
    <row r="30" spans="1:3" ht="18.75" customHeight="1" x14ac:dyDescent="0.25">
      <c r="A30" s="33" t="s">
        <v>38</v>
      </c>
      <c r="B30" s="360">
        <v>11</v>
      </c>
      <c r="C30" s="30">
        <f>100/D3*B30</f>
        <v>44</v>
      </c>
    </row>
    <row r="31" spans="1:3" ht="18.75" x14ac:dyDescent="0.25">
      <c r="A31" s="88" t="s">
        <v>133</v>
      </c>
      <c r="B31" s="86">
        <f>SUM(B32:B35)</f>
        <v>25</v>
      </c>
      <c r="C31" s="87" t="str">
        <f>IF(B31=D3,"ПРАВИЛЬНО","НЕПРАВИЛЬНО")</f>
        <v>ПРАВИЛЬНО</v>
      </c>
    </row>
    <row r="32" spans="1:3" ht="18.75" customHeight="1" x14ac:dyDescent="0.25">
      <c r="A32" s="28" t="s">
        <v>42</v>
      </c>
      <c r="B32" s="361">
        <v>0</v>
      </c>
      <c r="C32" s="30">
        <f>100/D3*B32</f>
        <v>0</v>
      </c>
    </row>
    <row r="33" spans="1:3" ht="18.75" customHeight="1" x14ac:dyDescent="0.25">
      <c r="A33" s="28" t="s">
        <v>36</v>
      </c>
      <c r="B33" s="361">
        <v>12</v>
      </c>
      <c r="C33" s="30">
        <f>100/D3*B33</f>
        <v>48</v>
      </c>
    </row>
    <row r="34" spans="1:3" ht="18.75" customHeight="1" x14ac:dyDescent="0.25">
      <c r="A34" s="28" t="s">
        <v>37</v>
      </c>
      <c r="B34" s="361">
        <v>13</v>
      </c>
      <c r="C34" s="30">
        <f>100/D3*B34</f>
        <v>52</v>
      </c>
    </row>
    <row r="35" spans="1:3" ht="18.75" customHeight="1" x14ac:dyDescent="0.25">
      <c r="A35" s="28" t="s">
        <v>38</v>
      </c>
      <c r="B35" s="361">
        <v>0</v>
      </c>
      <c r="C35" s="30">
        <f>100/D3*B35</f>
        <v>0</v>
      </c>
    </row>
    <row r="36" spans="1:3" ht="18.75" x14ac:dyDescent="0.25">
      <c r="A36" s="196" t="s">
        <v>39</v>
      </c>
      <c r="B36" s="86">
        <f>SUM(B37:B38)</f>
        <v>25</v>
      </c>
      <c r="C36" s="87" t="str">
        <f>IF(B36=D3,"ПРАВИЛЬНО","НЕПРАВИЛЬНО")</f>
        <v>ПРАВИЛЬНО</v>
      </c>
    </row>
    <row r="37" spans="1:3" ht="18.75" customHeight="1" x14ac:dyDescent="0.25">
      <c r="A37" s="28" t="s">
        <v>40</v>
      </c>
      <c r="B37" s="362">
        <v>17</v>
      </c>
      <c r="C37" s="30">
        <f>100/D3*B37</f>
        <v>68</v>
      </c>
    </row>
    <row r="38" spans="1:3" ht="18.75" customHeight="1" x14ac:dyDescent="0.25">
      <c r="A38" s="28" t="s">
        <v>41</v>
      </c>
      <c r="B38" s="362">
        <v>8</v>
      </c>
      <c r="C38" s="30">
        <f>100/D3*B38</f>
        <v>32</v>
      </c>
    </row>
    <row r="39" spans="1:3" ht="18.75" x14ac:dyDescent="0.3">
      <c r="A39" s="22"/>
      <c r="B39" s="24"/>
      <c r="C39" s="25"/>
    </row>
  </sheetData>
  <sheetProtection algorithmName="SHA-512" hashValue="84pbjVCF20Ga1sOTGDkNqLm8YE9zs4yYsoAmijPylbdis7TEIlJiQnOCYgiZ76ArbRlQczSoeouwoqqeY0Fq6w==" saltValue="8j4ak8UAYYt/7OJCDzcIgQ==" spinCount="100000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view="pageBreakPreview" zoomScale="60" zoomScaleNormal="60" workbookViewId="0">
      <selection activeCell="F17" sqref="F17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224</v>
      </c>
      <c r="B1" s="1"/>
      <c r="C1" s="1"/>
      <c r="D1" s="1"/>
    </row>
    <row r="2" spans="1:6" ht="19.5" thickBot="1" x14ac:dyDescent="0.35">
      <c r="A2" s="2" t="s">
        <v>247</v>
      </c>
    </row>
    <row r="3" spans="1:6" ht="37.5" customHeight="1" x14ac:dyDescent="0.3">
      <c r="A3" s="213">
        <v>1</v>
      </c>
      <c r="B3" s="204" t="s">
        <v>257</v>
      </c>
      <c r="C3" s="205"/>
      <c r="D3" s="205"/>
      <c r="E3" s="206"/>
      <c r="F3" s="207" t="s">
        <v>279</v>
      </c>
    </row>
    <row r="4" spans="1:6" ht="64.5" customHeight="1" x14ac:dyDescent="0.3">
      <c r="A4" s="214">
        <v>2</v>
      </c>
      <c r="B4" s="116" t="s">
        <v>225</v>
      </c>
      <c r="C4" s="112"/>
      <c r="D4" s="112"/>
      <c r="E4" s="113"/>
      <c r="F4" s="208" t="s">
        <v>274</v>
      </c>
    </row>
    <row r="5" spans="1:6" ht="88.5" customHeight="1" x14ac:dyDescent="0.3">
      <c r="A5" s="215">
        <v>4</v>
      </c>
      <c r="B5" s="117" t="s">
        <v>255</v>
      </c>
      <c r="C5" s="110"/>
      <c r="D5" s="114"/>
      <c r="E5" s="111"/>
      <c r="F5" s="209" t="s">
        <v>275</v>
      </c>
    </row>
    <row r="6" spans="1:6" ht="37.5" customHeight="1" x14ac:dyDescent="0.3">
      <c r="A6" s="215">
        <v>5</v>
      </c>
      <c r="B6" s="115" t="s">
        <v>258</v>
      </c>
      <c r="C6" s="110"/>
      <c r="D6" s="110"/>
      <c r="E6" s="111"/>
      <c r="F6" s="209" t="s">
        <v>276</v>
      </c>
    </row>
    <row r="7" spans="1:6" ht="106.5" customHeight="1" x14ac:dyDescent="0.3">
      <c r="A7" s="215">
        <v>6</v>
      </c>
      <c r="B7" s="117" t="s">
        <v>256</v>
      </c>
      <c r="C7" s="110"/>
      <c r="D7" s="110"/>
      <c r="E7" s="111"/>
      <c r="F7" s="209" t="s">
        <v>277</v>
      </c>
    </row>
    <row r="8" spans="1:6" ht="140.25" customHeight="1" x14ac:dyDescent="0.3">
      <c r="A8" s="215">
        <v>7</v>
      </c>
      <c r="B8" s="117" t="s">
        <v>251</v>
      </c>
      <c r="C8" s="110"/>
      <c r="D8" s="110"/>
      <c r="E8" s="111"/>
      <c r="F8" s="209" t="s">
        <v>280</v>
      </c>
    </row>
    <row r="9" spans="1:6" ht="167.25" customHeight="1" x14ac:dyDescent="0.3">
      <c r="A9" s="215">
        <v>8</v>
      </c>
      <c r="B9" s="117" t="s">
        <v>252</v>
      </c>
      <c r="C9" s="110"/>
      <c r="D9" s="110"/>
      <c r="E9" s="111"/>
      <c r="F9" s="209"/>
    </row>
    <row r="10" spans="1:6" ht="114.75" customHeight="1" x14ac:dyDescent="0.3">
      <c r="A10" s="215">
        <v>9</v>
      </c>
      <c r="B10" s="117" t="s">
        <v>250</v>
      </c>
      <c r="C10" s="110"/>
      <c r="D10" s="110"/>
      <c r="E10" s="111"/>
      <c r="F10" s="261">
        <v>20</v>
      </c>
    </row>
    <row r="11" spans="1:6" ht="88.5" customHeight="1" x14ac:dyDescent="0.3">
      <c r="A11" s="215">
        <v>10</v>
      </c>
      <c r="B11" s="117" t="s">
        <v>254</v>
      </c>
      <c r="C11" s="110"/>
      <c r="D11" s="110"/>
      <c r="E11" s="111"/>
      <c r="F11" s="261">
        <v>44</v>
      </c>
    </row>
    <row r="12" spans="1:6" ht="135" customHeight="1" thickBot="1" x14ac:dyDescent="0.35">
      <c r="A12" s="216">
        <v>11</v>
      </c>
      <c r="B12" s="210" t="s">
        <v>253</v>
      </c>
      <c r="C12" s="211"/>
      <c r="D12" s="211"/>
      <c r="E12" s="212"/>
      <c r="F12" s="260" t="s">
        <v>278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4"/>
  <sheetViews>
    <sheetView view="pageBreakPreview" zoomScaleNormal="100" zoomScaleSheetLayoutView="100" workbookViewId="0">
      <selection activeCell="B4" sqref="B4:C5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460" t="s">
        <v>134</v>
      </c>
      <c r="B1" s="460"/>
      <c r="C1" s="460"/>
      <c r="D1" s="460"/>
      <c r="E1" s="460"/>
      <c r="F1" s="460"/>
    </row>
    <row r="2" spans="1:6" ht="98.25" customHeight="1" x14ac:dyDescent="0.25">
      <c r="A2" s="189" t="s">
        <v>136</v>
      </c>
      <c r="B2" s="189" t="s">
        <v>137</v>
      </c>
      <c r="C2" s="189" t="s">
        <v>135</v>
      </c>
      <c r="D2" s="189" t="s">
        <v>136</v>
      </c>
      <c r="E2" s="189" t="s">
        <v>137</v>
      </c>
      <c r="F2" s="189" t="s">
        <v>135</v>
      </c>
    </row>
    <row r="3" spans="1:6" ht="37.5" x14ac:dyDescent="0.25">
      <c r="A3" s="73" t="s">
        <v>138</v>
      </c>
      <c r="B3" s="34">
        <f>B4+B5+B6+B7+B8+B9+B10+B11+B12+B13+B14+B15+B16+B17+B18+B19+B20+B21+B22+B23+B24</f>
        <v>3</v>
      </c>
      <c r="C3" s="98"/>
      <c r="D3" s="73" t="s">
        <v>139</v>
      </c>
      <c r="E3" s="34">
        <f>E4+E5+E6+E7+E8+E9+E10+E11+E12+E13+E14+E15+E16+E17+E18+E19+E20+E21+E22+E23+E24</f>
        <v>0</v>
      </c>
      <c r="F3" s="98"/>
    </row>
    <row r="4" spans="1:6" ht="112.5" x14ac:dyDescent="0.25">
      <c r="A4" s="201"/>
      <c r="B4" s="21">
        <v>2</v>
      </c>
      <c r="C4" s="351" t="s">
        <v>692</v>
      </c>
      <c r="D4" s="75"/>
      <c r="E4" s="21"/>
      <c r="F4" s="65"/>
    </row>
    <row r="5" spans="1:6" ht="23.25" customHeight="1" x14ac:dyDescent="0.25">
      <c r="A5" s="74"/>
      <c r="B5" s="21">
        <v>1</v>
      </c>
      <c r="C5" s="351" t="s">
        <v>693</v>
      </c>
      <c r="D5" s="74"/>
      <c r="E5" s="21"/>
      <c r="F5" s="65"/>
    </row>
    <row r="6" spans="1:6" ht="18.75" x14ac:dyDescent="0.25">
      <c r="A6" s="74"/>
      <c r="B6" s="21"/>
      <c r="C6" s="97"/>
      <c r="D6" s="74"/>
      <c r="E6" s="21"/>
      <c r="F6" s="65"/>
    </row>
    <row r="7" spans="1:6" ht="18.75" x14ac:dyDescent="0.25">
      <c r="A7" s="74"/>
      <c r="B7" s="21"/>
      <c r="C7" s="97"/>
      <c r="D7" s="74"/>
      <c r="E7" s="21"/>
      <c r="F7" s="65"/>
    </row>
    <row r="8" spans="1:6" ht="18.75" x14ac:dyDescent="0.25">
      <c r="A8" s="74"/>
      <c r="B8" s="21"/>
      <c r="C8" s="97"/>
      <c r="D8" s="74"/>
      <c r="E8" s="21"/>
      <c r="F8" s="65"/>
    </row>
    <row r="9" spans="1:6" ht="18.75" x14ac:dyDescent="0.25">
      <c r="A9" s="74"/>
      <c r="B9" s="21"/>
      <c r="C9" s="97"/>
      <c r="D9" s="74"/>
      <c r="E9" s="21"/>
      <c r="F9" s="65"/>
    </row>
    <row r="10" spans="1:6" ht="18.75" x14ac:dyDescent="0.25">
      <c r="A10" s="74"/>
      <c r="B10" s="21"/>
      <c r="C10" s="65"/>
      <c r="D10" s="74"/>
      <c r="E10" s="21"/>
      <c r="F10" s="65"/>
    </row>
    <row r="11" spans="1:6" ht="18.75" x14ac:dyDescent="0.25">
      <c r="A11" s="74"/>
      <c r="B11" s="21"/>
      <c r="C11" s="65"/>
      <c r="D11" s="74"/>
      <c r="E11" s="21"/>
      <c r="F11" s="65"/>
    </row>
    <row r="12" spans="1:6" ht="18.75" x14ac:dyDescent="0.25">
      <c r="A12" s="74"/>
      <c r="B12" s="21"/>
      <c r="C12" s="65"/>
      <c r="D12" s="74"/>
      <c r="E12" s="21"/>
      <c r="F12" s="65"/>
    </row>
    <row r="13" spans="1:6" ht="18.75" x14ac:dyDescent="0.25">
      <c r="A13" s="74"/>
      <c r="B13" s="21"/>
      <c r="C13" s="65"/>
      <c r="D13" s="74"/>
      <c r="E13" s="21"/>
      <c r="F13" s="65"/>
    </row>
    <row r="14" spans="1:6" ht="18.75" x14ac:dyDescent="0.25">
      <c r="A14" s="74"/>
      <c r="B14" s="21"/>
      <c r="C14" s="65"/>
      <c r="D14" s="74"/>
      <c r="E14" s="21"/>
      <c r="F14" s="65"/>
    </row>
    <row r="15" spans="1:6" ht="18.75" x14ac:dyDescent="0.25">
      <c r="A15" s="74"/>
      <c r="B15" s="21"/>
      <c r="C15" s="65"/>
      <c r="D15" s="74"/>
      <c r="E15" s="21"/>
      <c r="F15" s="65"/>
    </row>
    <row r="16" spans="1:6" ht="18.75" x14ac:dyDescent="0.25">
      <c r="A16" s="74"/>
      <c r="B16" s="21"/>
      <c r="C16" s="65"/>
      <c r="D16" s="74"/>
      <c r="E16" s="21"/>
      <c r="F16" s="65"/>
    </row>
    <row r="17" spans="1:6" ht="18.75" x14ac:dyDescent="0.25">
      <c r="A17" s="74"/>
      <c r="B17" s="21"/>
      <c r="C17" s="65"/>
      <c r="D17" s="74"/>
      <c r="E17" s="21"/>
      <c r="F17" s="65"/>
    </row>
    <row r="18" spans="1:6" ht="18.75" x14ac:dyDescent="0.25">
      <c r="A18" s="74"/>
      <c r="B18" s="21"/>
      <c r="C18" s="65"/>
      <c r="D18" s="74"/>
      <c r="E18" s="21"/>
      <c r="F18" s="65"/>
    </row>
    <row r="19" spans="1:6" ht="18.75" x14ac:dyDescent="0.25">
      <c r="A19" s="74"/>
      <c r="B19" s="21"/>
      <c r="C19" s="65"/>
      <c r="D19" s="74"/>
      <c r="E19" s="21"/>
      <c r="F19" s="65"/>
    </row>
    <row r="20" spans="1:6" ht="18.75" x14ac:dyDescent="0.25">
      <c r="A20" s="74"/>
      <c r="B20" s="21"/>
      <c r="C20" s="65"/>
      <c r="D20" s="74"/>
      <c r="E20" s="21"/>
      <c r="F20" s="65"/>
    </row>
    <row r="21" spans="1:6" ht="18.75" x14ac:dyDescent="0.25">
      <c r="A21" s="74"/>
      <c r="B21" s="21"/>
      <c r="C21" s="65"/>
      <c r="D21" s="74"/>
      <c r="E21" s="21"/>
      <c r="F21" s="65"/>
    </row>
    <row r="22" spans="1:6" ht="18.75" x14ac:dyDescent="0.25">
      <c r="A22" s="74"/>
      <c r="B22" s="21"/>
      <c r="C22" s="65"/>
      <c r="D22" s="74"/>
      <c r="E22" s="21"/>
      <c r="F22" s="65"/>
    </row>
    <row r="23" spans="1:6" ht="18.75" x14ac:dyDescent="0.25">
      <c r="A23" s="74"/>
      <c r="B23" s="21"/>
      <c r="C23" s="65"/>
      <c r="D23" s="74"/>
      <c r="E23" s="21"/>
      <c r="F23" s="65"/>
    </row>
    <row r="24" spans="1:6" ht="18.75" x14ac:dyDescent="0.25">
      <c r="A24" s="74"/>
      <c r="B24" s="21"/>
      <c r="C24" s="65"/>
      <c r="D24" s="74"/>
      <c r="E24" s="21"/>
      <c r="F24" s="65"/>
    </row>
  </sheetData>
  <sheetProtection sheet="1"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8"/>
  <sheetViews>
    <sheetView view="pageBreakPreview" zoomScaleNormal="100" zoomScaleSheetLayoutView="100" workbookViewId="0">
      <selection activeCell="E20" sqref="E20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96" t="s">
        <v>48</v>
      </c>
      <c r="B1" s="396"/>
      <c r="C1" s="396"/>
      <c r="D1" s="396"/>
      <c r="E1" s="396"/>
    </row>
    <row r="2" spans="1:5" ht="18.75" x14ac:dyDescent="0.25">
      <c r="A2" s="434" t="s">
        <v>49</v>
      </c>
      <c r="B2" s="461" t="s">
        <v>50</v>
      </c>
      <c r="C2" s="461"/>
      <c r="D2" s="461"/>
      <c r="E2" s="461"/>
    </row>
    <row r="3" spans="1:5" ht="57.75" customHeight="1" x14ac:dyDescent="0.25">
      <c r="A3" s="434"/>
      <c r="B3" s="192" t="s">
        <v>51</v>
      </c>
      <c r="C3" s="192" t="s">
        <v>54</v>
      </c>
      <c r="D3" s="191" t="s">
        <v>53</v>
      </c>
      <c r="E3" s="193" t="s">
        <v>52</v>
      </c>
    </row>
    <row r="4" spans="1:5" ht="18.75" x14ac:dyDescent="0.25">
      <c r="A4" s="29" t="s">
        <v>79</v>
      </c>
      <c r="B4" s="363">
        <v>0</v>
      </c>
      <c r="C4" s="80">
        <v>0</v>
      </c>
      <c r="D4" s="100">
        <v>0</v>
      </c>
      <c r="E4" s="100">
        <v>0</v>
      </c>
    </row>
    <row r="5" spans="1:5" ht="18.75" x14ac:dyDescent="0.25">
      <c r="A5" s="32" t="s">
        <v>83</v>
      </c>
      <c r="B5" s="365">
        <v>0</v>
      </c>
      <c r="C5" s="80">
        <v>0</v>
      </c>
      <c r="D5" s="100">
        <v>0</v>
      </c>
      <c r="E5" s="100">
        <v>0</v>
      </c>
    </row>
    <row r="6" spans="1:5" ht="18.75" x14ac:dyDescent="0.25">
      <c r="A6" s="50" t="s">
        <v>201</v>
      </c>
      <c r="B6" s="366">
        <v>0</v>
      </c>
      <c r="C6" s="80">
        <v>0</v>
      </c>
      <c r="D6" s="100">
        <v>0</v>
      </c>
      <c r="E6" s="100">
        <v>0</v>
      </c>
    </row>
    <row r="7" spans="1:5" ht="18.75" x14ac:dyDescent="0.25">
      <c r="A7" s="50" t="s">
        <v>80</v>
      </c>
      <c r="B7" s="366">
        <v>0</v>
      </c>
      <c r="C7" s="80">
        <v>0</v>
      </c>
      <c r="D7" s="100">
        <v>0</v>
      </c>
      <c r="E7" s="100">
        <v>0</v>
      </c>
    </row>
    <row r="8" spans="1:5" ht="18.75" x14ac:dyDescent="0.25">
      <c r="A8" s="32" t="s">
        <v>209</v>
      </c>
      <c r="B8" s="365">
        <v>0</v>
      </c>
      <c r="C8" s="80">
        <v>0</v>
      </c>
      <c r="D8" s="100">
        <v>0</v>
      </c>
      <c r="E8" s="79">
        <v>0</v>
      </c>
    </row>
    <row r="9" spans="1:5" ht="18.75" x14ac:dyDescent="0.25">
      <c r="A9" s="50" t="s">
        <v>84</v>
      </c>
      <c r="B9" s="364">
        <v>1</v>
      </c>
      <c r="C9" s="80">
        <v>0</v>
      </c>
      <c r="D9" s="100">
        <v>0</v>
      </c>
      <c r="E9" s="100">
        <v>0</v>
      </c>
    </row>
    <row r="10" spans="1:5" ht="18.75" x14ac:dyDescent="0.25">
      <c r="A10" s="50" t="s">
        <v>82</v>
      </c>
      <c r="B10" s="366">
        <v>1</v>
      </c>
      <c r="C10" s="80">
        <v>0</v>
      </c>
      <c r="D10" s="100">
        <v>0</v>
      </c>
      <c r="E10" s="100">
        <v>0</v>
      </c>
    </row>
    <row r="11" spans="1:5" ht="18.75" x14ac:dyDescent="0.25">
      <c r="A11" s="50" t="s">
        <v>86</v>
      </c>
      <c r="B11" s="366">
        <v>0</v>
      </c>
      <c r="C11" s="80">
        <v>0</v>
      </c>
      <c r="D11" s="100">
        <v>0</v>
      </c>
      <c r="E11" s="100">
        <v>0</v>
      </c>
    </row>
    <row r="12" spans="1:5" ht="18.75" x14ac:dyDescent="0.25">
      <c r="A12" s="50" t="s">
        <v>87</v>
      </c>
      <c r="B12" s="366">
        <v>0</v>
      </c>
      <c r="C12" s="80">
        <v>0</v>
      </c>
      <c r="D12" s="100">
        <v>0</v>
      </c>
      <c r="E12" s="100">
        <v>0</v>
      </c>
    </row>
    <row r="13" spans="1:5" ht="18.75" x14ac:dyDescent="0.25">
      <c r="A13" s="50" t="s">
        <v>202</v>
      </c>
      <c r="B13" s="366">
        <v>0</v>
      </c>
      <c r="C13" s="80">
        <v>0</v>
      </c>
      <c r="D13" s="100">
        <v>0</v>
      </c>
      <c r="E13" s="100">
        <v>0</v>
      </c>
    </row>
    <row r="14" spans="1:5" ht="37.5" x14ac:dyDescent="0.25">
      <c r="A14" s="32" t="s">
        <v>203</v>
      </c>
      <c r="B14" s="366">
        <v>0</v>
      </c>
      <c r="C14" s="80">
        <v>0</v>
      </c>
      <c r="D14" s="100">
        <v>0</v>
      </c>
      <c r="E14" s="100">
        <v>0</v>
      </c>
    </row>
    <row r="15" spans="1:5" ht="18.75" x14ac:dyDescent="0.25">
      <c r="A15" s="64" t="s">
        <v>81</v>
      </c>
      <c r="B15" s="364">
        <v>1</v>
      </c>
      <c r="C15" s="80">
        <v>0</v>
      </c>
      <c r="D15" s="100">
        <v>0</v>
      </c>
      <c r="E15" s="100">
        <v>0</v>
      </c>
    </row>
    <row r="16" spans="1:5" ht="18.75" x14ac:dyDescent="0.25">
      <c r="A16" s="50" t="s">
        <v>85</v>
      </c>
      <c r="B16" s="366">
        <v>1</v>
      </c>
      <c r="C16" s="80">
        <v>0</v>
      </c>
      <c r="D16" s="100">
        <v>0</v>
      </c>
      <c r="E16" s="100">
        <v>0</v>
      </c>
    </row>
    <row r="17" spans="1:5" ht="18.75" x14ac:dyDescent="0.25">
      <c r="A17" s="197" t="s">
        <v>88</v>
      </c>
      <c r="B17" s="81">
        <f>B4+B5+B6+B7+B8+B9+B10+B11+B12+B13+B14+B15+B16</f>
        <v>4</v>
      </c>
      <c r="C17" s="34">
        <f>C4+C5+C6+C7+C8+C9+C10+C11+C12+C13+C14+C15+C16</f>
        <v>0</v>
      </c>
      <c r="D17" s="34">
        <f>D4+D5+D6+D7+D8+D9+D10+D11+D12+D13+D14+D15+D16</f>
        <v>0</v>
      </c>
      <c r="E17" s="34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sheetProtection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F33"/>
  <sheetViews>
    <sheetView view="pageBreakPreview" topLeftCell="A10" zoomScaleNormal="100" zoomScaleSheetLayoutView="100" workbookViewId="0">
      <selection activeCell="D21" sqref="D21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423" t="s">
        <v>89</v>
      </c>
      <c r="B1" s="423"/>
      <c r="C1" s="423"/>
      <c r="D1" s="423"/>
      <c r="E1" s="423"/>
      <c r="F1" s="423"/>
      <c r="G1" s="423"/>
      <c r="H1" s="423"/>
    </row>
    <row r="2" spans="1:9" s="4" customFormat="1" ht="18.75" x14ac:dyDescent="0.3">
      <c r="A2" s="36" t="s">
        <v>75</v>
      </c>
      <c r="B2" s="36"/>
      <c r="C2" s="36"/>
      <c r="D2" s="36"/>
      <c r="E2" s="36"/>
      <c r="F2" s="36"/>
      <c r="G2" s="36"/>
      <c r="H2" s="36"/>
    </row>
    <row r="3" spans="1:9" s="1" customFormat="1" ht="21" customHeight="1" x14ac:dyDescent="0.3">
      <c r="A3" s="424" t="s">
        <v>62</v>
      </c>
      <c r="B3" s="427" t="s">
        <v>78</v>
      </c>
      <c r="C3" s="430" t="s">
        <v>192</v>
      </c>
      <c r="D3" s="431"/>
      <c r="E3" s="430" t="s">
        <v>211</v>
      </c>
      <c r="F3" s="431"/>
      <c r="G3" s="434" t="s">
        <v>0</v>
      </c>
      <c r="H3" s="434"/>
    </row>
    <row r="4" spans="1:9" s="1" customFormat="1" ht="54" customHeight="1" x14ac:dyDescent="0.3">
      <c r="A4" s="425"/>
      <c r="B4" s="428"/>
      <c r="C4" s="432"/>
      <c r="D4" s="433"/>
      <c r="E4" s="432"/>
      <c r="F4" s="429"/>
      <c r="G4" s="434" t="s">
        <v>193</v>
      </c>
      <c r="H4" s="434" t="s">
        <v>212</v>
      </c>
    </row>
    <row r="5" spans="1:9" s="1" customFormat="1" ht="18.75" hidden="1" customHeight="1" x14ac:dyDescent="0.3">
      <c r="A5" s="425"/>
      <c r="B5" s="428"/>
      <c r="C5" s="37"/>
      <c r="D5" s="37"/>
      <c r="E5" s="37"/>
      <c r="F5" s="38"/>
      <c r="G5" s="434"/>
      <c r="H5" s="434"/>
    </row>
    <row r="6" spans="1:9" s="1" customFormat="1" ht="21.75" customHeight="1" x14ac:dyDescent="0.3">
      <c r="A6" s="426"/>
      <c r="B6" s="429"/>
      <c r="C6" s="193" t="s">
        <v>59</v>
      </c>
      <c r="D6" s="193" t="s">
        <v>90</v>
      </c>
      <c r="E6" s="193" t="s">
        <v>59</v>
      </c>
      <c r="F6" s="196" t="s">
        <v>90</v>
      </c>
      <c r="G6" s="434"/>
      <c r="H6" s="434"/>
    </row>
    <row r="7" spans="1:9" s="1" customFormat="1" ht="39" customHeight="1" x14ac:dyDescent="0.3">
      <c r="A7" s="39">
        <v>1</v>
      </c>
      <c r="B7" s="40" t="s">
        <v>60</v>
      </c>
      <c r="C7" s="194">
        <v>10</v>
      </c>
      <c r="D7" s="194">
        <v>10</v>
      </c>
      <c r="E7" s="277">
        <v>273</v>
      </c>
      <c r="F7" s="277">
        <v>247</v>
      </c>
      <c r="G7" s="194">
        <v>0</v>
      </c>
      <c r="H7" s="194">
        <v>0</v>
      </c>
    </row>
    <row r="8" spans="1:9" s="1" customFormat="1" ht="39" customHeight="1" x14ac:dyDescent="0.3">
      <c r="A8" s="39">
        <v>2</v>
      </c>
      <c r="B8" s="40" t="s">
        <v>61</v>
      </c>
      <c r="C8" s="277">
        <v>2</v>
      </c>
      <c r="D8" s="277">
        <v>2</v>
      </c>
      <c r="E8" s="277">
        <v>35</v>
      </c>
      <c r="F8" s="277">
        <v>35</v>
      </c>
      <c r="G8" s="194">
        <v>0</v>
      </c>
      <c r="H8" s="194">
        <v>0</v>
      </c>
    </row>
    <row r="9" spans="1:9" s="1" customFormat="1" ht="19.5" customHeight="1" x14ac:dyDescent="0.3">
      <c r="A9" s="411">
        <v>3</v>
      </c>
      <c r="B9" s="95" t="s">
        <v>69</v>
      </c>
      <c r="C9" s="413">
        <v>2</v>
      </c>
      <c r="D9" s="413">
        <v>2</v>
      </c>
      <c r="E9" s="415">
        <v>100</v>
      </c>
      <c r="F9" s="416"/>
      <c r="G9" s="413">
        <v>0</v>
      </c>
      <c r="H9" s="93">
        <v>0</v>
      </c>
    </row>
    <row r="10" spans="1:9" s="1" customFormat="1" ht="18.75" customHeight="1" x14ac:dyDescent="0.3">
      <c r="A10" s="412"/>
      <c r="B10" s="95" t="s">
        <v>92</v>
      </c>
      <c r="C10" s="414"/>
      <c r="D10" s="414"/>
      <c r="E10" s="277">
        <v>77</v>
      </c>
      <c r="F10" s="277">
        <v>100</v>
      </c>
      <c r="G10" s="414"/>
      <c r="H10" s="194">
        <v>0</v>
      </c>
    </row>
    <row r="11" spans="1:9" s="1" customFormat="1" ht="56.25" customHeight="1" x14ac:dyDescent="0.3">
      <c r="A11" s="39">
        <v>4</v>
      </c>
      <c r="B11" s="41" t="s">
        <v>70</v>
      </c>
      <c r="C11" s="277">
        <v>1</v>
      </c>
      <c r="D11" s="277">
        <v>1</v>
      </c>
      <c r="E11" s="277">
        <v>20</v>
      </c>
      <c r="F11" s="277">
        <v>21</v>
      </c>
      <c r="G11" s="194">
        <v>0</v>
      </c>
      <c r="H11" s="194">
        <v>0</v>
      </c>
    </row>
    <row r="12" spans="1:9" s="1" customFormat="1" ht="56.25" x14ac:dyDescent="0.3">
      <c r="A12" s="39">
        <v>5</v>
      </c>
      <c r="B12" s="40" t="s">
        <v>71</v>
      </c>
      <c r="C12" s="277">
        <v>1</v>
      </c>
      <c r="D12" s="277">
        <v>1</v>
      </c>
      <c r="E12" s="277">
        <v>25</v>
      </c>
      <c r="F12" s="277">
        <v>25</v>
      </c>
      <c r="G12" s="194">
        <v>0</v>
      </c>
      <c r="H12" s="194">
        <v>0</v>
      </c>
    </row>
    <row r="13" spans="1:9" s="1" customFormat="1" ht="39" customHeight="1" x14ac:dyDescent="0.3">
      <c r="A13" s="39">
        <v>6</v>
      </c>
      <c r="B13" s="41" t="s">
        <v>72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</row>
    <row r="14" spans="1:9" s="2" customFormat="1" ht="39" customHeight="1" x14ac:dyDescent="0.3">
      <c r="A14" s="417" t="s">
        <v>91</v>
      </c>
      <c r="B14" s="418"/>
      <c r="C14" s="421">
        <f>C13+C12+C11+C9+C8+C7</f>
        <v>16</v>
      </c>
      <c r="D14" s="421">
        <f>D13+D12+D11+D9+D8+D7</f>
        <v>16</v>
      </c>
      <c r="E14" s="42">
        <f>E7+E8+E11+E12+E13</f>
        <v>353</v>
      </c>
      <c r="F14" s="42">
        <f>F7+F8+F11+F12+F13</f>
        <v>328</v>
      </c>
      <c r="G14" s="421">
        <f>G7+G8+G9+G11+G12+G13</f>
        <v>0</v>
      </c>
      <c r="H14" s="42"/>
      <c r="I14" s="103"/>
    </row>
    <row r="15" spans="1:9" ht="39" customHeight="1" x14ac:dyDescent="0.25">
      <c r="A15" s="419"/>
      <c r="B15" s="420"/>
      <c r="C15" s="422"/>
      <c r="D15" s="422"/>
      <c r="E15" s="43">
        <f>E10</f>
        <v>77</v>
      </c>
      <c r="F15" s="43">
        <f>F10</f>
        <v>100</v>
      </c>
      <c r="G15" s="422"/>
      <c r="H15" s="43"/>
    </row>
    <row r="16" spans="1:9" ht="18.75" x14ac:dyDescent="0.3">
      <c r="A16" s="406" t="s">
        <v>210</v>
      </c>
      <c r="B16" s="407"/>
      <c r="C16" s="408">
        <f>F14+E9</f>
        <v>428</v>
      </c>
      <c r="D16" s="409"/>
      <c r="E16" s="409"/>
      <c r="F16" s="409"/>
      <c r="G16" s="409"/>
      <c r="H16" s="410"/>
      <c r="I16" s="101">
        <f>F14+F15</f>
        <v>428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5"/>
  <sheetViews>
    <sheetView view="pageBreakPreview" zoomScaleNormal="100" zoomScaleSheetLayoutView="100" workbookViewId="0">
      <selection activeCell="D15" sqref="D15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435" t="s">
        <v>76</v>
      </c>
      <c r="B1" s="435"/>
      <c r="C1" s="435"/>
      <c r="D1" s="6"/>
    </row>
    <row r="2" spans="1:4" ht="38.25" customHeight="1" x14ac:dyDescent="0.25">
      <c r="A2" s="223" t="s">
        <v>1</v>
      </c>
      <c r="B2" s="222" t="s">
        <v>2</v>
      </c>
      <c r="C2" s="222" t="s">
        <v>77</v>
      </c>
      <c r="D2" s="8"/>
    </row>
    <row r="3" spans="1:4" ht="18.75" x14ac:dyDescent="0.25">
      <c r="A3" s="105" t="s">
        <v>3</v>
      </c>
      <c r="B3" s="224">
        <f>SUM(B4:B8)</f>
        <v>428</v>
      </c>
      <c r="C3" s="225" t="s">
        <v>263</v>
      </c>
      <c r="D3" s="8"/>
    </row>
    <row r="4" spans="1:4" ht="18.75" customHeight="1" x14ac:dyDescent="0.25">
      <c r="A4" s="95" t="s">
        <v>4</v>
      </c>
      <c r="B4" s="226">
        <v>16</v>
      </c>
      <c r="C4" s="227">
        <f>100/'[1]Раздел 1.1'!I16*B4</f>
        <v>1.0389610389610389</v>
      </c>
      <c r="D4" s="11"/>
    </row>
    <row r="5" spans="1:4" ht="18.75" customHeight="1" x14ac:dyDescent="0.25">
      <c r="A5" s="95" t="s">
        <v>5</v>
      </c>
      <c r="B5" s="226">
        <v>154</v>
      </c>
      <c r="C5" s="227">
        <f>100/'[1]Раздел 1.1'!I16*B5</f>
        <v>9.9999999999999982</v>
      </c>
      <c r="D5" s="11"/>
    </row>
    <row r="6" spans="1:4" ht="18.75" customHeight="1" x14ac:dyDescent="0.25">
      <c r="A6" s="95" t="s">
        <v>6</v>
      </c>
      <c r="B6" s="226">
        <v>111</v>
      </c>
      <c r="C6" s="227">
        <f>100/'[1]Раздел 1.1'!I16*B6</f>
        <v>7.207792207792207</v>
      </c>
      <c r="D6" s="11"/>
    </row>
    <row r="7" spans="1:4" ht="18.75" customHeight="1" x14ac:dyDescent="0.25">
      <c r="A7" s="95" t="s">
        <v>73</v>
      </c>
      <c r="B7" s="226">
        <v>52</v>
      </c>
      <c r="C7" s="227">
        <f>100/'[1]Раздел 1.1'!I16*B7</f>
        <v>3.3766233766233764</v>
      </c>
      <c r="D7" s="11"/>
    </row>
    <row r="8" spans="1:4" ht="18.75" customHeight="1" x14ac:dyDescent="0.25">
      <c r="A8" s="95" t="s">
        <v>74</v>
      </c>
      <c r="B8" s="226">
        <v>95</v>
      </c>
      <c r="C8" s="227">
        <f>100/'[1]Раздел 1.1'!I16*B8</f>
        <v>6.1688311688311686</v>
      </c>
      <c r="D8" s="11"/>
    </row>
    <row r="9" spans="1:4" ht="18.75" x14ac:dyDescent="0.25">
      <c r="A9" s="105" t="s">
        <v>7</v>
      </c>
      <c r="B9" s="224">
        <f>SUM(B10:B15)</f>
        <v>428</v>
      </c>
      <c r="C9" s="225" t="s">
        <v>263</v>
      </c>
      <c r="D9" s="8"/>
    </row>
    <row r="10" spans="1:4" ht="18.75" customHeight="1" x14ac:dyDescent="0.25">
      <c r="A10" s="95" t="s">
        <v>8</v>
      </c>
      <c r="B10" s="226">
        <v>12</v>
      </c>
      <c r="C10" s="227">
        <f>100/'[1]Раздел 1.1'!I16*B10</f>
        <v>0.77922077922077915</v>
      </c>
      <c r="D10" s="11"/>
    </row>
    <row r="11" spans="1:4" ht="18.75" customHeight="1" x14ac:dyDescent="0.25">
      <c r="A11" s="95" t="s">
        <v>9</v>
      </c>
      <c r="B11" s="226">
        <v>260</v>
      </c>
      <c r="C11" s="227">
        <f>100/'[1]Раздел 1.1'!I16*B11</f>
        <v>16.88311688311688</v>
      </c>
      <c r="D11" s="11"/>
    </row>
    <row r="12" spans="1:4" ht="18.75" customHeight="1" x14ac:dyDescent="0.25">
      <c r="A12" s="95" t="s">
        <v>10</v>
      </c>
      <c r="B12" s="226">
        <v>15</v>
      </c>
      <c r="C12" s="227">
        <f>100/'[1]Раздел 1.1'!I16*B12</f>
        <v>0.97402597402597391</v>
      </c>
      <c r="D12" s="11"/>
    </row>
    <row r="13" spans="1:4" ht="18.75" customHeight="1" x14ac:dyDescent="0.25">
      <c r="A13" s="95" t="s">
        <v>11</v>
      </c>
      <c r="B13" s="226">
        <v>5</v>
      </c>
      <c r="C13" s="227">
        <f>100/'[1]Раздел 1.1'!I16*B13</f>
        <v>0.32467532467532467</v>
      </c>
      <c r="D13" s="11"/>
    </row>
    <row r="14" spans="1:4" ht="18.75" customHeight="1" x14ac:dyDescent="0.25">
      <c r="A14" s="95" t="s">
        <v>12</v>
      </c>
      <c r="B14" s="226">
        <v>14</v>
      </c>
      <c r="C14" s="227">
        <f>100/'[1]Раздел 1.1'!I16*B14</f>
        <v>0.90909090909090895</v>
      </c>
      <c r="D14" s="11"/>
    </row>
    <row r="15" spans="1:4" ht="18.75" x14ac:dyDescent="0.25">
      <c r="A15" s="95" t="s">
        <v>215</v>
      </c>
      <c r="B15" s="226">
        <v>122</v>
      </c>
      <c r="C15" s="227">
        <f>100/'[1]Раздел 1.1'!I16*B15</f>
        <v>7.9220779220779214</v>
      </c>
    </row>
  </sheetData>
  <sheetProtection sheet="1" objects="1" scenarios="1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18"/>
  <sheetViews>
    <sheetView view="pageBreakPreview" topLeftCell="A100" zoomScaleNormal="100" zoomScaleSheetLayoutView="100" workbookViewId="0">
      <selection activeCell="A88" sqref="A88:D99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6" t="s">
        <v>233</v>
      </c>
      <c r="B1" s="46"/>
      <c r="C1" s="46"/>
      <c r="D1" s="53"/>
    </row>
    <row r="2" spans="1:4" ht="117" customHeight="1" x14ac:dyDescent="0.25">
      <c r="A2" s="133" t="s">
        <v>93</v>
      </c>
      <c r="B2" s="124" t="s">
        <v>236</v>
      </c>
      <c r="C2" s="125" t="s">
        <v>95</v>
      </c>
      <c r="D2" s="125" t="s">
        <v>96</v>
      </c>
    </row>
    <row r="3" spans="1:4" ht="18.75" x14ac:dyDescent="0.25">
      <c r="A3" s="157" t="s">
        <v>259</v>
      </c>
      <c r="B3" s="135"/>
      <c r="C3" s="135"/>
      <c r="D3" s="153" t="e">
        <f>D4+D30+D41+D51+D61+D79+D87+D100</f>
        <v>#REF!</v>
      </c>
    </row>
    <row r="4" spans="1:4" ht="18.75" x14ac:dyDescent="0.25">
      <c r="A4" s="156" t="s">
        <v>260</v>
      </c>
      <c r="B4" s="183"/>
      <c r="C4" s="141"/>
      <c r="D4" s="240">
        <f>D5+D6+D7+D8+D9+D10+D11+D12+D13+D14+D15+D16+D17+D18+D19+D20+D21+D22+D23+D24+D25+D26+D27+D28+D29</f>
        <v>0</v>
      </c>
    </row>
    <row r="5" spans="1:4" ht="24" customHeight="1" x14ac:dyDescent="0.25">
      <c r="A5" s="161"/>
      <c r="B5" s="164"/>
      <c r="C5" s="161"/>
      <c r="D5" s="134">
        <v>0</v>
      </c>
    </row>
    <row r="6" spans="1:4" ht="15.75" x14ac:dyDescent="0.25">
      <c r="A6" s="161"/>
      <c r="B6" s="164"/>
      <c r="C6" s="161"/>
      <c r="D6" s="134">
        <v>0</v>
      </c>
    </row>
    <row r="7" spans="1:4" ht="15.75" x14ac:dyDescent="0.25">
      <c r="A7" s="161"/>
      <c r="B7" s="164"/>
      <c r="C7" s="161"/>
      <c r="D7" s="134">
        <v>0</v>
      </c>
    </row>
    <row r="8" spans="1:4" ht="15.75" x14ac:dyDescent="0.25">
      <c r="A8" s="161"/>
      <c r="B8" s="164"/>
      <c r="C8" s="161"/>
      <c r="D8" s="134">
        <v>0</v>
      </c>
    </row>
    <row r="9" spans="1:4" ht="15.75" x14ac:dyDescent="0.25">
      <c r="A9" s="161"/>
      <c r="B9" s="164"/>
      <c r="C9" s="161"/>
      <c r="D9" s="134">
        <v>0</v>
      </c>
    </row>
    <row r="10" spans="1:4" ht="15.75" x14ac:dyDescent="0.25">
      <c r="A10" s="161"/>
      <c r="B10" s="164"/>
      <c r="C10" s="161"/>
      <c r="D10" s="134">
        <v>0</v>
      </c>
    </row>
    <row r="11" spans="1:4" ht="15.75" x14ac:dyDescent="0.25">
      <c r="A11" s="161"/>
      <c r="B11" s="164"/>
      <c r="C11" s="161"/>
      <c r="D11" s="134">
        <v>0</v>
      </c>
    </row>
    <row r="12" spans="1:4" ht="15.75" x14ac:dyDescent="0.25">
      <c r="A12" s="168"/>
      <c r="B12" s="164"/>
      <c r="C12" s="161"/>
      <c r="D12" s="134">
        <v>0</v>
      </c>
    </row>
    <row r="13" spans="1:4" ht="15.75" x14ac:dyDescent="0.25">
      <c r="A13" s="161"/>
      <c r="B13" s="164"/>
      <c r="C13" s="161"/>
      <c r="D13" s="134">
        <v>0</v>
      </c>
    </row>
    <row r="14" spans="1:4" ht="15.75" x14ac:dyDescent="0.25">
      <c r="A14" s="161"/>
      <c r="B14" s="164"/>
      <c r="C14" s="161"/>
      <c r="D14" s="134">
        <v>0</v>
      </c>
    </row>
    <row r="15" spans="1:4" ht="15.75" x14ac:dyDescent="0.25">
      <c r="A15" s="161"/>
      <c r="B15" s="164"/>
      <c r="C15" s="161"/>
      <c r="D15" s="134">
        <v>0</v>
      </c>
    </row>
    <row r="16" spans="1:4" ht="15.75" x14ac:dyDescent="0.25">
      <c r="A16" s="161"/>
      <c r="B16" s="164"/>
      <c r="C16" s="161"/>
      <c r="D16" s="134">
        <v>0</v>
      </c>
    </row>
    <row r="17" spans="1:4" ht="15.75" x14ac:dyDescent="0.25">
      <c r="A17" s="161"/>
      <c r="B17" s="164"/>
      <c r="C17" s="161"/>
      <c r="D17" s="134">
        <v>0</v>
      </c>
    </row>
    <row r="18" spans="1:4" ht="15.75" x14ac:dyDescent="0.25">
      <c r="A18" s="168"/>
      <c r="B18" s="164"/>
      <c r="C18" s="161"/>
      <c r="D18" s="134">
        <v>0</v>
      </c>
    </row>
    <row r="19" spans="1:4" ht="15.75" x14ac:dyDescent="0.25">
      <c r="A19" s="161"/>
      <c r="B19" s="161"/>
      <c r="C19" s="161"/>
      <c r="D19" s="134">
        <v>0</v>
      </c>
    </row>
    <row r="20" spans="1:4" ht="15.75" x14ac:dyDescent="0.25">
      <c r="A20" s="161"/>
      <c r="B20" s="164"/>
      <c r="C20" s="161"/>
      <c r="D20" s="134">
        <v>0</v>
      </c>
    </row>
    <row r="21" spans="1:4" ht="15.75" x14ac:dyDescent="0.25">
      <c r="A21" s="161"/>
      <c r="B21" s="161"/>
      <c r="C21" s="161"/>
      <c r="D21" s="134">
        <v>0</v>
      </c>
    </row>
    <row r="22" spans="1:4" ht="15.75" x14ac:dyDescent="0.25">
      <c r="A22" s="161"/>
      <c r="B22" s="161"/>
      <c r="C22" s="161"/>
      <c r="D22" s="134">
        <v>0</v>
      </c>
    </row>
    <row r="23" spans="1:4" ht="15.75" x14ac:dyDescent="0.25">
      <c r="A23" s="168"/>
      <c r="B23" s="164"/>
      <c r="C23" s="161"/>
      <c r="D23" s="134">
        <v>0</v>
      </c>
    </row>
    <row r="24" spans="1:4" ht="15.75" x14ac:dyDescent="0.25">
      <c r="A24" s="168"/>
      <c r="B24" s="164"/>
      <c r="C24" s="161"/>
      <c r="D24" s="134">
        <v>0</v>
      </c>
    </row>
    <row r="25" spans="1:4" ht="15.75" x14ac:dyDescent="0.25">
      <c r="A25" s="168"/>
      <c r="B25" s="164"/>
      <c r="C25" s="161"/>
      <c r="D25" s="134">
        <v>0</v>
      </c>
    </row>
    <row r="26" spans="1:4" ht="21" customHeight="1" x14ac:dyDescent="0.25">
      <c r="A26" s="161"/>
      <c r="B26" s="164"/>
      <c r="C26" s="161"/>
      <c r="D26" s="134">
        <v>0</v>
      </c>
    </row>
    <row r="27" spans="1:4" ht="15.75" x14ac:dyDescent="0.25">
      <c r="A27" s="161"/>
      <c r="B27" s="161"/>
      <c r="C27" s="161"/>
      <c r="D27" s="134">
        <v>0</v>
      </c>
    </row>
    <row r="28" spans="1:4" ht="15.75" x14ac:dyDescent="0.25">
      <c r="A28" s="161"/>
      <c r="B28" s="164"/>
      <c r="C28" s="161"/>
      <c r="D28" s="134">
        <v>0</v>
      </c>
    </row>
    <row r="29" spans="1:4" ht="15.75" x14ac:dyDescent="0.25">
      <c r="A29" s="161"/>
      <c r="B29" s="164"/>
      <c r="C29" s="161"/>
      <c r="D29" s="134">
        <v>0</v>
      </c>
    </row>
    <row r="30" spans="1:4" ht="18.75" x14ac:dyDescent="0.25">
      <c r="A30" s="256" t="s">
        <v>261</v>
      </c>
      <c r="B30" s="136"/>
      <c r="C30" s="136"/>
      <c r="D30" s="241">
        <f>D31+D32+D33+D34+D35+D36</f>
        <v>0</v>
      </c>
    </row>
    <row r="31" spans="1:4" ht="19.5" customHeight="1" x14ac:dyDescent="0.25">
      <c r="A31" s="161"/>
      <c r="B31" s="164"/>
      <c r="C31" s="161"/>
      <c r="D31" s="134">
        <v>0</v>
      </c>
    </row>
    <row r="32" spans="1:4" ht="15.75" x14ac:dyDescent="0.25">
      <c r="A32" s="161"/>
      <c r="B32" s="164"/>
      <c r="C32" s="161"/>
      <c r="D32" s="134">
        <v>0</v>
      </c>
    </row>
    <row r="33" spans="1:4" ht="15.75" x14ac:dyDescent="0.25">
      <c r="A33" s="161"/>
      <c r="B33" s="164"/>
      <c r="C33" s="161"/>
      <c r="D33" s="134">
        <v>0</v>
      </c>
    </row>
    <row r="34" spans="1:4" ht="15.75" x14ac:dyDescent="0.25">
      <c r="A34" s="161"/>
      <c r="B34" s="164"/>
      <c r="C34" s="161"/>
      <c r="D34" s="134">
        <v>0</v>
      </c>
    </row>
    <row r="35" spans="1:4" ht="15.75" x14ac:dyDescent="0.25">
      <c r="A35" s="161"/>
      <c r="B35" s="164"/>
      <c r="C35" s="161"/>
      <c r="D35" s="134">
        <v>0</v>
      </c>
    </row>
    <row r="36" spans="1:4" ht="13.5" customHeight="1" x14ac:dyDescent="0.25">
      <c r="A36" s="161"/>
      <c r="B36" s="170"/>
      <c r="C36" s="161"/>
      <c r="D36" s="134">
        <v>0</v>
      </c>
    </row>
    <row r="37" spans="1:4" ht="15.75" x14ac:dyDescent="0.25">
      <c r="A37" s="161"/>
      <c r="B37" s="161"/>
      <c r="C37" s="161"/>
      <c r="D37" s="134">
        <v>0</v>
      </c>
    </row>
    <row r="38" spans="1:4" ht="15.75" x14ac:dyDescent="0.25">
      <c r="A38" s="161"/>
      <c r="B38" s="161"/>
      <c r="C38" s="161"/>
      <c r="D38" s="134">
        <v>0</v>
      </c>
    </row>
    <row r="39" spans="1:4" ht="15" customHeight="1" x14ac:dyDescent="0.25">
      <c r="A39" s="161"/>
      <c r="B39" s="161"/>
      <c r="C39" s="161"/>
      <c r="D39" s="134">
        <v>0</v>
      </c>
    </row>
    <row r="40" spans="1:4" ht="15.75" x14ac:dyDescent="0.25">
      <c r="A40" s="134"/>
      <c r="B40" s="134"/>
      <c r="C40" s="134"/>
      <c r="D40" s="134">
        <v>0</v>
      </c>
    </row>
    <row r="41" spans="1:4" ht="19.5" thickBot="1" x14ac:dyDescent="0.3">
      <c r="A41" s="255" t="s">
        <v>223</v>
      </c>
      <c r="B41" s="136"/>
      <c r="C41" s="136"/>
      <c r="D41" s="241">
        <f>D42+D43+D44+D45+D46+D47+D48+D49+D50</f>
        <v>80</v>
      </c>
    </row>
    <row r="42" spans="1:4" ht="40.5" customHeight="1" thickBot="1" x14ac:dyDescent="0.3">
      <c r="A42" s="266" t="s">
        <v>323</v>
      </c>
      <c r="B42" s="162">
        <v>43959</v>
      </c>
      <c r="C42" s="371" t="s">
        <v>324</v>
      </c>
      <c r="D42" s="351">
        <v>30</v>
      </c>
    </row>
    <row r="43" spans="1:4" ht="53.25" customHeight="1" x14ac:dyDescent="0.25">
      <c r="A43" s="161" t="s">
        <v>698</v>
      </c>
      <c r="B43" s="162">
        <v>44120</v>
      </c>
      <c r="C43" s="370" t="s">
        <v>697</v>
      </c>
      <c r="D43" s="163">
        <v>25</v>
      </c>
    </row>
    <row r="44" spans="1:4" ht="48" customHeight="1" x14ac:dyDescent="0.25">
      <c r="A44" s="161" t="s">
        <v>700</v>
      </c>
      <c r="B44" s="307" t="s">
        <v>699</v>
      </c>
      <c r="C44" s="370" t="s">
        <v>344</v>
      </c>
      <c r="D44" s="137">
        <v>25</v>
      </c>
    </row>
    <row r="45" spans="1:4" ht="15.75" x14ac:dyDescent="0.25">
      <c r="A45" s="161"/>
      <c r="B45" s="164"/>
      <c r="C45" s="168"/>
      <c r="D45" s="137">
        <v>0</v>
      </c>
    </row>
    <row r="46" spans="1:4" ht="15.75" x14ac:dyDescent="0.25">
      <c r="A46" s="161"/>
      <c r="B46" s="164"/>
      <c r="C46" s="161"/>
      <c r="D46" s="134">
        <v>0</v>
      </c>
    </row>
    <row r="47" spans="1:4" ht="15.75" x14ac:dyDescent="0.25">
      <c r="A47" s="168"/>
      <c r="B47" s="161"/>
      <c r="C47" s="161"/>
      <c r="D47" s="134">
        <v>0</v>
      </c>
    </row>
    <row r="48" spans="1:4" ht="19.5" customHeight="1" x14ac:dyDescent="0.25">
      <c r="A48" s="161"/>
      <c r="B48" s="164"/>
      <c r="C48" s="161"/>
      <c r="D48" s="134">
        <v>0</v>
      </c>
    </row>
    <row r="49" spans="1:4" ht="19.5" customHeight="1" x14ac:dyDescent="0.25">
      <c r="A49" s="161"/>
      <c r="B49" s="161"/>
      <c r="C49" s="161"/>
      <c r="D49" s="134">
        <v>0</v>
      </c>
    </row>
    <row r="50" spans="1:4" ht="18.75" customHeight="1" x14ac:dyDescent="0.25">
      <c r="A50" s="161"/>
      <c r="B50" s="161"/>
      <c r="C50" s="161"/>
      <c r="D50" s="134">
        <v>0</v>
      </c>
    </row>
    <row r="51" spans="1:4" ht="18.75" x14ac:dyDescent="0.25">
      <c r="A51" s="140" t="s">
        <v>124</v>
      </c>
      <c r="B51" s="186"/>
      <c r="C51" s="187"/>
      <c r="D51" s="242" t="e">
        <f>#REF!+D55+D58+D59+D60</f>
        <v>#REF!</v>
      </c>
    </row>
    <row r="52" spans="1:4" ht="102" customHeight="1" x14ac:dyDescent="0.25">
      <c r="A52" s="161" t="s">
        <v>690</v>
      </c>
      <c r="B52" s="162">
        <v>43854</v>
      </c>
      <c r="C52" s="161" t="s">
        <v>691</v>
      </c>
      <c r="D52" s="97">
        <v>100</v>
      </c>
    </row>
    <row r="53" spans="1:4" ht="18.75" x14ac:dyDescent="0.25">
      <c r="A53" s="161"/>
      <c r="B53" s="164"/>
      <c r="C53" s="161"/>
      <c r="D53" s="97">
        <v>0</v>
      </c>
    </row>
    <row r="54" spans="1:4" ht="18.75" x14ac:dyDescent="0.25">
      <c r="A54" s="161"/>
      <c r="B54" s="164"/>
      <c r="C54" s="161"/>
      <c r="D54" s="97">
        <v>0</v>
      </c>
    </row>
    <row r="55" spans="1:4" ht="18.75" x14ac:dyDescent="0.25">
      <c r="A55" s="161"/>
      <c r="B55" s="164"/>
      <c r="C55" s="164"/>
      <c r="D55" s="97">
        <v>0</v>
      </c>
    </row>
    <row r="56" spans="1:4" ht="18.75" x14ac:dyDescent="0.25">
      <c r="A56" s="161"/>
      <c r="B56" s="164"/>
      <c r="C56" s="164"/>
      <c r="D56" s="97">
        <v>0</v>
      </c>
    </row>
    <row r="57" spans="1:4" ht="18.75" x14ac:dyDescent="0.25">
      <c r="A57" s="161"/>
      <c r="B57" s="164"/>
      <c r="C57" s="164"/>
      <c r="D57" s="97">
        <v>0</v>
      </c>
    </row>
    <row r="58" spans="1:4" ht="18.75" x14ac:dyDescent="0.25">
      <c r="A58" s="161"/>
      <c r="B58" s="164"/>
      <c r="C58" s="164"/>
      <c r="D58" s="97">
        <v>0</v>
      </c>
    </row>
    <row r="59" spans="1:4" ht="18.75" x14ac:dyDescent="0.25">
      <c r="A59" s="161"/>
      <c r="B59" s="167"/>
      <c r="C59" s="161"/>
      <c r="D59" s="97">
        <v>0</v>
      </c>
    </row>
    <row r="60" spans="1:4" ht="18.75" x14ac:dyDescent="0.25">
      <c r="A60" s="65"/>
      <c r="B60" s="97"/>
      <c r="C60" s="65"/>
      <c r="D60" s="97">
        <v>0</v>
      </c>
    </row>
    <row r="61" spans="1:4" ht="18.75" x14ac:dyDescent="0.25">
      <c r="A61" s="140" t="s">
        <v>237</v>
      </c>
      <c r="B61" s="139"/>
      <c r="C61" s="138"/>
      <c r="D61" s="242">
        <f>D62+D63+D64+D65+D66+D67+D68+D69+D70+D71+D72+D73+D74+D75+D76+D77+D78</f>
        <v>0</v>
      </c>
    </row>
    <row r="62" spans="1:4" ht="18.75" customHeight="1" x14ac:dyDescent="0.25">
      <c r="A62" s="161"/>
      <c r="B62" s="177"/>
      <c r="C62" s="178"/>
      <c r="D62" s="188">
        <v>0</v>
      </c>
    </row>
    <row r="63" spans="1:4" ht="17.25" customHeight="1" x14ac:dyDescent="0.25">
      <c r="A63" s="161"/>
      <c r="B63" s="168"/>
      <c r="C63" s="168"/>
      <c r="D63" s="188">
        <v>0</v>
      </c>
    </row>
    <row r="64" spans="1:4" ht="16.5" customHeight="1" x14ac:dyDescent="0.25">
      <c r="A64" s="161"/>
      <c r="B64" s="161"/>
      <c r="C64" s="161"/>
      <c r="D64" s="188">
        <v>0</v>
      </c>
    </row>
    <row r="65" spans="1:4" ht="18" customHeight="1" x14ac:dyDescent="0.25">
      <c r="A65" s="161"/>
      <c r="B65" s="161"/>
      <c r="C65" s="161"/>
      <c r="D65" s="188">
        <v>0</v>
      </c>
    </row>
    <row r="66" spans="1:4" ht="16.5" customHeight="1" x14ac:dyDescent="0.25">
      <c r="A66" s="161"/>
      <c r="B66" s="164"/>
      <c r="C66" s="161"/>
      <c r="D66" s="188">
        <v>0</v>
      </c>
    </row>
    <row r="67" spans="1:4" ht="18.75" customHeight="1" x14ac:dyDescent="0.25">
      <c r="A67" s="161"/>
      <c r="B67" s="164"/>
      <c r="C67" s="161"/>
      <c r="D67" s="188">
        <v>0</v>
      </c>
    </row>
    <row r="68" spans="1:4" ht="18.75" customHeight="1" x14ac:dyDescent="0.25">
      <c r="A68" s="161"/>
      <c r="B68" s="168"/>
      <c r="C68" s="168"/>
      <c r="D68" s="188">
        <v>0</v>
      </c>
    </row>
    <row r="69" spans="1:4" ht="17.25" customHeight="1" x14ac:dyDescent="0.25">
      <c r="A69" s="161"/>
      <c r="B69" s="161"/>
      <c r="C69" s="161"/>
      <c r="D69" s="188">
        <v>0</v>
      </c>
    </row>
    <row r="70" spans="1:4" ht="15.75" x14ac:dyDescent="0.25">
      <c r="A70" s="161"/>
      <c r="B70" s="161"/>
      <c r="C70" s="161"/>
      <c r="D70" s="163">
        <v>0</v>
      </c>
    </row>
    <row r="71" spans="1:4" ht="15.75" x14ac:dyDescent="0.25">
      <c r="A71" s="161"/>
      <c r="B71" s="161"/>
      <c r="C71" s="161"/>
      <c r="D71" s="163">
        <v>0</v>
      </c>
    </row>
    <row r="72" spans="1:4" ht="15.75" x14ac:dyDescent="0.25">
      <c r="A72" s="161"/>
      <c r="B72" s="161"/>
      <c r="C72" s="169"/>
      <c r="D72" s="185">
        <v>0</v>
      </c>
    </row>
    <row r="73" spans="1:4" ht="17.25" customHeight="1" x14ac:dyDescent="0.25">
      <c r="A73" s="161"/>
      <c r="B73" s="161"/>
      <c r="C73" s="161"/>
      <c r="D73" s="185">
        <v>0</v>
      </c>
    </row>
    <row r="74" spans="1:4" ht="18" customHeight="1" x14ac:dyDescent="0.25">
      <c r="A74" s="161"/>
      <c r="B74" s="161"/>
      <c r="C74" s="161"/>
      <c r="D74" s="185">
        <v>0</v>
      </c>
    </row>
    <row r="75" spans="1:4" ht="13.5" customHeight="1" x14ac:dyDescent="0.25">
      <c r="A75" s="161"/>
      <c r="B75" s="164"/>
      <c r="C75" s="161"/>
      <c r="D75" s="185">
        <v>0</v>
      </c>
    </row>
    <row r="76" spans="1:4" ht="18" customHeight="1" x14ac:dyDescent="0.25">
      <c r="A76" s="161"/>
      <c r="B76" s="161"/>
      <c r="C76" s="161"/>
      <c r="D76" s="185">
        <v>0</v>
      </c>
    </row>
    <row r="77" spans="1:4" ht="16.5" customHeight="1" x14ac:dyDescent="0.25">
      <c r="A77" s="161"/>
      <c r="B77" s="164"/>
      <c r="C77" s="161"/>
      <c r="D77" s="185">
        <v>0</v>
      </c>
    </row>
    <row r="78" spans="1:4" ht="15.75" x14ac:dyDescent="0.25">
      <c r="A78" s="168"/>
      <c r="B78" s="176"/>
      <c r="C78" s="169"/>
      <c r="D78" s="185">
        <v>0</v>
      </c>
    </row>
    <row r="79" spans="1:4" ht="18.75" x14ac:dyDescent="0.25">
      <c r="A79" s="140" t="s">
        <v>238</v>
      </c>
      <c r="B79" s="139"/>
      <c r="C79" s="138"/>
      <c r="D79" s="242">
        <f>D80+D81+D82+D83+D84+D85+D86</f>
        <v>0</v>
      </c>
    </row>
    <row r="80" spans="1:4" ht="15.75" x14ac:dyDescent="0.25">
      <c r="A80" s="161"/>
      <c r="B80" s="164"/>
      <c r="C80" s="161"/>
      <c r="D80" s="184">
        <v>0</v>
      </c>
    </row>
    <row r="81" spans="1:4" ht="15.75" x14ac:dyDescent="0.25">
      <c r="A81" s="161"/>
      <c r="B81" s="164"/>
      <c r="C81" s="161"/>
      <c r="D81" s="185">
        <v>0</v>
      </c>
    </row>
    <row r="82" spans="1:4" ht="15.75" x14ac:dyDescent="0.25">
      <c r="A82" s="161"/>
      <c r="B82" s="164"/>
      <c r="C82" s="161"/>
      <c r="D82" s="185">
        <v>0</v>
      </c>
    </row>
    <row r="83" spans="1:4" ht="15.75" x14ac:dyDescent="0.25">
      <c r="A83" s="161"/>
      <c r="B83" s="164"/>
      <c r="C83" s="161"/>
      <c r="D83" s="185">
        <v>0</v>
      </c>
    </row>
    <row r="84" spans="1:4" ht="15.75" x14ac:dyDescent="0.25">
      <c r="A84" s="161"/>
      <c r="B84" s="164"/>
      <c r="C84" s="161"/>
      <c r="D84" s="184">
        <v>0</v>
      </c>
    </row>
    <row r="85" spans="1:4" ht="15.75" x14ac:dyDescent="0.25">
      <c r="A85" s="161"/>
      <c r="B85" s="164"/>
      <c r="C85" s="161"/>
      <c r="D85" s="185">
        <v>0</v>
      </c>
    </row>
    <row r="86" spans="1:4" ht="18.75" x14ac:dyDescent="0.25">
      <c r="A86" s="65"/>
      <c r="B86" s="97"/>
      <c r="C86" s="65"/>
      <c r="D86" s="97">
        <v>0</v>
      </c>
    </row>
    <row r="87" spans="1:4" ht="18.75" x14ac:dyDescent="0.25">
      <c r="A87" s="140" t="s">
        <v>234</v>
      </c>
      <c r="B87" s="139"/>
      <c r="C87" s="138"/>
      <c r="D87" s="242">
        <f>D89+D90+D91+D92+D99</f>
        <v>202</v>
      </c>
    </row>
    <row r="88" spans="1:4" s="303" customFormat="1" ht="30" x14ac:dyDescent="0.25">
      <c r="A88" s="368" t="s">
        <v>694</v>
      </c>
      <c r="B88" s="369">
        <v>43858</v>
      </c>
      <c r="C88" s="372" t="s">
        <v>695</v>
      </c>
      <c r="D88" s="367">
        <v>50</v>
      </c>
    </row>
    <row r="89" spans="1:4" ht="44.25" customHeight="1" x14ac:dyDescent="0.25">
      <c r="A89" s="270" t="s">
        <v>318</v>
      </c>
      <c r="B89" s="268">
        <v>43950</v>
      </c>
      <c r="C89" s="373" t="s">
        <v>319</v>
      </c>
      <c r="D89" s="185">
        <v>147</v>
      </c>
    </row>
    <row r="90" spans="1:4" ht="78.75" x14ac:dyDescent="0.25">
      <c r="A90" s="271" t="s">
        <v>327</v>
      </c>
      <c r="B90" s="276">
        <v>43951</v>
      </c>
      <c r="C90" s="267" t="s">
        <v>320</v>
      </c>
      <c r="D90" s="185">
        <v>15</v>
      </c>
    </row>
    <row r="91" spans="1:4" ht="71.25" customHeight="1" x14ac:dyDescent="0.25">
      <c r="A91" s="271" t="s">
        <v>328</v>
      </c>
      <c r="B91" s="272">
        <v>43954</v>
      </c>
      <c r="C91" s="267" t="s">
        <v>321</v>
      </c>
      <c r="D91" s="185">
        <v>10</v>
      </c>
    </row>
    <row r="92" spans="1:4" ht="30" x14ac:dyDescent="0.25">
      <c r="A92" s="271" t="s">
        <v>330</v>
      </c>
      <c r="B92" s="272">
        <v>43955</v>
      </c>
      <c r="C92" s="350" t="s">
        <v>322</v>
      </c>
      <c r="D92" s="185">
        <v>5</v>
      </c>
    </row>
    <row r="93" spans="1:4" ht="83.25" customHeight="1" x14ac:dyDescent="0.25">
      <c r="A93" s="271" t="s">
        <v>329</v>
      </c>
      <c r="B93" s="273">
        <v>43993</v>
      </c>
      <c r="C93" s="185" t="s">
        <v>325</v>
      </c>
      <c r="D93" s="97">
        <v>12</v>
      </c>
    </row>
    <row r="94" spans="1:4" ht="69" customHeight="1" x14ac:dyDescent="0.25">
      <c r="A94" s="271" t="s">
        <v>331</v>
      </c>
      <c r="B94" s="272">
        <v>43994</v>
      </c>
      <c r="C94" s="163" t="s">
        <v>326</v>
      </c>
      <c r="D94" s="185">
        <v>5</v>
      </c>
    </row>
    <row r="95" spans="1:4" ht="30" x14ac:dyDescent="0.25">
      <c r="A95" s="271" t="s">
        <v>332</v>
      </c>
      <c r="B95" s="275">
        <v>44004</v>
      </c>
      <c r="C95" s="350" t="s">
        <v>337</v>
      </c>
      <c r="D95" s="185">
        <v>255</v>
      </c>
    </row>
    <row r="96" spans="1:4" ht="30" x14ac:dyDescent="0.25">
      <c r="A96" s="271" t="s">
        <v>333</v>
      </c>
      <c r="B96" s="275">
        <v>44004</v>
      </c>
      <c r="C96" s="350" t="s">
        <v>338</v>
      </c>
      <c r="D96" s="185">
        <v>255</v>
      </c>
    </row>
    <row r="97" spans="1:4" ht="30" x14ac:dyDescent="0.25">
      <c r="A97" s="109" t="s">
        <v>342</v>
      </c>
      <c r="B97" s="268">
        <v>44005</v>
      </c>
      <c r="C97" s="373" t="s">
        <v>341</v>
      </c>
      <c r="D97" s="185">
        <v>239</v>
      </c>
    </row>
    <row r="98" spans="1:4" ht="30" x14ac:dyDescent="0.25">
      <c r="A98" s="271" t="s">
        <v>334</v>
      </c>
      <c r="B98" s="275">
        <v>44001</v>
      </c>
      <c r="C98" s="286" t="s">
        <v>339</v>
      </c>
      <c r="D98" s="97">
        <v>7</v>
      </c>
    </row>
    <row r="99" spans="1:4" ht="70.5" customHeight="1" x14ac:dyDescent="0.25">
      <c r="A99" s="271" t="s">
        <v>335</v>
      </c>
      <c r="B99" s="275" t="s">
        <v>336</v>
      </c>
      <c r="C99" s="274" t="s">
        <v>340</v>
      </c>
      <c r="D99" s="97">
        <v>25</v>
      </c>
    </row>
    <row r="100" spans="1:4" ht="18.75" x14ac:dyDescent="0.25">
      <c r="A100" s="269" t="s">
        <v>235</v>
      </c>
      <c r="B100" s="139"/>
      <c r="C100" s="138"/>
      <c r="D100" s="242">
        <f>D101+D102+D103+D104+D105+D106+D107+D108+D109+D110+D111+D112+D113+D114+D115+D116+D117+D118</f>
        <v>0</v>
      </c>
    </row>
    <row r="101" spans="1:4" ht="15.75" x14ac:dyDescent="0.25">
      <c r="A101" s="161"/>
      <c r="B101" s="164"/>
      <c r="C101" s="161"/>
      <c r="D101" s="185">
        <v>0</v>
      </c>
    </row>
    <row r="102" spans="1:4" ht="15.75" x14ac:dyDescent="0.25">
      <c r="A102" s="161"/>
      <c r="B102" s="161"/>
      <c r="C102" s="161"/>
      <c r="D102" s="185">
        <v>0</v>
      </c>
    </row>
    <row r="103" spans="1:4" ht="15.75" x14ac:dyDescent="0.25">
      <c r="A103" s="165"/>
      <c r="B103" s="165"/>
      <c r="C103" s="165"/>
      <c r="D103" s="185">
        <v>0</v>
      </c>
    </row>
    <row r="104" spans="1:4" ht="15.75" x14ac:dyDescent="0.25">
      <c r="A104" s="165"/>
      <c r="B104" s="165"/>
      <c r="C104" s="165"/>
      <c r="D104" s="185">
        <v>0</v>
      </c>
    </row>
    <row r="105" spans="1:4" ht="15.75" x14ac:dyDescent="0.25">
      <c r="A105" s="165"/>
      <c r="B105" s="165"/>
      <c r="C105" s="165"/>
      <c r="D105" s="185">
        <v>0</v>
      </c>
    </row>
    <row r="106" spans="1:4" ht="15.75" x14ac:dyDescent="0.25">
      <c r="A106" s="165"/>
      <c r="B106" s="165"/>
      <c r="C106" s="165"/>
      <c r="D106" s="185">
        <v>0</v>
      </c>
    </row>
    <row r="107" spans="1:4" ht="15.75" x14ac:dyDescent="0.25">
      <c r="A107" s="165"/>
      <c r="B107" s="164"/>
      <c r="C107" s="165"/>
      <c r="D107" s="185">
        <v>0</v>
      </c>
    </row>
    <row r="108" spans="1:4" ht="15.75" x14ac:dyDescent="0.25">
      <c r="A108" s="161"/>
      <c r="B108" s="161"/>
      <c r="C108" s="169"/>
      <c r="D108" s="185">
        <v>0</v>
      </c>
    </row>
    <row r="109" spans="1:4" ht="15.75" x14ac:dyDescent="0.25">
      <c r="A109" s="165"/>
      <c r="B109" s="165"/>
      <c r="C109" s="165"/>
      <c r="D109" s="185">
        <v>0</v>
      </c>
    </row>
    <row r="110" spans="1:4" ht="15.75" x14ac:dyDescent="0.25">
      <c r="A110" s="161"/>
      <c r="B110" s="164"/>
      <c r="C110" s="161"/>
      <c r="D110" s="184">
        <v>0</v>
      </c>
    </row>
    <row r="111" spans="1:4" ht="15.75" x14ac:dyDescent="0.25">
      <c r="A111" s="165"/>
      <c r="B111" s="165"/>
      <c r="C111" s="165"/>
      <c r="D111" s="184">
        <v>0</v>
      </c>
    </row>
    <row r="112" spans="1:4" ht="15.75" x14ac:dyDescent="0.25">
      <c r="A112" s="161"/>
      <c r="B112" s="164"/>
      <c r="C112" s="161"/>
      <c r="D112" s="184">
        <v>0</v>
      </c>
    </row>
    <row r="113" spans="1:4" ht="15.75" x14ac:dyDescent="0.25">
      <c r="A113" s="165"/>
      <c r="B113" s="165"/>
      <c r="C113" s="165"/>
      <c r="D113" s="184">
        <v>0</v>
      </c>
    </row>
    <row r="114" spans="1:4" ht="15.75" x14ac:dyDescent="0.25">
      <c r="A114" s="165"/>
      <c r="B114" s="175"/>
      <c r="C114" s="165"/>
      <c r="D114" s="184">
        <v>0</v>
      </c>
    </row>
    <row r="115" spans="1:4" ht="15.75" x14ac:dyDescent="0.25">
      <c r="A115" s="165"/>
      <c r="B115" s="165"/>
      <c r="C115" s="165"/>
      <c r="D115" s="184">
        <v>0</v>
      </c>
    </row>
    <row r="116" spans="1:4" ht="15.75" x14ac:dyDescent="0.25">
      <c r="A116" s="161"/>
      <c r="B116" s="164"/>
      <c r="C116" s="161"/>
      <c r="D116" s="184">
        <v>0</v>
      </c>
    </row>
    <row r="117" spans="1:4" ht="15.75" x14ac:dyDescent="0.25">
      <c r="A117" s="161"/>
      <c r="B117" s="164"/>
      <c r="C117" s="161"/>
      <c r="D117" s="184">
        <v>0</v>
      </c>
    </row>
    <row r="118" spans="1:4" ht="15.75" x14ac:dyDescent="0.25">
      <c r="A118" s="161"/>
      <c r="B118" s="164"/>
      <c r="C118" s="161"/>
      <c r="D118" s="184">
        <v>0</v>
      </c>
    </row>
  </sheetData>
  <sheetProtection selectLockedCells="1" selectUnlockedCells="1"/>
  <hyperlinks>
    <hyperlink ref="C89" r:id="rId1"/>
    <hyperlink ref="C92" r:id="rId2"/>
    <hyperlink ref="C95" r:id="rId3"/>
    <hyperlink ref="C96" r:id="rId4"/>
    <hyperlink ref="C98" r:id="rId5"/>
    <hyperlink ref="C97" r:id="rId6"/>
    <hyperlink ref="C88" r:id="rId7"/>
    <hyperlink ref="C42" r:id="rId8"/>
    <hyperlink ref="C43" r:id="rId9"/>
    <hyperlink ref="C44" r:id="rId10"/>
  </hyperlinks>
  <pageMargins left="0.7" right="0.7" top="0.75" bottom="0.75" header="0.3" footer="0.3"/>
  <pageSetup paperSize="9" scale="95" orientation="landscape" r:id="rId1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79"/>
  <sheetViews>
    <sheetView tabSelected="1" view="pageBreakPreview" zoomScaleNormal="80" zoomScaleSheetLayoutView="100" workbookViewId="0">
      <selection activeCell="B93" sqref="B93:L93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435" t="s">
        <v>101</v>
      </c>
      <c r="B1" s="435"/>
      <c r="C1" s="435"/>
      <c r="D1" s="435"/>
      <c r="E1" s="435"/>
      <c r="F1" s="435"/>
      <c r="G1" s="435"/>
      <c r="H1" s="435"/>
      <c r="I1" s="435"/>
      <c r="J1" s="435"/>
      <c r="K1" s="200"/>
      <c r="L1" s="200"/>
    </row>
    <row r="2" spans="1:12" s="5" customFormat="1" ht="37.5" customHeight="1" x14ac:dyDescent="0.25">
      <c r="A2" s="437" t="s">
        <v>62</v>
      </c>
      <c r="B2" s="434" t="s">
        <v>55</v>
      </c>
      <c r="C2" s="434" t="s">
        <v>56</v>
      </c>
      <c r="D2" s="434"/>
      <c r="E2" s="434" t="s">
        <v>57</v>
      </c>
      <c r="F2" s="434" t="s">
        <v>58</v>
      </c>
      <c r="G2" s="434" t="s">
        <v>63</v>
      </c>
      <c r="H2" s="434"/>
      <c r="I2" s="434"/>
      <c r="J2" s="434" t="s">
        <v>64</v>
      </c>
      <c r="K2" s="434" t="s">
        <v>229</v>
      </c>
      <c r="L2" s="434" t="s">
        <v>217</v>
      </c>
    </row>
    <row r="3" spans="1:12" s="5" customFormat="1" ht="57.75" customHeight="1" x14ac:dyDescent="0.25">
      <c r="A3" s="437"/>
      <c r="B3" s="434"/>
      <c r="C3" s="222" t="s">
        <v>59</v>
      </c>
      <c r="D3" s="222" t="s">
        <v>90</v>
      </c>
      <c r="E3" s="434"/>
      <c r="F3" s="434"/>
      <c r="G3" s="222" t="s">
        <v>65</v>
      </c>
      <c r="H3" s="222" t="s">
        <v>228</v>
      </c>
      <c r="I3" s="222" t="s">
        <v>66</v>
      </c>
      <c r="J3" s="434"/>
      <c r="K3" s="434"/>
      <c r="L3" s="434"/>
    </row>
    <row r="4" spans="1:12" s="5" customFormat="1" ht="75" customHeight="1" x14ac:dyDescent="0.25">
      <c r="A4" s="57" t="s">
        <v>67</v>
      </c>
      <c r="B4" s="98" t="s">
        <v>60</v>
      </c>
      <c r="C4" s="98">
        <f>SUM(C5,C12,C21)</f>
        <v>2</v>
      </c>
      <c r="D4" s="98">
        <v>2</v>
      </c>
      <c r="E4" s="98"/>
      <c r="F4" s="98"/>
      <c r="G4" s="98">
        <f t="shared" ref="G4:L4" si="0">SUM(G5,G12,G21)</f>
        <v>75</v>
      </c>
      <c r="H4" s="98">
        <f t="shared" si="0"/>
        <v>5</v>
      </c>
      <c r="I4" s="98">
        <f t="shared" si="0"/>
        <v>600</v>
      </c>
      <c r="J4" s="98">
        <f t="shared" si="0"/>
        <v>0</v>
      </c>
      <c r="K4" s="98">
        <f t="shared" si="0"/>
        <v>0</v>
      </c>
      <c r="L4" s="98">
        <f t="shared" si="0"/>
        <v>0</v>
      </c>
    </row>
    <row r="5" spans="1:12" s="5" customFormat="1" ht="21.6" customHeight="1" x14ac:dyDescent="0.25">
      <c r="A5" s="56"/>
      <c r="B5" s="126" t="s">
        <v>230</v>
      </c>
      <c r="C5" s="243">
        <f>SUM(C6:C11)</f>
        <v>2</v>
      </c>
      <c r="D5" s="243">
        <v>2</v>
      </c>
      <c r="E5" s="228"/>
      <c r="F5" s="128"/>
      <c r="G5" s="243">
        <f t="shared" ref="G5:L5" si="1">SUM(G6:G11)</f>
        <v>75</v>
      </c>
      <c r="H5" s="243">
        <f t="shared" si="1"/>
        <v>5</v>
      </c>
      <c r="I5" s="127">
        <f t="shared" si="1"/>
        <v>600</v>
      </c>
      <c r="J5" s="128">
        <f t="shared" si="1"/>
        <v>0</v>
      </c>
      <c r="K5" s="128">
        <f t="shared" si="1"/>
        <v>0</v>
      </c>
      <c r="L5" s="129">
        <f t="shared" si="1"/>
        <v>0</v>
      </c>
    </row>
    <row r="6" spans="1:12" s="5" customFormat="1" x14ac:dyDescent="0.3">
      <c r="A6" s="56"/>
      <c r="B6" s="374" t="s">
        <v>283</v>
      </c>
      <c r="C6" s="55">
        <v>1</v>
      </c>
      <c r="D6" s="55">
        <v>1</v>
      </c>
      <c r="E6" s="262" t="s">
        <v>284</v>
      </c>
      <c r="F6" s="97" t="s">
        <v>285</v>
      </c>
      <c r="G6" s="21">
        <v>25</v>
      </c>
      <c r="H6" s="21">
        <v>5</v>
      </c>
      <c r="I6" s="21">
        <v>100</v>
      </c>
      <c r="J6" s="106"/>
      <c r="K6" s="106"/>
      <c r="L6" s="106"/>
    </row>
    <row r="7" spans="1:12" s="5" customFormat="1" ht="37.5" x14ac:dyDescent="0.25">
      <c r="A7" s="56"/>
      <c r="B7" s="375" t="s">
        <v>287</v>
      </c>
      <c r="C7" s="55">
        <v>1</v>
      </c>
      <c r="D7" s="55">
        <v>1</v>
      </c>
      <c r="E7" s="97" t="s">
        <v>284</v>
      </c>
      <c r="F7" s="97" t="s">
        <v>288</v>
      </c>
      <c r="G7" s="21">
        <v>50</v>
      </c>
      <c r="H7" s="21"/>
      <c r="I7" s="21">
        <v>500</v>
      </c>
      <c r="J7" s="106"/>
      <c r="K7" s="106"/>
      <c r="L7" s="106"/>
    </row>
    <row r="8" spans="1:12" s="5" customFormat="1" x14ac:dyDescent="0.25">
      <c r="A8" s="56"/>
      <c r="B8" s="65"/>
      <c r="C8" s="55"/>
      <c r="D8" s="55"/>
      <c r="E8" s="97"/>
      <c r="F8" s="97"/>
      <c r="G8" s="21"/>
      <c r="H8" s="21"/>
      <c r="I8" s="21"/>
      <c r="J8" s="106"/>
      <c r="K8" s="106"/>
      <c r="L8" s="106"/>
    </row>
    <row r="9" spans="1:12" s="5" customFormat="1" x14ac:dyDescent="0.25">
      <c r="A9" s="56"/>
      <c r="B9" s="65"/>
      <c r="C9" s="55"/>
      <c r="D9" s="55"/>
      <c r="E9" s="97"/>
      <c r="F9" s="97"/>
      <c r="G9" s="21"/>
      <c r="H9" s="21"/>
      <c r="I9" s="21"/>
      <c r="J9" s="106"/>
      <c r="K9" s="106"/>
      <c r="L9" s="106"/>
    </row>
    <row r="10" spans="1:12" s="5" customFormat="1" x14ac:dyDescent="0.25">
      <c r="A10" s="56"/>
      <c r="B10" s="65"/>
      <c r="C10" s="55"/>
      <c r="D10" s="55"/>
      <c r="E10" s="97"/>
      <c r="F10" s="97"/>
      <c r="G10" s="21"/>
      <c r="H10" s="21"/>
      <c r="I10" s="21"/>
      <c r="J10" s="106"/>
      <c r="K10" s="106"/>
      <c r="L10" s="106"/>
    </row>
    <row r="11" spans="1:12" s="5" customFormat="1" x14ac:dyDescent="0.25">
      <c r="A11" s="56"/>
      <c r="B11" s="65"/>
      <c r="C11" s="55"/>
      <c r="D11" s="55"/>
      <c r="E11" s="97"/>
      <c r="F11" s="97"/>
      <c r="G11" s="21"/>
      <c r="H11" s="21"/>
      <c r="I11" s="21"/>
      <c r="J11" s="106"/>
      <c r="K11" s="106"/>
      <c r="L11" s="106"/>
    </row>
    <row r="12" spans="1:12" s="5" customFormat="1" x14ac:dyDescent="0.25">
      <c r="A12" s="56"/>
      <c r="B12" s="126" t="s">
        <v>231</v>
      </c>
      <c r="C12" s="243">
        <f>SUM(C13:C20)</f>
        <v>0</v>
      </c>
      <c r="D12" s="244">
        <f>SUM(D13:D20)</f>
        <v>0</v>
      </c>
      <c r="E12" s="228"/>
      <c r="F12" s="128"/>
      <c r="G12" s="243">
        <f t="shared" ref="G12:L12" si="2">SUM(G13:G20)</f>
        <v>0</v>
      </c>
      <c r="H12" s="243">
        <f t="shared" si="2"/>
        <v>0</v>
      </c>
      <c r="I12" s="243">
        <f t="shared" si="2"/>
        <v>0</v>
      </c>
      <c r="J12" s="245">
        <f t="shared" si="2"/>
        <v>0</v>
      </c>
      <c r="K12" s="245">
        <f t="shared" si="2"/>
        <v>0</v>
      </c>
      <c r="L12" s="246">
        <f t="shared" si="2"/>
        <v>0</v>
      </c>
    </row>
    <row r="13" spans="1:12" s="5" customFormat="1" x14ac:dyDescent="0.25">
      <c r="A13" s="56"/>
      <c r="B13" s="65"/>
      <c r="C13" s="55"/>
      <c r="D13" s="55"/>
      <c r="E13" s="97"/>
      <c r="F13" s="97"/>
      <c r="G13" s="21"/>
      <c r="H13" s="21"/>
      <c r="I13" s="21"/>
      <c r="J13" s="106"/>
      <c r="K13" s="106"/>
      <c r="L13" s="106"/>
    </row>
    <row r="14" spans="1:12" s="5" customFormat="1" x14ac:dyDescent="0.25">
      <c r="A14" s="56"/>
      <c r="B14" s="65"/>
      <c r="C14" s="55"/>
      <c r="D14" s="55"/>
      <c r="E14" s="97"/>
      <c r="F14" s="97"/>
      <c r="G14" s="21"/>
      <c r="H14" s="21"/>
      <c r="I14" s="21"/>
      <c r="J14" s="106"/>
      <c r="K14" s="106"/>
      <c r="L14" s="106"/>
    </row>
    <row r="15" spans="1:12" s="5" customFormat="1" x14ac:dyDescent="0.25">
      <c r="A15" s="56"/>
      <c r="B15" s="65"/>
      <c r="C15" s="55"/>
      <c r="D15" s="55"/>
      <c r="E15" s="97"/>
      <c r="F15" s="97"/>
      <c r="G15" s="21"/>
      <c r="H15" s="21"/>
      <c r="I15" s="21"/>
      <c r="J15" s="106"/>
      <c r="K15" s="106"/>
      <c r="L15" s="106"/>
    </row>
    <row r="16" spans="1:12" s="5" customFormat="1" x14ac:dyDescent="0.25">
      <c r="A16" s="56"/>
      <c r="B16" s="65"/>
      <c r="C16" s="55"/>
      <c r="D16" s="55"/>
      <c r="E16" s="97"/>
      <c r="F16" s="97"/>
      <c r="G16" s="21"/>
      <c r="H16" s="21"/>
      <c r="I16" s="21"/>
      <c r="J16" s="106"/>
      <c r="K16" s="106"/>
      <c r="L16" s="106"/>
    </row>
    <row r="17" spans="1:12" s="5" customFormat="1" x14ac:dyDescent="0.25">
      <c r="A17" s="56"/>
      <c r="B17" s="65"/>
      <c r="C17" s="55"/>
      <c r="D17" s="55"/>
      <c r="E17" s="97"/>
      <c r="F17" s="97"/>
      <c r="G17" s="21"/>
      <c r="H17" s="21"/>
      <c r="I17" s="21"/>
      <c r="J17" s="106"/>
      <c r="K17" s="106"/>
      <c r="L17" s="106"/>
    </row>
    <row r="18" spans="1:12" s="5" customFormat="1" x14ac:dyDescent="0.25">
      <c r="A18" s="56"/>
      <c r="B18" s="65"/>
      <c r="C18" s="55"/>
      <c r="D18" s="55"/>
      <c r="E18" s="97"/>
      <c r="F18" s="97"/>
      <c r="G18" s="21"/>
      <c r="H18" s="21"/>
      <c r="I18" s="21"/>
      <c r="J18" s="106"/>
      <c r="K18" s="106"/>
      <c r="L18" s="106"/>
    </row>
    <row r="19" spans="1:12" s="5" customFormat="1" x14ac:dyDescent="0.25">
      <c r="A19" s="56"/>
      <c r="B19" s="65"/>
      <c r="C19" s="55"/>
      <c r="D19" s="55"/>
      <c r="E19" s="97"/>
      <c r="F19" s="97"/>
      <c r="G19" s="21"/>
      <c r="H19" s="21"/>
      <c r="I19" s="21"/>
      <c r="J19" s="106"/>
      <c r="K19" s="106"/>
      <c r="L19" s="106"/>
    </row>
    <row r="20" spans="1:12" s="5" customFormat="1" x14ac:dyDescent="0.25">
      <c r="A20" s="56"/>
      <c r="B20" s="65"/>
      <c r="C20" s="55"/>
      <c r="D20" s="55"/>
      <c r="E20" s="97"/>
      <c r="F20" s="97"/>
      <c r="G20" s="21"/>
      <c r="H20" s="21"/>
      <c r="I20" s="21"/>
      <c r="J20" s="106"/>
      <c r="K20" s="106"/>
      <c r="L20" s="106"/>
    </row>
    <row r="21" spans="1:12" s="5" customFormat="1" x14ac:dyDescent="0.25">
      <c r="A21" s="56"/>
      <c r="B21" s="126" t="s">
        <v>232</v>
      </c>
      <c r="C21" s="243">
        <f>SUM(C22:C28)</f>
        <v>0</v>
      </c>
      <c r="D21" s="243">
        <f>SUM(D22:D28)</f>
        <v>0</v>
      </c>
      <c r="E21" s="228"/>
      <c r="F21" s="128"/>
      <c r="G21" s="243">
        <f t="shared" ref="G21:L21" si="3">SUM(G22:G28)</f>
        <v>0</v>
      </c>
      <c r="H21" s="243">
        <f t="shared" si="3"/>
        <v>0</v>
      </c>
      <c r="I21" s="243">
        <f t="shared" si="3"/>
        <v>0</v>
      </c>
      <c r="J21" s="245">
        <f t="shared" si="3"/>
        <v>0</v>
      </c>
      <c r="K21" s="245">
        <f t="shared" si="3"/>
        <v>0</v>
      </c>
      <c r="L21" s="246">
        <f t="shared" si="3"/>
        <v>0</v>
      </c>
    </row>
    <row r="22" spans="1:12" s="5" customFormat="1" x14ac:dyDescent="0.25">
      <c r="A22" s="56"/>
      <c r="B22" s="130"/>
      <c r="C22" s="131"/>
      <c r="D22" s="131"/>
      <c r="E22" s="229"/>
      <c r="F22" s="132"/>
      <c r="G22" s="131"/>
      <c r="H22" s="131"/>
      <c r="I22" s="131"/>
      <c r="J22" s="132"/>
      <c r="K22" s="132"/>
      <c r="L22" s="230"/>
    </row>
    <row r="23" spans="1:12" s="5" customFormat="1" x14ac:dyDescent="0.25">
      <c r="A23" s="56"/>
      <c r="B23" s="130"/>
      <c r="C23" s="131"/>
      <c r="D23" s="131"/>
      <c r="E23" s="229"/>
      <c r="F23" s="132"/>
      <c r="G23" s="131"/>
      <c r="H23" s="131"/>
      <c r="I23" s="131"/>
      <c r="J23" s="132"/>
      <c r="K23" s="132"/>
      <c r="L23" s="230"/>
    </row>
    <row r="24" spans="1:12" s="5" customFormat="1" x14ac:dyDescent="0.25">
      <c r="A24" s="56"/>
      <c r="B24" s="130"/>
      <c r="C24" s="131"/>
      <c r="D24" s="131"/>
      <c r="E24" s="229"/>
      <c r="F24" s="132"/>
      <c r="G24" s="131"/>
      <c r="H24" s="131"/>
      <c r="I24" s="131"/>
      <c r="J24" s="132"/>
      <c r="K24" s="132"/>
      <c r="L24" s="230"/>
    </row>
    <row r="25" spans="1:12" s="5" customFormat="1" x14ac:dyDescent="0.25">
      <c r="A25" s="56"/>
      <c r="B25" s="130"/>
      <c r="C25" s="131"/>
      <c r="D25" s="131"/>
      <c r="E25" s="229"/>
      <c r="F25" s="132"/>
      <c r="G25" s="131"/>
      <c r="H25" s="131"/>
      <c r="I25" s="131"/>
      <c r="J25" s="132"/>
      <c r="K25" s="132"/>
      <c r="L25" s="230"/>
    </row>
    <row r="26" spans="1:12" s="5" customFormat="1" x14ac:dyDescent="0.25">
      <c r="A26" s="56"/>
      <c r="B26" s="65"/>
      <c r="C26" s="55"/>
      <c r="D26" s="55"/>
      <c r="E26" s="97"/>
      <c r="F26" s="97"/>
      <c r="G26" s="21"/>
      <c r="H26" s="21"/>
      <c r="I26" s="21"/>
      <c r="J26" s="106"/>
      <c r="K26" s="106"/>
      <c r="L26" s="106"/>
    </row>
    <row r="27" spans="1:12" s="5" customFormat="1" x14ac:dyDescent="0.25">
      <c r="A27" s="56"/>
      <c r="B27" s="65"/>
      <c r="C27" s="55"/>
      <c r="D27" s="55"/>
      <c r="E27" s="97"/>
      <c r="F27" s="97"/>
      <c r="G27" s="21"/>
      <c r="H27" s="21"/>
      <c r="I27" s="21"/>
      <c r="J27" s="106"/>
      <c r="K27" s="106"/>
      <c r="L27" s="106"/>
    </row>
    <row r="28" spans="1:12" x14ac:dyDescent="0.25">
      <c r="A28" s="56"/>
      <c r="B28" s="65"/>
      <c r="C28" s="55"/>
      <c r="D28" s="55"/>
      <c r="E28" s="97"/>
      <c r="F28" s="97"/>
      <c r="G28" s="21"/>
      <c r="H28" s="21"/>
      <c r="I28" s="21"/>
      <c r="J28" s="106"/>
      <c r="K28" s="106"/>
      <c r="L28" s="106"/>
    </row>
    <row r="29" spans="1:12" s="5" customFormat="1" ht="75" customHeight="1" x14ac:dyDescent="0.25">
      <c r="A29" s="57" t="s">
        <v>68</v>
      </c>
      <c r="B29" s="98" t="s">
        <v>61</v>
      </c>
      <c r="C29" s="98">
        <f>SUM(C30,C35,C41)</f>
        <v>1</v>
      </c>
      <c r="D29" s="98">
        <f>SUM(D30,D35,D41)</f>
        <v>1</v>
      </c>
      <c r="E29" s="98"/>
      <c r="F29" s="98"/>
      <c r="G29" s="98">
        <f>SUM(G30,G35,G41)</f>
        <v>10</v>
      </c>
      <c r="H29" s="98">
        <f>SUM(H30,H35,H41)</f>
        <v>0</v>
      </c>
      <c r="I29" s="98">
        <f>SUM(I30,I35,I41)</f>
        <v>300</v>
      </c>
      <c r="J29" s="98">
        <f>SUM(J30,J35,J41)</f>
        <v>0</v>
      </c>
      <c r="K29" s="98">
        <f>SUM(K30,K35,K41)</f>
        <v>0</v>
      </c>
      <c r="L29" s="98">
        <f>SUM(K30,K35,K41)</f>
        <v>0</v>
      </c>
    </row>
    <row r="30" spans="1:12" s="5" customFormat="1" x14ac:dyDescent="0.25">
      <c r="A30" s="56"/>
      <c r="B30" s="126" t="s">
        <v>230</v>
      </c>
      <c r="C30" s="243">
        <f>SUM(C31:C34)</f>
        <v>1</v>
      </c>
      <c r="D30" s="243">
        <f>SUM(D31:D34)</f>
        <v>1</v>
      </c>
      <c r="E30" s="228"/>
      <c r="F30" s="128"/>
      <c r="G30" s="243">
        <f t="shared" ref="G30:L30" si="4">SUM(G31:G34)</f>
        <v>10</v>
      </c>
      <c r="H30" s="243">
        <f t="shared" si="4"/>
        <v>0</v>
      </c>
      <c r="I30" s="243">
        <f t="shared" si="4"/>
        <v>300</v>
      </c>
      <c r="J30" s="245">
        <f t="shared" si="4"/>
        <v>0</v>
      </c>
      <c r="K30" s="245">
        <f t="shared" si="4"/>
        <v>0</v>
      </c>
      <c r="L30" s="246">
        <f t="shared" si="4"/>
        <v>0</v>
      </c>
    </row>
    <row r="31" spans="1:12" s="5" customFormat="1" x14ac:dyDescent="0.25">
      <c r="A31" s="56"/>
      <c r="B31" s="65" t="s">
        <v>286</v>
      </c>
      <c r="C31" s="55">
        <v>1</v>
      </c>
      <c r="D31" s="55">
        <v>1</v>
      </c>
      <c r="E31" s="97" t="s">
        <v>282</v>
      </c>
      <c r="F31" s="97" t="s">
        <v>285</v>
      </c>
      <c r="G31" s="21">
        <v>10</v>
      </c>
      <c r="H31" s="21"/>
      <c r="I31" s="21">
        <v>300</v>
      </c>
      <c r="J31" s="97"/>
      <c r="K31" s="97"/>
      <c r="L31" s="97"/>
    </row>
    <row r="32" spans="1:12" s="5" customFormat="1" x14ac:dyDescent="0.25">
      <c r="A32" s="56"/>
      <c r="B32" s="65"/>
      <c r="C32" s="55"/>
      <c r="D32" s="55"/>
      <c r="E32" s="97"/>
      <c r="F32" s="97"/>
      <c r="G32" s="21"/>
      <c r="H32" s="21"/>
      <c r="I32" s="21"/>
      <c r="J32" s="97"/>
      <c r="K32" s="97"/>
      <c r="L32" s="97"/>
    </row>
    <row r="33" spans="1:12" s="5" customFormat="1" x14ac:dyDescent="0.25">
      <c r="A33" s="56"/>
      <c r="B33" s="65"/>
      <c r="C33" s="55"/>
      <c r="D33" s="55"/>
      <c r="E33" s="97"/>
      <c r="F33" s="97"/>
      <c r="G33" s="21"/>
      <c r="H33" s="21"/>
      <c r="I33" s="21"/>
      <c r="J33" s="97"/>
      <c r="K33" s="97"/>
      <c r="L33" s="97"/>
    </row>
    <row r="34" spans="1:12" s="5" customFormat="1" x14ac:dyDescent="0.25">
      <c r="A34" s="56"/>
      <c r="B34" s="65"/>
      <c r="C34" s="55"/>
      <c r="D34" s="55"/>
      <c r="E34" s="97"/>
      <c r="F34" s="97"/>
      <c r="G34" s="21"/>
      <c r="H34" s="21"/>
      <c r="I34" s="21"/>
      <c r="J34" s="97"/>
      <c r="K34" s="97"/>
      <c r="L34" s="97"/>
    </row>
    <row r="35" spans="1:12" s="5" customFormat="1" x14ac:dyDescent="0.25">
      <c r="A35" s="56"/>
      <c r="B35" s="126" t="s">
        <v>231</v>
      </c>
      <c r="C35" s="243">
        <f>SUM(C36:C40)</f>
        <v>0</v>
      </c>
      <c r="D35" s="243">
        <f>SUM(D36:D40)</f>
        <v>0</v>
      </c>
      <c r="E35" s="228"/>
      <c r="F35" s="128"/>
      <c r="G35" s="243">
        <f t="shared" ref="G35:L35" si="5">SUM(G36:G40)</f>
        <v>0</v>
      </c>
      <c r="H35" s="243">
        <f t="shared" si="5"/>
        <v>0</v>
      </c>
      <c r="I35" s="243">
        <f t="shared" si="5"/>
        <v>0</v>
      </c>
      <c r="J35" s="245">
        <f t="shared" si="5"/>
        <v>0</v>
      </c>
      <c r="K35" s="245">
        <f t="shared" si="5"/>
        <v>0</v>
      </c>
      <c r="L35" s="246">
        <f t="shared" si="5"/>
        <v>0</v>
      </c>
    </row>
    <row r="36" spans="1:12" s="5" customFormat="1" x14ac:dyDescent="0.25">
      <c r="A36" s="56"/>
      <c r="B36" s="65"/>
      <c r="C36" s="55"/>
      <c r="D36" s="55"/>
      <c r="E36" s="97"/>
      <c r="F36" s="97"/>
      <c r="G36" s="21"/>
      <c r="H36" s="21"/>
      <c r="I36" s="21"/>
      <c r="J36" s="97"/>
      <c r="K36" s="97"/>
      <c r="L36" s="97"/>
    </row>
    <row r="37" spans="1:12" s="5" customFormat="1" x14ac:dyDescent="0.25">
      <c r="A37" s="56"/>
      <c r="B37" s="65"/>
      <c r="C37" s="55"/>
      <c r="D37" s="55"/>
      <c r="E37" s="97"/>
      <c r="F37" s="97"/>
      <c r="G37" s="21"/>
      <c r="H37" s="21"/>
      <c r="I37" s="21"/>
      <c r="J37" s="97"/>
      <c r="K37" s="97"/>
      <c r="L37" s="97"/>
    </row>
    <row r="38" spans="1:12" s="5" customFormat="1" x14ac:dyDescent="0.25">
      <c r="A38" s="56"/>
      <c r="B38" s="65"/>
      <c r="C38" s="55"/>
      <c r="D38" s="55"/>
      <c r="E38" s="97"/>
      <c r="F38" s="97"/>
      <c r="G38" s="21"/>
      <c r="H38" s="21"/>
      <c r="I38" s="21"/>
      <c r="J38" s="97"/>
      <c r="K38" s="97"/>
      <c r="L38" s="97"/>
    </row>
    <row r="39" spans="1:12" s="5" customFormat="1" x14ac:dyDescent="0.25">
      <c r="A39" s="56"/>
      <c r="B39" s="65"/>
      <c r="C39" s="55"/>
      <c r="D39" s="55"/>
      <c r="E39" s="97"/>
      <c r="F39" s="97"/>
      <c r="G39" s="21"/>
      <c r="H39" s="21"/>
      <c r="I39" s="21"/>
      <c r="J39" s="97"/>
      <c r="K39" s="97"/>
      <c r="L39" s="97"/>
    </row>
    <row r="40" spans="1:12" s="5" customFormat="1" x14ac:dyDescent="0.25">
      <c r="A40" s="56"/>
      <c r="B40" s="65"/>
      <c r="C40" s="55"/>
      <c r="D40" s="55"/>
      <c r="E40" s="97"/>
      <c r="F40" s="97"/>
      <c r="G40" s="21"/>
      <c r="H40" s="21"/>
      <c r="I40" s="21"/>
      <c r="J40" s="97"/>
      <c r="K40" s="97"/>
      <c r="L40" s="97"/>
    </row>
    <row r="41" spans="1:12" s="5" customFormat="1" x14ac:dyDescent="0.25">
      <c r="A41" s="56"/>
      <c r="B41" s="126" t="s">
        <v>232</v>
      </c>
      <c r="C41" s="243">
        <f>SUM(C42:C46)</f>
        <v>0</v>
      </c>
      <c r="D41" s="243">
        <f>SUM(D42:D46)</f>
        <v>0</v>
      </c>
      <c r="E41" s="228"/>
      <c r="F41" s="128"/>
      <c r="G41" s="243">
        <f t="shared" ref="G41:L41" si="6">SUM(G42:G46)</f>
        <v>0</v>
      </c>
      <c r="H41" s="243">
        <f t="shared" si="6"/>
        <v>0</v>
      </c>
      <c r="I41" s="243">
        <f t="shared" si="6"/>
        <v>0</v>
      </c>
      <c r="J41" s="245">
        <f t="shared" si="6"/>
        <v>0</v>
      </c>
      <c r="K41" s="245">
        <f t="shared" si="6"/>
        <v>0</v>
      </c>
      <c r="L41" s="246">
        <f t="shared" si="6"/>
        <v>0</v>
      </c>
    </row>
    <row r="42" spans="1:12" s="5" customFormat="1" x14ac:dyDescent="0.25">
      <c r="A42" s="56"/>
      <c r="B42" s="65"/>
      <c r="C42" s="55"/>
      <c r="D42" s="55"/>
      <c r="E42" s="97"/>
      <c r="F42" s="97"/>
      <c r="G42" s="21"/>
      <c r="H42" s="21"/>
      <c r="I42" s="21"/>
      <c r="J42" s="97"/>
      <c r="K42" s="97"/>
      <c r="L42" s="97"/>
    </row>
    <row r="43" spans="1:12" s="5" customFormat="1" x14ac:dyDescent="0.25">
      <c r="A43" s="56"/>
      <c r="B43" s="65"/>
      <c r="C43" s="55"/>
      <c r="D43" s="55"/>
      <c r="E43" s="97"/>
      <c r="F43" s="97"/>
      <c r="G43" s="21"/>
      <c r="H43" s="21"/>
      <c r="I43" s="21"/>
      <c r="J43" s="97"/>
      <c r="K43" s="97"/>
      <c r="L43" s="97"/>
    </row>
    <row r="44" spans="1:12" s="5" customFormat="1" x14ac:dyDescent="0.25">
      <c r="A44" s="56"/>
      <c r="B44" s="65"/>
      <c r="C44" s="55"/>
      <c r="D44" s="55"/>
      <c r="E44" s="97"/>
      <c r="F44" s="97"/>
      <c r="G44" s="21"/>
      <c r="H44" s="21"/>
      <c r="I44" s="21"/>
      <c r="J44" s="97"/>
      <c r="K44" s="97"/>
      <c r="L44" s="97"/>
    </row>
    <row r="45" spans="1:12" s="5" customFormat="1" x14ac:dyDescent="0.25">
      <c r="A45" s="56"/>
      <c r="B45" s="65"/>
      <c r="C45" s="55"/>
      <c r="D45" s="55"/>
      <c r="E45" s="97"/>
      <c r="F45" s="97"/>
      <c r="G45" s="21"/>
      <c r="H45" s="21"/>
      <c r="I45" s="21"/>
      <c r="J45" s="97"/>
      <c r="K45" s="97"/>
      <c r="L45" s="97"/>
    </row>
    <row r="46" spans="1:12" x14ac:dyDescent="0.25">
      <c r="A46" s="56"/>
      <c r="B46" s="65"/>
      <c r="C46" s="55"/>
      <c r="D46" s="55"/>
      <c r="E46" s="97"/>
      <c r="F46" s="97"/>
      <c r="G46" s="21"/>
      <c r="H46" s="21"/>
      <c r="I46" s="21"/>
      <c r="J46" s="97"/>
      <c r="K46" s="97"/>
      <c r="L46" s="97"/>
    </row>
    <row r="47" spans="1:12" s="5" customFormat="1" ht="37.5" customHeight="1" x14ac:dyDescent="0.25">
      <c r="A47" s="57" t="s">
        <v>97</v>
      </c>
      <c r="B47" s="98" t="s">
        <v>69</v>
      </c>
      <c r="C47" s="98">
        <f>SUM(C48,C52,C57)</f>
        <v>2</v>
      </c>
      <c r="D47" s="98">
        <f>SUM(D48,D52,D57)</f>
        <v>2</v>
      </c>
      <c r="E47" s="98"/>
      <c r="F47" s="57"/>
      <c r="G47" s="98">
        <f t="shared" ref="G47:L47" si="7">SUM(G48,G52,G57)</f>
        <v>30</v>
      </c>
      <c r="H47" s="98">
        <f t="shared" si="7"/>
        <v>25</v>
      </c>
      <c r="I47" s="98">
        <f t="shared" si="7"/>
        <v>450</v>
      </c>
      <c r="J47" s="98">
        <f t="shared" si="7"/>
        <v>1</v>
      </c>
      <c r="K47" s="98">
        <f t="shared" si="7"/>
        <v>0</v>
      </c>
      <c r="L47" s="98">
        <f t="shared" si="7"/>
        <v>100000</v>
      </c>
    </row>
    <row r="48" spans="1:12" s="5" customFormat="1" x14ac:dyDescent="0.25">
      <c r="A48" s="56"/>
      <c r="B48" s="126" t="s">
        <v>230</v>
      </c>
      <c r="C48" s="127">
        <f>SUM(C49:C51)</f>
        <v>2</v>
      </c>
      <c r="D48" s="127">
        <f>SUM(D49:D51)</f>
        <v>2</v>
      </c>
      <c r="E48" s="228"/>
      <c r="F48" s="128"/>
      <c r="G48" s="127">
        <f t="shared" ref="G48:L48" si="8">SUM(G49:G51)</f>
        <v>30</v>
      </c>
      <c r="H48" s="127">
        <f t="shared" si="8"/>
        <v>25</v>
      </c>
      <c r="I48" s="127">
        <f t="shared" si="8"/>
        <v>450</v>
      </c>
      <c r="J48" s="128">
        <f t="shared" si="8"/>
        <v>1</v>
      </c>
      <c r="K48" s="128">
        <f t="shared" si="8"/>
        <v>0</v>
      </c>
      <c r="L48" s="129">
        <f t="shared" si="8"/>
        <v>100000</v>
      </c>
    </row>
    <row r="49" spans="1:12" s="5" customFormat="1" x14ac:dyDescent="0.25">
      <c r="A49" s="56"/>
      <c r="B49" s="65" t="s">
        <v>289</v>
      </c>
      <c r="C49" s="55">
        <v>1</v>
      </c>
      <c r="D49" s="55">
        <v>1</v>
      </c>
      <c r="E49" s="97" t="s">
        <v>282</v>
      </c>
      <c r="F49" s="56" t="s">
        <v>285</v>
      </c>
      <c r="G49" s="21">
        <v>10</v>
      </c>
      <c r="H49" s="21">
        <v>25</v>
      </c>
      <c r="I49" s="21">
        <v>300</v>
      </c>
      <c r="J49" s="97">
        <v>1</v>
      </c>
      <c r="K49" s="97"/>
      <c r="L49" s="202">
        <v>100000</v>
      </c>
    </row>
    <row r="50" spans="1:12" s="5" customFormat="1" x14ac:dyDescent="0.25">
      <c r="A50" s="56"/>
      <c r="B50" s="65" t="s">
        <v>696</v>
      </c>
      <c r="C50" s="55">
        <v>1</v>
      </c>
      <c r="D50" s="55">
        <v>1</v>
      </c>
      <c r="E50" s="97" t="s">
        <v>282</v>
      </c>
      <c r="F50" s="97" t="s">
        <v>285</v>
      </c>
      <c r="G50" s="21">
        <v>20</v>
      </c>
      <c r="H50" s="21"/>
      <c r="I50" s="21">
        <v>150</v>
      </c>
      <c r="J50" s="97"/>
      <c r="K50" s="97"/>
      <c r="L50" s="97"/>
    </row>
    <row r="51" spans="1:12" s="5" customFormat="1" x14ac:dyDescent="0.25">
      <c r="A51" s="56"/>
      <c r="B51" s="65"/>
      <c r="C51" s="55"/>
      <c r="D51" s="55"/>
      <c r="E51" s="97"/>
      <c r="F51" s="97"/>
      <c r="G51" s="21"/>
      <c r="H51" s="21"/>
      <c r="I51" s="21"/>
      <c r="J51" s="97"/>
      <c r="K51" s="97"/>
      <c r="L51" s="97"/>
    </row>
    <row r="52" spans="1:12" s="5" customFormat="1" x14ac:dyDescent="0.25">
      <c r="A52" s="56"/>
      <c r="B52" s="126" t="s">
        <v>231</v>
      </c>
      <c r="C52" s="127">
        <f>SUM(C53:C56)</f>
        <v>0</v>
      </c>
      <c r="D52" s="127">
        <f>SUM(D53:D56)</f>
        <v>0</v>
      </c>
      <c r="E52" s="228"/>
      <c r="F52" s="128"/>
      <c r="G52" s="127">
        <f t="shared" ref="G52:L52" si="9">SUM(G53:G56)</f>
        <v>0</v>
      </c>
      <c r="H52" s="127">
        <f t="shared" si="9"/>
        <v>0</v>
      </c>
      <c r="I52" s="127">
        <f t="shared" si="9"/>
        <v>0</v>
      </c>
      <c r="J52" s="128">
        <f t="shared" si="9"/>
        <v>0</v>
      </c>
      <c r="K52" s="128">
        <f t="shared" si="9"/>
        <v>0</v>
      </c>
      <c r="L52" s="129">
        <f t="shared" si="9"/>
        <v>0</v>
      </c>
    </row>
    <row r="53" spans="1:12" s="5" customFormat="1" x14ac:dyDescent="0.25">
      <c r="A53" s="56"/>
      <c r="B53" s="65"/>
      <c r="C53" s="55"/>
      <c r="D53" s="55"/>
      <c r="E53" s="97"/>
      <c r="F53" s="97"/>
      <c r="G53" s="21"/>
      <c r="H53" s="21"/>
      <c r="I53" s="21"/>
      <c r="J53" s="97"/>
      <c r="K53" s="97"/>
      <c r="L53" s="97"/>
    </row>
    <row r="54" spans="1:12" s="5" customFormat="1" x14ac:dyDescent="0.25">
      <c r="A54" s="56"/>
      <c r="B54" s="65"/>
      <c r="C54" s="55"/>
      <c r="D54" s="55"/>
      <c r="E54" s="97"/>
      <c r="F54" s="97"/>
      <c r="G54" s="21"/>
      <c r="H54" s="21"/>
      <c r="I54" s="21"/>
      <c r="J54" s="97"/>
      <c r="K54" s="97"/>
      <c r="L54" s="97"/>
    </row>
    <row r="55" spans="1:12" s="5" customFormat="1" x14ac:dyDescent="0.25">
      <c r="A55" s="56"/>
      <c r="B55" s="65"/>
      <c r="C55" s="55"/>
      <c r="D55" s="55"/>
      <c r="E55" s="97"/>
      <c r="F55" s="97"/>
      <c r="G55" s="21"/>
      <c r="H55" s="21"/>
      <c r="I55" s="21"/>
      <c r="J55" s="97"/>
      <c r="K55" s="97"/>
      <c r="L55" s="97"/>
    </row>
    <row r="56" spans="1:12" s="5" customFormat="1" x14ac:dyDescent="0.25">
      <c r="A56" s="56"/>
      <c r="B56" s="65"/>
      <c r="C56" s="55"/>
      <c r="D56" s="55"/>
      <c r="E56" s="97"/>
      <c r="F56" s="97"/>
      <c r="G56" s="21"/>
      <c r="H56" s="21"/>
      <c r="I56" s="21"/>
      <c r="J56" s="97"/>
      <c r="K56" s="97"/>
      <c r="L56" s="97"/>
    </row>
    <row r="57" spans="1:12" s="5" customFormat="1" x14ac:dyDescent="0.25">
      <c r="A57" s="56"/>
      <c r="B57" s="126" t="s">
        <v>232</v>
      </c>
      <c r="C57" s="127">
        <f>SUM(C58:C60)</f>
        <v>0</v>
      </c>
      <c r="D57" s="127">
        <f>SUM(D58:D60)</f>
        <v>0</v>
      </c>
      <c r="E57" s="228"/>
      <c r="F57" s="128"/>
      <c r="G57" s="127">
        <f t="shared" ref="G57:L57" si="10">SUM(G58:G60)</f>
        <v>0</v>
      </c>
      <c r="H57" s="127">
        <f t="shared" si="10"/>
        <v>0</v>
      </c>
      <c r="I57" s="127">
        <f t="shared" si="10"/>
        <v>0</v>
      </c>
      <c r="J57" s="128">
        <f t="shared" si="10"/>
        <v>0</v>
      </c>
      <c r="K57" s="128">
        <f t="shared" si="10"/>
        <v>0</v>
      </c>
      <c r="L57" s="129">
        <f t="shared" si="10"/>
        <v>0</v>
      </c>
    </row>
    <row r="58" spans="1:12" s="5" customFormat="1" x14ac:dyDescent="0.25">
      <c r="A58" s="56"/>
      <c r="B58" s="65"/>
      <c r="C58" s="55"/>
      <c r="D58" s="55"/>
      <c r="E58" s="97"/>
      <c r="F58" s="97"/>
      <c r="G58" s="21"/>
      <c r="H58" s="21"/>
      <c r="I58" s="21"/>
      <c r="J58" s="97"/>
      <c r="K58" s="97"/>
      <c r="L58" s="97"/>
    </row>
    <row r="59" spans="1:12" s="5" customFormat="1" x14ac:dyDescent="0.25">
      <c r="A59" s="56"/>
      <c r="B59" s="65"/>
      <c r="C59" s="55"/>
      <c r="D59" s="55"/>
      <c r="E59" s="97"/>
      <c r="F59" s="97"/>
      <c r="G59" s="21"/>
      <c r="H59" s="21"/>
      <c r="I59" s="21"/>
      <c r="J59" s="97"/>
      <c r="K59" s="97"/>
      <c r="L59" s="97"/>
    </row>
    <row r="60" spans="1:12" x14ac:dyDescent="0.25">
      <c r="A60" s="56"/>
      <c r="B60" s="65"/>
      <c r="C60" s="55"/>
      <c r="D60" s="55"/>
      <c r="E60" s="97"/>
      <c r="F60" s="97"/>
      <c r="G60" s="21"/>
      <c r="H60" s="21"/>
      <c r="I60" s="21"/>
      <c r="J60" s="97"/>
      <c r="K60" s="97"/>
      <c r="L60" s="97"/>
    </row>
    <row r="61" spans="1:12" s="5" customFormat="1" ht="75" customHeight="1" x14ac:dyDescent="0.25">
      <c r="A61" s="98" t="s">
        <v>98</v>
      </c>
      <c r="B61" s="98" t="s">
        <v>70</v>
      </c>
      <c r="C61" s="98">
        <f>SUM(C62,C66,C70)</f>
        <v>1</v>
      </c>
      <c r="D61" s="98">
        <f>SUM(D62,D66,D70)</f>
        <v>1</v>
      </c>
      <c r="E61" s="98"/>
      <c r="F61" s="98"/>
      <c r="G61" s="98">
        <f t="shared" ref="G61:L61" si="11">SUM(G62,G66,G70)</f>
        <v>20</v>
      </c>
      <c r="H61" s="98">
        <f t="shared" si="11"/>
        <v>0</v>
      </c>
      <c r="I61" s="98">
        <f t="shared" si="11"/>
        <v>300</v>
      </c>
      <c r="J61" s="98">
        <f t="shared" si="11"/>
        <v>0</v>
      </c>
      <c r="K61" s="98">
        <f t="shared" si="11"/>
        <v>0</v>
      </c>
      <c r="L61" s="98">
        <f t="shared" si="11"/>
        <v>0</v>
      </c>
    </row>
    <row r="62" spans="1:12" s="5" customFormat="1" x14ac:dyDescent="0.25">
      <c r="A62" s="56"/>
      <c r="B62" s="126" t="s">
        <v>230</v>
      </c>
      <c r="C62" s="127">
        <f>SUM(C63:C65)</f>
        <v>1</v>
      </c>
      <c r="D62" s="127">
        <f>SUM(D63:D65)</f>
        <v>1</v>
      </c>
      <c r="E62" s="228"/>
      <c r="F62" s="128"/>
      <c r="G62" s="127">
        <f t="shared" ref="G62:L62" si="12">SUM(G63:G65)</f>
        <v>20</v>
      </c>
      <c r="H62" s="127">
        <f t="shared" si="12"/>
        <v>0</v>
      </c>
      <c r="I62" s="127">
        <f t="shared" si="12"/>
        <v>300</v>
      </c>
      <c r="J62" s="128">
        <f t="shared" si="12"/>
        <v>0</v>
      </c>
      <c r="K62" s="128">
        <f t="shared" si="12"/>
        <v>0</v>
      </c>
      <c r="L62" s="129">
        <f t="shared" si="12"/>
        <v>0</v>
      </c>
    </row>
    <row r="63" spans="1:12" s="5" customFormat="1" x14ac:dyDescent="0.25">
      <c r="A63" s="56"/>
      <c r="B63" s="263" t="s">
        <v>290</v>
      </c>
      <c r="C63" s="55">
        <v>1</v>
      </c>
      <c r="D63" s="55">
        <v>1</v>
      </c>
      <c r="E63" s="97" t="s">
        <v>282</v>
      </c>
      <c r="F63" s="97" t="s">
        <v>288</v>
      </c>
      <c r="G63" s="21">
        <v>20</v>
      </c>
      <c r="H63" s="21"/>
      <c r="I63" s="21">
        <v>300</v>
      </c>
      <c r="J63" s="97"/>
      <c r="K63" s="97"/>
      <c r="L63" s="97"/>
    </row>
    <row r="64" spans="1:12" s="5" customFormat="1" x14ac:dyDescent="0.25">
      <c r="A64" s="56"/>
      <c r="B64" s="65"/>
      <c r="C64" s="55"/>
      <c r="D64" s="55"/>
      <c r="E64" s="97"/>
      <c r="F64" s="97"/>
      <c r="G64" s="21"/>
      <c r="H64" s="21"/>
      <c r="I64" s="21"/>
      <c r="J64" s="97"/>
      <c r="K64" s="97"/>
      <c r="L64" s="97"/>
    </row>
    <row r="65" spans="1:12" s="5" customFormat="1" x14ac:dyDescent="0.25">
      <c r="A65" s="56"/>
      <c r="B65" s="65"/>
      <c r="C65" s="55"/>
      <c r="D65" s="55"/>
      <c r="E65" s="97"/>
      <c r="F65" s="97"/>
      <c r="G65" s="21"/>
      <c r="H65" s="21"/>
      <c r="I65" s="21"/>
      <c r="J65" s="97"/>
      <c r="K65" s="97"/>
      <c r="L65" s="97"/>
    </row>
    <row r="66" spans="1:12" s="5" customFormat="1" x14ac:dyDescent="0.25">
      <c r="A66" s="56"/>
      <c r="B66" s="126" t="s">
        <v>231</v>
      </c>
      <c r="C66" s="127">
        <f>SUM(C67:C69)</f>
        <v>0</v>
      </c>
      <c r="D66" s="127">
        <f>SUM(D67:D69)</f>
        <v>0</v>
      </c>
      <c r="E66" s="228"/>
      <c r="F66" s="128"/>
      <c r="G66" s="127">
        <f t="shared" ref="G66:L66" si="13">SUM(G67:G69)</f>
        <v>0</v>
      </c>
      <c r="H66" s="127">
        <f t="shared" si="13"/>
        <v>0</v>
      </c>
      <c r="I66" s="127">
        <f t="shared" si="13"/>
        <v>0</v>
      </c>
      <c r="J66" s="128">
        <f t="shared" si="13"/>
        <v>0</v>
      </c>
      <c r="K66" s="128">
        <f t="shared" si="13"/>
        <v>0</v>
      </c>
      <c r="L66" s="129">
        <f t="shared" si="13"/>
        <v>0</v>
      </c>
    </row>
    <row r="67" spans="1:12" s="5" customFormat="1" x14ac:dyDescent="0.25">
      <c r="A67" s="56"/>
      <c r="B67" s="65"/>
      <c r="C67" s="55"/>
      <c r="D67" s="55"/>
      <c r="E67" s="97"/>
      <c r="F67" s="97"/>
      <c r="G67" s="21"/>
      <c r="H67" s="21"/>
      <c r="I67" s="21"/>
      <c r="J67" s="97"/>
      <c r="K67" s="97"/>
      <c r="L67" s="97"/>
    </row>
    <row r="68" spans="1:12" s="5" customFormat="1" x14ac:dyDescent="0.25">
      <c r="A68" s="56"/>
      <c r="B68" s="65"/>
      <c r="C68" s="55"/>
      <c r="D68" s="55"/>
      <c r="E68" s="97"/>
      <c r="F68" s="97"/>
      <c r="G68" s="21"/>
      <c r="H68" s="21"/>
      <c r="I68" s="21"/>
      <c r="J68" s="97"/>
      <c r="K68" s="97"/>
      <c r="L68" s="97"/>
    </row>
    <row r="69" spans="1:12" s="5" customFormat="1" x14ac:dyDescent="0.25">
      <c r="A69" s="56"/>
      <c r="B69" s="65"/>
      <c r="C69" s="55"/>
      <c r="D69" s="55"/>
      <c r="E69" s="97"/>
      <c r="F69" s="97"/>
      <c r="G69" s="21"/>
      <c r="H69" s="21"/>
      <c r="I69" s="21"/>
      <c r="J69" s="97"/>
      <c r="K69" s="97"/>
      <c r="L69" s="97"/>
    </row>
    <row r="70" spans="1:12" s="5" customFormat="1" x14ac:dyDescent="0.25">
      <c r="A70" s="56"/>
      <c r="B70" s="126" t="s">
        <v>232</v>
      </c>
      <c r="C70" s="127">
        <f>SUM(C71:C74)</f>
        <v>0</v>
      </c>
      <c r="D70" s="127">
        <f>SUM(D71:D74)</f>
        <v>0</v>
      </c>
      <c r="E70" s="228"/>
      <c r="F70" s="128"/>
      <c r="G70" s="127">
        <f t="shared" ref="G70:L70" si="14">SUM(G71:G74)</f>
        <v>0</v>
      </c>
      <c r="H70" s="127">
        <f t="shared" si="14"/>
        <v>0</v>
      </c>
      <c r="I70" s="127">
        <f t="shared" si="14"/>
        <v>0</v>
      </c>
      <c r="J70" s="128">
        <f t="shared" si="14"/>
        <v>0</v>
      </c>
      <c r="K70" s="128">
        <f t="shared" si="14"/>
        <v>0</v>
      </c>
      <c r="L70" s="129">
        <f t="shared" si="14"/>
        <v>0</v>
      </c>
    </row>
    <row r="71" spans="1:12" s="5" customFormat="1" x14ac:dyDescent="0.25">
      <c r="A71" s="56"/>
      <c r="B71" s="65"/>
      <c r="C71" s="55"/>
      <c r="D71" s="55"/>
      <c r="E71" s="97"/>
      <c r="F71" s="97"/>
      <c r="G71" s="21"/>
      <c r="H71" s="21"/>
      <c r="I71" s="21"/>
      <c r="J71" s="97"/>
      <c r="K71" s="97"/>
      <c r="L71" s="97"/>
    </row>
    <row r="72" spans="1:12" s="5" customFormat="1" x14ac:dyDescent="0.25">
      <c r="A72" s="56"/>
      <c r="B72" s="65"/>
      <c r="C72" s="55"/>
      <c r="D72" s="55"/>
      <c r="E72" s="97"/>
      <c r="F72" s="97"/>
      <c r="G72" s="21"/>
      <c r="H72" s="21"/>
      <c r="I72" s="21"/>
      <c r="J72" s="97"/>
      <c r="K72" s="97"/>
      <c r="L72" s="97"/>
    </row>
    <row r="73" spans="1:12" s="5" customFormat="1" x14ac:dyDescent="0.25">
      <c r="A73" s="56"/>
      <c r="B73" s="65"/>
      <c r="C73" s="55"/>
      <c r="D73" s="55"/>
      <c r="E73" s="97"/>
      <c r="F73" s="97"/>
      <c r="G73" s="21"/>
      <c r="H73" s="21"/>
      <c r="I73" s="21"/>
      <c r="J73" s="97"/>
      <c r="K73" s="97"/>
      <c r="L73" s="97"/>
    </row>
    <row r="74" spans="1:12" x14ac:dyDescent="0.25">
      <c r="A74" s="56"/>
      <c r="B74" s="65"/>
      <c r="C74" s="55"/>
      <c r="D74" s="55"/>
      <c r="E74" s="97"/>
      <c r="F74" s="97"/>
      <c r="G74" s="21"/>
      <c r="H74" s="21"/>
      <c r="I74" s="21"/>
      <c r="J74" s="97"/>
      <c r="K74" s="97"/>
      <c r="L74" s="97"/>
    </row>
    <row r="75" spans="1:12" s="5" customFormat="1" ht="93.75" customHeight="1" x14ac:dyDescent="0.25">
      <c r="A75" s="98" t="s">
        <v>99</v>
      </c>
      <c r="B75" s="98" t="s">
        <v>71</v>
      </c>
      <c r="C75" s="98">
        <f>SUM(C76,C80,C86)</f>
        <v>0</v>
      </c>
      <c r="D75" s="98">
        <f>SUM(D76,D80,D86)</f>
        <v>0</v>
      </c>
      <c r="E75" s="98"/>
      <c r="F75" s="98"/>
      <c r="G75" s="98">
        <f t="shared" ref="G75:L75" si="15">SUM(G76,G80,G86)</f>
        <v>0</v>
      </c>
      <c r="H75" s="98">
        <f t="shared" si="15"/>
        <v>0</v>
      </c>
      <c r="I75" s="98">
        <f t="shared" si="15"/>
        <v>0</v>
      </c>
      <c r="J75" s="98">
        <f t="shared" si="15"/>
        <v>0</v>
      </c>
      <c r="K75" s="98">
        <f t="shared" si="15"/>
        <v>0</v>
      </c>
      <c r="L75" s="98">
        <f t="shared" si="15"/>
        <v>0</v>
      </c>
    </row>
    <row r="76" spans="1:12" s="5" customFormat="1" x14ac:dyDescent="0.25">
      <c r="A76" s="56"/>
      <c r="B76" s="126" t="s">
        <v>230</v>
      </c>
      <c r="C76" s="127">
        <f>SUM(C77:C79)</f>
        <v>0</v>
      </c>
      <c r="D76" s="127">
        <f>SUM(D77:D79)</f>
        <v>0</v>
      </c>
      <c r="E76" s="228"/>
      <c r="F76" s="128"/>
      <c r="G76" s="127">
        <f t="shared" ref="G76:L76" si="16">SUM(G77:G79)</f>
        <v>0</v>
      </c>
      <c r="H76" s="127">
        <f t="shared" si="16"/>
        <v>0</v>
      </c>
      <c r="I76" s="127">
        <f t="shared" si="16"/>
        <v>0</v>
      </c>
      <c r="J76" s="128">
        <f t="shared" si="16"/>
        <v>0</v>
      </c>
      <c r="K76" s="128">
        <f t="shared" si="16"/>
        <v>0</v>
      </c>
      <c r="L76" s="129">
        <f t="shared" si="16"/>
        <v>0</v>
      </c>
    </row>
    <row r="77" spans="1:12" s="5" customFormat="1" x14ac:dyDescent="0.25">
      <c r="A77" s="56"/>
      <c r="B77" s="65"/>
      <c r="C77" s="55"/>
      <c r="D77" s="55"/>
      <c r="E77" s="97"/>
      <c r="F77" s="97"/>
      <c r="G77" s="21"/>
      <c r="H77" s="21"/>
      <c r="I77" s="21"/>
      <c r="J77" s="97"/>
      <c r="K77" s="97"/>
      <c r="L77" s="97"/>
    </row>
    <row r="78" spans="1:12" s="5" customFormat="1" x14ac:dyDescent="0.25">
      <c r="A78" s="56"/>
      <c r="B78" s="65"/>
      <c r="C78" s="55"/>
      <c r="D78" s="55"/>
      <c r="E78" s="97"/>
      <c r="F78" s="97"/>
      <c r="G78" s="21"/>
      <c r="H78" s="21"/>
      <c r="I78" s="21"/>
      <c r="J78" s="97"/>
      <c r="K78" s="97"/>
      <c r="L78" s="97"/>
    </row>
    <row r="79" spans="1:12" s="5" customFormat="1" x14ac:dyDescent="0.25">
      <c r="A79" s="56"/>
      <c r="B79" s="65"/>
      <c r="C79" s="55"/>
      <c r="D79" s="55"/>
      <c r="E79" s="97"/>
      <c r="F79" s="97"/>
      <c r="G79" s="21"/>
      <c r="H79" s="21"/>
      <c r="I79" s="21"/>
      <c r="J79" s="97"/>
      <c r="K79" s="97"/>
      <c r="L79" s="97"/>
    </row>
    <row r="80" spans="1:12" s="5" customFormat="1" x14ac:dyDescent="0.25">
      <c r="A80" s="56"/>
      <c r="B80" s="126" t="s">
        <v>231</v>
      </c>
      <c r="C80" s="127">
        <f>SUM(C81:C85)</f>
        <v>0</v>
      </c>
      <c r="D80" s="127">
        <f>SUM(D81:D85)</f>
        <v>0</v>
      </c>
      <c r="E80" s="228"/>
      <c r="F80" s="128"/>
      <c r="G80" s="127">
        <f t="shared" ref="G80:L80" si="17">SUM(G81:G85)</f>
        <v>0</v>
      </c>
      <c r="H80" s="127">
        <f t="shared" si="17"/>
        <v>0</v>
      </c>
      <c r="I80" s="127">
        <f t="shared" si="17"/>
        <v>0</v>
      </c>
      <c r="J80" s="128">
        <f t="shared" si="17"/>
        <v>0</v>
      </c>
      <c r="K80" s="128">
        <f t="shared" si="17"/>
        <v>0</v>
      </c>
      <c r="L80" s="129">
        <f t="shared" si="17"/>
        <v>0</v>
      </c>
    </row>
    <row r="81" spans="1:12" s="5" customFormat="1" x14ac:dyDescent="0.25">
      <c r="A81" s="56"/>
      <c r="B81" s="65"/>
      <c r="C81" s="55"/>
      <c r="D81" s="55"/>
      <c r="E81" s="97"/>
      <c r="F81" s="97"/>
      <c r="G81" s="21"/>
      <c r="H81" s="21"/>
      <c r="I81" s="21"/>
      <c r="J81" s="97"/>
      <c r="K81" s="97"/>
      <c r="L81" s="97"/>
    </row>
    <row r="82" spans="1:12" s="5" customFormat="1" x14ac:dyDescent="0.25">
      <c r="A82" s="56"/>
      <c r="B82" s="65"/>
      <c r="C82" s="55"/>
      <c r="D82" s="55"/>
      <c r="E82" s="97"/>
      <c r="F82" s="97"/>
      <c r="G82" s="21"/>
      <c r="H82" s="21"/>
      <c r="I82" s="21"/>
      <c r="J82" s="97"/>
      <c r="K82" s="97"/>
      <c r="L82" s="97"/>
    </row>
    <row r="83" spans="1:12" s="5" customFormat="1" x14ac:dyDescent="0.25">
      <c r="A83" s="56"/>
      <c r="B83" s="65"/>
      <c r="C83" s="55"/>
      <c r="D83" s="55"/>
      <c r="E83" s="97"/>
      <c r="F83" s="97"/>
      <c r="G83" s="21"/>
      <c r="H83" s="21"/>
      <c r="I83" s="21"/>
      <c r="J83" s="97"/>
      <c r="K83" s="97"/>
      <c r="L83" s="97"/>
    </row>
    <row r="84" spans="1:12" s="5" customFormat="1" x14ac:dyDescent="0.25">
      <c r="A84" s="56"/>
      <c r="B84" s="65"/>
      <c r="C84" s="55"/>
      <c r="D84" s="55"/>
      <c r="E84" s="97"/>
      <c r="F84" s="97"/>
      <c r="G84" s="21"/>
      <c r="H84" s="21"/>
      <c r="I84" s="21"/>
      <c r="J84" s="97"/>
      <c r="K84" s="97"/>
      <c r="L84" s="97"/>
    </row>
    <row r="85" spans="1:12" s="5" customFormat="1" x14ac:dyDescent="0.25">
      <c r="A85" s="56"/>
      <c r="B85" s="65"/>
      <c r="C85" s="55"/>
      <c r="D85" s="55"/>
      <c r="E85" s="97"/>
      <c r="F85" s="97"/>
      <c r="G85" s="21"/>
      <c r="H85" s="21"/>
      <c r="I85" s="21"/>
      <c r="J85" s="97"/>
      <c r="K85" s="97"/>
      <c r="L85" s="97"/>
    </row>
    <row r="86" spans="1:12" s="5" customFormat="1" x14ac:dyDescent="0.25">
      <c r="A86" s="56"/>
      <c r="B86" s="126" t="s">
        <v>232</v>
      </c>
      <c r="C86" s="127">
        <f>SUM(C87:C90)</f>
        <v>0</v>
      </c>
      <c r="D86" s="127">
        <f>SUM(D87:D90)</f>
        <v>0</v>
      </c>
      <c r="E86" s="228"/>
      <c r="F86" s="128"/>
      <c r="G86" s="127">
        <f t="shared" ref="G86:L86" si="18">SUM(G87:G90)</f>
        <v>0</v>
      </c>
      <c r="H86" s="127">
        <f t="shared" si="18"/>
        <v>0</v>
      </c>
      <c r="I86" s="127">
        <f t="shared" si="18"/>
        <v>0</v>
      </c>
      <c r="J86" s="128">
        <f t="shared" si="18"/>
        <v>0</v>
      </c>
      <c r="K86" s="128">
        <f t="shared" si="18"/>
        <v>0</v>
      </c>
      <c r="L86" s="129">
        <f t="shared" si="18"/>
        <v>0</v>
      </c>
    </row>
    <row r="87" spans="1:12" s="5" customFormat="1" x14ac:dyDescent="0.25">
      <c r="A87" s="56"/>
      <c r="B87" s="65"/>
      <c r="C87" s="55"/>
      <c r="D87" s="55"/>
      <c r="E87" s="97"/>
      <c r="F87" s="97"/>
      <c r="G87" s="21"/>
      <c r="H87" s="21"/>
      <c r="I87" s="21"/>
      <c r="J87" s="97"/>
      <c r="K87" s="97"/>
      <c r="L87" s="97"/>
    </row>
    <row r="88" spans="1:12" s="5" customFormat="1" x14ac:dyDescent="0.25">
      <c r="A88" s="56"/>
      <c r="B88" s="65"/>
      <c r="C88" s="55"/>
      <c r="D88" s="55"/>
      <c r="E88" s="97"/>
      <c r="F88" s="97"/>
      <c r="G88" s="21"/>
      <c r="H88" s="21"/>
      <c r="I88" s="21"/>
      <c r="J88" s="97"/>
      <c r="K88" s="97"/>
      <c r="L88" s="97"/>
    </row>
    <row r="89" spans="1:12" s="5" customFormat="1" x14ac:dyDescent="0.25">
      <c r="A89" s="56"/>
      <c r="B89" s="65"/>
      <c r="C89" s="55"/>
      <c r="D89" s="55"/>
      <c r="E89" s="97"/>
      <c r="F89" s="97"/>
      <c r="G89" s="21"/>
      <c r="H89" s="21"/>
      <c r="I89" s="21"/>
      <c r="J89" s="97"/>
      <c r="K89" s="97"/>
      <c r="L89" s="97"/>
    </row>
    <row r="90" spans="1:12" x14ac:dyDescent="0.25">
      <c r="A90" s="56"/>
      <c r="B90" s="65"/>
      <c r="C90" s="55"/>
      <c r="D90" s="55"/>
      <c r="E90" s="97"/>
      <c r="F90" s="97"/>
      <c r="G90" s="21"/>
      <c r="H90" s="21"/>
      <c r="I90" s="21"/>
      <c r="J90" s="97"/>
      <c r="K90" s="97"/>
      <c r="L90" s="97"/>
    </row>
    <row r="91" spans="1:12" s="5" customFormat="1" ht="75" customHeight="1" x14ac:dyDescent="0.25">
      <c r="A91" s="98" t="s">
        <v>100</v>
      </c>
      <c r="B91" s="98" t="s">
        <v>72</v>
      </c>
      <c r="C91" s="98">
        <f>SUM(C92,C96,C102)</f>
        <v>1</v>
      </c>
      <c r="D91" s="98">
        <f>SUM(D92,D96,D102)</f>
        <v>1</v>
      </c>
      <c r="E91" s="98"/>
      <c r="F91" s="98"/>
      <c r="G91" s="98">
        <f>SUM(G92,G96,G102)</f>
        <v>10</v>
      </c>
      <c r="H91" s="98">
        <f>SUM(H92,H96,H102)</f>
        <v>0</v>
      </c>
      <c r="I91" s="98">
        <f>SUM(CI92,I96,I102)</f>
        <v>0</v>
      </c>
      <c r="J91" s="98">
        <f>SUM(J92,J96,J102)</f>
        <v>0</v>
      </c>
      <c r="K91" s="98">
        <f>SUM(K92,K96,K102)</f>
        <v>0</v>
      </c>
      <c r="L91" s="98">
        <f>SUM(L92,L96,L102)</f>
        <v>0</v>
      </c>
    </row>
    <row r="92" spans="1:12" s="5" customFormat="1" x14ac:dyDescent="0.25">
      <c r="A92" s="56"/>
      <c r="B92" s="126" t="s">
        <v>230</v>
      </c>
      <c r="C92" s="127">
        <f>SUM(C93:C95)</f>
        <v>1</v>
      </c>
      <c r="D92" s="127">
        <f>SUM(D93:D95)</f>
        <v>1</v>
      </c>
      <c r="E92" s="228"/>
      <c r="F92" s="128"/>
      <c r="G92" s="127">
        <f t="shared" ref="G92:L92" si="19">SUM(G93:G95)</f>
        <v>10</v>
      </c>
      <c r="H92" s="127">
        <f t="shared" si="19"/>
        <v>0</v>
      </c>
      <c r="I92" s="127">
        <f t="shared" si="19"/>
        <v>300</v>
      </c>
      <c r="J92" s="128">
        <f t="shared" si="19"/>
        <v>0</v>
      </c>
      <c r="K92" s="128">
        <f t="shared" si="19"/>
        <v>0</v>
      </c>
      <c r="L92" s="129">
        <f t="shared" si="19"/>
        <v>0</v>
      </c>
    </row>
    <row r="93" spans="1:12" s="5" customFormat="1" x14ac:dyDescent="0.3">
      <c r="A93" s="56"/>
      <c r="B93" s="65" t="s">
        <v>281</v>
      </c>
      <c r="C93" s="55">
        <v>1</v>
      </c>
      <c r="D93" s="55">
        <v>1</v>
      </c>
      <c r="E93" s="1" t="s">
        <v>282</v>
      </c>
      <c r="F93" s="97"/>
      <c r="G93" s="21">
        <v>10</v>
      </c>
      <c r="H93" s="21"/>
      <c r="I93" s="21">
        <v>300</v>
      </c>
      <c r="J93" s="97"/>
      <c r="K93" s="97"/>
      <c r="L93" s="97"/>
    </row>
    <row r="94" spans="1:12" s="5" customFormat="1" x14ac:dyDescent="0.25">
      <c r="A94" s="56"/>
      <c r="B94" s="65"/>
      <c r="C94" s="55"/>
      <c r="D94" s="55"/>
      <c r="E94" s="97"/>
      <c r="F94" s="97"/>
      <c r="G94" s="21"/>
      <c r="H94" s="21"/>
      <c r="I94" s="21"/>
      <c r="J94" s="97"/>
      <c r="K94" s="97"/>
      <c r="L94" s="97"/>
    </row>
    <row r="95" spans="1:12" s="5" customFormat="1" x14ac:dyDescent="0.25">
      <c r="A95" s="56"/>
      <c r="B95" s="65"/>
      <c r="C95" s="55"/>
      <c r="D95" s="55"/>
      <c r="E95" s="97"/>
      <c r="F95" s="97"/>
      <c r="G95" s="21"/>
      <c r="H95" s="21"/>
      <c r="I95" s="21"/>
      <c r="J95" s="97"/>
      <c r="K95" s="97"/>
      <c r="L95" s="97"/>
    </row>
    <row r="96" spans="1:12" s="5" customFormat="1" x14ac:dyDescent="0.25">
      <c r="A96" s="56"/>
      <c r="B96" s="126" t="s">
        <v>231</v>
      </c>
      <c r="C96" s="127"/>
      <c r="D96" s="127"/>
      <c r="E96" s="228"/>
      <c r="F96" s="128"/>
      <c r="G96" s="127">
        <f t="shared" ref="G96:L96" si="20">SUM(G97:G101)</f>
        <v>0</v>
      </c>
      <c r="H96" s="127">
        <f t="shared" si="20"/>
        <v>0</v>
      </c>
      <c r="I96" s="127">
        <f t="shared" si="20"/>
        <v>0</v>
      </c>
      <c r="J96" s="128">
        <f t="shared" si="20"/>
        <v>0</v>
      </c>
      <c r="K96" s="128">
        <f t="shared" si="20"/>
        <v>0</v>
      </c>
      <c r="L96" s="129">
        <f t="shared" si="20"/>
        <v>0</v>
      </c>
    </row>
    <row r="97" spans="1:12" s="5" customFormat="1" x14ac:dyDescent="0.25">
      <c r="A97" s="56"/>
      <c r="B97" s="65"/>
      <c r="C97" s="55"/>
      <c r="D97" s="55"/>
      <c r="E97" s="97"/>
      <c r="F97" s="97"/>
      <c r="G97" s="21"/>
      <c r="H97" s="21"/>
      <c r="I97" s="21"/>
      <c r="J97" s="97"/>
      <c r="K97" s="97"/>
      <c r="L97" s="97"/>
    </row>
    <row r="98" spans="1:12" s="5" customFormat="1" x14ac:dyDescent="0.25">
      <c r="A98" s="56"/>
      <c r="B98" s="65"/>
      <c r="C98" s="55"/>
      <c r="D98" s="55"/>
      <c r="E98" s="97"/>
      <c r="F98" s="97"/>
      <c r="G98" s="21"/>
      <c r="H98" s="21"/>
      <c r="I98" s="21"/>
      <c r="J98" s="97"/>
      <c r="K98" s="97"/>
      <c r="L98" s="97"/>
    </row>
    <row r="99" spans="1:12" s="5" customFormat="1" x14ac:dyDescent="0.25">
      <c r="A99" s="56"/>
      <c r="B99" s="65"/>
      <c r="C99" s="55"/>
      <c r="D99" s="55"/>
      <c r="E99" s="97"/>
      <c r="F99" s="97"/>
      <c r="G99" s="21"/>
      <c r="H99" s="21"/>
      <c r="I99" s="21"/>
      <c r="J99" s="97"/>
      <c r="K99" s="97"/>
      <c r="L99" s="97"/>
    </row>
    <row r="100" spans="1:12" s="5" customFormat="1" x14ac:dyDescent="0.25">
      <c r="A100" s="56"/>
      <c r="B100" s="65"/>
      <c r="C100" s="55"/>
      <c r="D100" s="55"/>
      <c r="E100" s="97"/>
      <c r="F100" s="97"/>
      <c r="G100" s="21"/>
      <c r="H100" s="21"/>
      <c r="I100" s="21"/>
      <c r="J100" s="97"/>
      <c r="K100" s="97"/>
      <c r="L100" s="97"/>
    </row>
    <row r="101" spans="1:12" s="5" customFormat="1" x14ac:dyDescent="0.25">
      <c r="A101" s="56"/>
      <c r="B101" s="65"/>
      <c r="C101" s="55"/>
      <c r="D101" s="55"/>
      <c r="E101" s="97"/>
      <c r="F101" s="97"/>
      <c r="G101" s="21"/>
      <c r="H101" s="21"/>
      <c r="I101" s="21"/>
      <c r="J101" s="97"/>
      <c r="K101" s="97"/>
      <c r="L101" s="97"/>
    </row>
    <row r="102" spans="1:12" s="5" customFormat="1" x14ac:dyDescent="0.25">
      <c r="A102" s="56"/>
      <c r="B102" s="126" t="s">
        <v>232</v>
      </c>
      <c r="C102" s="127">
        <f>SUM(C103:C106)</f>
        <v>0</v>
      </c>
      <c r="D102" s="127">
        <f>SUM(D103:D106)</f>
        <v>0</v>
      </c>
      <c r="E102" s="228"/>
      <c r="F102" s="128"/>
      <c r="G102" s="127">
        <f t="shared" ref="G102:L102" si="21">SUM(G103:G106)</f>
        <v>0</v>
      </c>
      <c r="H102" s="127">
        <f t="shared" si="21"/>
        <v>0</v>
      </c>
      <c r="I102" s="127">
        <f t="shared" si="21"/>
        <v>0</v>
      </c>
      <c r="J102" s="128">
        <f t="shared" si="21"/>
        <v>0</v>
      </c>
      <c r="K102" s="128">
        <f t="shared" si="21"/>
        <v>0</v>
      </c>
      <c r="L102" s="129">
        <f t="shared" si="21"/>
        <v>0</v>
      </c>
    </row>
    <row r="103" spans="1:12" s="5" customFormat="1" x14ac:dyDescent="0.25">
      <c r="A103" s="56"/>
      <c r="B103" s="65"/>
      <c r="C103" s="55"/>
      <c r="D103" s="55"/>
      <c r="E103" s="97"/>
      <c r="F103" s="97"/>
      <c r="G103" s="21"/>
      <c r="H103" s="21"/>
      <c r="I103" s="21"/>
      <c r="J103" s="97"/>
      <c r="K103" s="97"/>
      <c r="L103" s="97"/>
    </row>
    <row r="104" spans="1:12" s="5" customFormat="1" x14ac:dyDescent="0.25">
      <c r="A104" s="56"/>
      <c r="B104" s="65"/>
      <c r="C104" s="55"/>
      <c r="D104" s="55"/>
      <c r="E104" s="97"/>
      <c r="F104" s="97"/>
      <c r="G104" s="21"/>
      <c r="H104" s="21"/>
      <c r="I104" s="21"/>
      <c r="J104" s="97"/>
      <c r="K104" s="97"/>
      <c r="L104" s="97"/>
    </row>
    <row r="105" spans="1:12" s="5" customFormat="1" x14ac:dyDescent="0.25">
      <c r="A105" s="56"/>
      <c r="B105" s="65"/>
      <c r="C105" s="55"/>
      <c r="D105" s="55"/>
      <c r="E105" s="97"/>
      <c r="F105" s="97"/>
      <c r="G105" s="21"/>
      <c r="H105" s="21"/>
      <c r="I105" s="21"/>
      <c r="J105" s="97"/>
      <c r="K105" s="97"/>
      <c r="L105" s="97"/>
    </row>
    <row r="106" spans="1:12" x14ac:dyDescent="0.25">
      <c r="A106" s="56"/>
      <c r="B106" s="65"/>
      <c r="C106" s="55"/>
      <c r="D106" s="55"/>
      <c r="E106" s="97"/>
      <c r="F106" s="97"/>
      <c r="G106" s="21"/>
      <c r="H106" s="21"/>
      <c r="I106" s="21"/>
      <c r="J106" s="97"/>
      <c r="K106" s="97"/>
      <c r="L106" s="97"/>
    </row>
    <row r="107" spans="1:12" ht="187.5" customHeight="1" x14ac:dyDescent="0.25">
      <c r="A107" s="98" t="s">
        <v>195</v>
      </c>
      <c r="B107" s="98" t="s">
        <v>196</v>
      </c>
      <c r="C107" s="98">
        <f>SUM(C108,C112,C115)</f>
        <v>0</v>
      </c>
      <c r="D107" s="98">
        <f>SUM(D108,D112,D115)</f>
        <v>0</v>
      </c>
      <c r="E107" s="98"/>
      <c r="F107" s="98"/>
      <c r="G107" s="98">
        <f t="shared" ref="G107:L107" si="22">SUM(G108,G112,G115)</f>
        <v>0</v>
      </c>
      <c r="H107" s="98">
        <f t="shared" si="22"/>
        <v>0</v>
      </c>
      <c r="I107" s="98">
        <f t="shared" si="22"/>
        <v>0</v>
      </c>
      <c r="J107" s="98">
        <f t="shared" si="22"/>
        <v>0</v>
      </c>
      <c r="K107" s="98">
        <f t="shared" si="22"/>
        <v>0</v>
      </c>
      <c r="L107" s="98">
        <f t="shared" si="22"/>
        <v>0</v>
      </c>
    </row>
    <row r="108" spans="1:12" x14ac:dyDescent="0.25">
      <c r="A108" s="56"/>
      <c r="B108" s="126" t="s">
        <v>230</v>
      </c>
      <c r="C108" s="127">
        <f>SUM(C109:C111)</f>
        <v>0</v>
      </c>
      <c r="D108" s="127">
        <f>SUM(D109:D111)</f>
        <v>0</v>
      </c>
      <c r="E108" s="228"/>
      <c r="F108" s="128"/>
      <c r="G108" s="127">
        <f t="shared" ref="G108:L108" si="23">SUM(G109:G111)</f>
        <v>0</v>
      </c>
      <c r="H108" s="127">
        <f t="shared" si="23"/>
        <v>0</v>
      </c>
      <c r="I108" s="127">
        <f t="shared" si="23"/>
        <v>0</v>
      </c>
      <c r="J108" s="128">
        <f t="shared" si="23"/>
        <v>0</v>
      </c>
      <c r="K108" s="128">
        <f t="shared" si="23"/>
        <v>0</v>
      </c>
      <c r="L108" s="129">
        <f t="shared" si="23"/>
        <v>0</v>
      </c>
    </row>
    <row r="109" spans="1:12" x14ac:dyDescent="0.25">
      <c r="A109" s="56"/>
      <c r="B109" s="65"/>
      <c r="C109" s="55"/>
      <c r="D109" s="55"/>
      <c r="E109" s="97"/>
      <c r="F109" s="97"/>
      <c r="G109" s="21"/>
      <c r="H109" s="21"/>
      <c r="I109" s="21"/>
      <c r="J109" s="97"/>
      <c r="K109" s="97"/>
      <c r="L109" s="97"/>
    </row>
    <row r="110" spans="1:12" x14ac:dyDescent="0.25">
      <c r="A110" s="56"/>
      <c r="B110" s="65"/>
      <c r="C110" s="55"/>
      <c r="D110" s="55"/>
      <c r="E110" s="97"/>
      <c r="F110" s="97"/>
      <c r="G110" s="21"/>
      <c r="H110" s="21"/>
      <c r="I110" s="21"/>
      <c r="J110" s="97"/>
      <c r="K110" s="97"/>
      <c r="L110" s="97"/>
    </row>
    <row r="111" spans="1:12" x14ac:dyDescent="0.25">
      <c r="A111" s="56"/>
      <c r="B111" s="65"/>
      <c r="C111" s="55"/>
      <c r="D111" s="55"/>
      <c r="E111" s="97"/>
      <c r="F111" s="97"/>
      <c r="G111" s="21"/>
      <c r="H111" s="21"/>
      <c r="I111" s="21"/>
      <c r="J111" s="97"/>
      <c r="K111" s="97"/>
      <c r="L111" s="97"/>
    </row>
    <row r="112" spans="1:12" x14ac:dyDescent="0.25">
      <c r="A112" s="56"/>
      <c r="B112" s="126" t="s">
        <v>231</v>
      </c>
      <c r="C112" s="127">
        <f>SUM(C113:C114)</f>
        <v>0</v>
      </c>
      <c r="D112" s="127">
        <f>SUM(D113:D114)</f>
        <v>0</v>
      </c>
      <c r="E112" s="228"/>
      <c r="F112" s="128"/>
      <c r="G112" s="127">
        <f t="shared" ref="G112:L112" si="24">SUM(G113:G114)</f>
        <v>0</v>
      </c>
      <c r="H112" s="127">
        <f t="shared" si="24"/>
        <v>0</v>
      </c>
      <c r="I112" s="127">
        <f t="shared" si="24"/>
        <v>0</v>
      </c>
      <c r="J112" s="128">
        <f t="shared" si="24"/>
        <v>0</v>
      </c>
      <c r="K112" s="128">
        <f t="shared" si="24"/>
        <v>0</v>
      </c>
      <c r="L112" s="129">
        <f t="shared" si="24"/>
        <v>0</v>
      </c>
    </row>
    <row r="113" spans="1:14" x14ac:dyDescent="0.25">
      <c r="A113" s="56"/>
      <c r="B113" s="65"/>
      <c r="C113" s="55"/>
      <c r="D113" s="55"/>
      <c r="E113" s="97"/>
      <c r="F113" s="97"/>
      <c r="G113" s="21"/>
      <c r="H113" s="21"/>
      <c r="I113" s="21"/>
      <c r="J113" s="97"/>
      <c r="K113" s="97"/>
      <c r="L113" s="97"/>
    </row>
    <row r="114" spans="1:14" x14ac:dyDescent="0.25">
      <c r="A114" s="56"/>
      <c r="B114" s="65"/>
      <c r="C114" s="55"/>
      <c r="D114" s="55"/>
      <c r="E114" s="97"/>
      <c r="F114" s="97"/>
      <c r="G114" s="21"/>
      <c r="H114" s="21"/>
      <c r="I114" s="21"/>
      <c r="J114" s="97"/>
      <c r="K114" s="97"/>
      <c r="L114" s="97"/>
    </row>
    <row r="115" spans="1:14" x14ac:dyDescent="0.25">
      <c r="A115" s="56"/>
      <c r="B115" s="126" t="s">
        <v>232</v>
      </c>
      <c r="C115" s="127">
        <f>SUM(C116:C118)</f>
        <v>0</v>
      </c>
      <c r="D115" s="127">
        <f>SUM(D116:D118)</f>
        <v>0</v>
      </c>
      <c r="E115" s="228"/>
      <c r="F115" s="128"/>
      <c r="G115" s="127">
        <f t="shared" ref="G115:L115" si="25">SUM(G116:G118)</f>
        <v>0</v>
      </c>
      <c r="H115" s="127">
        <f t="shared" si="25"/>
        <v>0</v>
      </c>
      <c r="I115" s="127">
        <f t="shared" si="25"/>
        <v>0</v>
      </c>
      <c r="J115" s="128">
        <f t="shared" si="25"/>
        <v>0</v>
      </c>
      <c r="K115" s="128">
        <f t="shared" si="25"/>
        <v>0</v>
      </c>
      <c r="L115" s="129">
        <f t="shared" si="25"/>
        <v>0</v>
      </c>
    </row>
    <row r="116" spans="1:14" x14ac:dyDescent="0.25">
      <c r="A116" s="56"/>
      <c r="B116" s="65"/>
      <c r="C116" s="55"/>
      <c r="D116" s="55"/>
      <c r="E116" s="97"/>
      <c r="F116" s="97"/>
      <c r="G116" s="21"/>
      <c r="H116" s="21"/>
      <c r="I116" s="21"/>
      <c r="J116" s="97"/>
      <c r="K116" s="97"/>
      <c r="L116" s="97"/>
    </row>
    <row r="117" spans="1:14" x14ac:dyDescent="0.25">
      <c r="A117" s="56"/>
      <c r="B117" s="65"/>
      <c r="C117" s="55"/>
      <c r="D117" s="55"/>
      <c r="E117" s="97"/>
      <c r="F117" s="97"/>
      <c r="G117" s="21"/>
      <c r="H117" s="21"/>
      <c r="I117" s="21"/>
      <c r="J117" s="97"/>
      <c r="K117" s="97"/>
      <c r="L117" s="97"/>
    </row>
    <row r="118" spans="1:14" x14ac:dyDescent="0.25">
      <c r="A118" s="56"/>
      <c r="B118" s="65"/>
      <c r="C118" s="55"/>
      <c r="D118" s="55"/>
      <c r="E118" s="97"/>
      <c r="F118" s="97"/>
      <c r="G118" s="21"/>
      <c r="H118" s="21"/>
      <c r="I118" s="21"/>
      <c r="J118" s="97"/>
      <c r="K118" s="97"/>
      <c r="L118" s="97"/>
    </row>
    <row r="119" spans="1:14" ht="19.5" x14ac:dyDescent="0.35">
      <c r="A119" s="436" t="s">
        <v>194</v>
      </c>
      <c r="B119" s="436"/>
      <c r="C119" s="436"/>
      <c r="D119" s="436"/>
      <c r="E119" s="436"/>
      <c r="F119" s="436"/>
      <c r="G119" s="436"/>
      <c r="H119" s="436"/>
      <c r="I119" s="436"/>
      <c r="J119" s="436"/>
      <c r="K119" s="98"/>
      <c r="L119" s="98"/>
    </row>
    <row r="120" spans="1:14" x14ac:dyDescent="0.3">
      <c r="K120" s="231"/>
      <c r="L120" s="122"/>
    </row>
    <row r="121" spans="1:14" x14ac:dyDescent="0.3">
      <c r="I121" s="10"/>
      <c r="J121" s="10"/>
      <c r="K121" s="122"/>
      <c r="L121" s="122"/>
      <c r="M121" s="3"/>
      <c r="N121" s="3"/>
    </row>
    <row r="122" spans="1:14" x14ac:dyDescent="0.3">
      <c r="I122" s="10"/>
      <c r="J122" s="10"/>
      <c r="K122" s="122"/>
      <c r="L122" s="122"/>
      <c r="M122" s="3"/>
      <c r="N122" s="3"/>
    </row>
    <row r="123" spans="1:14" x14ac:dyDescent="0.3">
      <c r="I123" s="10"/>
      <c r="J123" s="10"/>
      <c r="K123" s="122"/>
      <c r="L123" s="122"/>
      <c r="M123" s="3"/>
      <c r="N123" s="3"/>
    </row>
    <row r="124" spans="1:14" x14ac:dyDescent="0.3">
      <c r="I124" s="10"/>
      <c r="J124" s="10"/>
      <c r="K124" s="122"/>
      <c r="L124" s="122"/>
      <c r="M124" s="3"/>
      <c r="N124" s="3"/>
    </row>
    <row r="125" spans="1:14" x14ac:dyDescent="0.3">
      <c r="I125" s="10"/>
      <c r="J125" s="10"/>
      <c r="K125" s="122"/>
      <c r="L125" s="122"/>
      <c r="M125" s="3"/>
      <c r="N125" s="3"/>
    </row>
    <row r="126" spans="1:14" x14ac:dyDescent="0.3">
      <c r="I126" s="10"/>
      <c r="J126" s="10"/>
      <c r="K126" s="122"/>
      <c r="L126" s="122"/>
      <c r="M126" s="3"/>
      <c r="N126" s="3"/>
    </row>
    <row r="127" spans="1:14" x14ac:dyDescent="0.3">
      <c r="I127" s="10"/>
      <c r="J127" s="232"/>
      <c r="K127" s="233"/>
      <c r="L127" s="233"/>
      <c r="M127" s="234"/>
      <c r="N127" s="3"/>
    </row>
    <row r="128" spans="1:14" x14ac:dyDescent="0.3">
      <c r="I128" s="10"/>
      <c r="J128" s="232"/>
      <c r="K128" s="233"/>
      <c r="L128" s="233"/>
      <c r="M128" s="234"/>
      <c r="N128" s="3"/>
    </row>
    <row r="129" spans="9:14" customFormat="1" x14ac:dyDescent="0.25">
      <c r="I129" s="3"/>
      <c r="J129" s="234"/>
      <c r="K129" s="233"/>
      <c r="L129" s="233"/>
      <c r="M129" s="234"/>
      <c r="N129" s="3"/>
    </row>
    <row r="130" spans="9:14" customFormat="1" x14ac:dyDescent="0.25">
      <c r="I130" s="3"/>
      <c r="J130" s="234"/>
      <c r="K130" s="235"/>
      <c r="L130" s="235"/>
      <c r="M130" s="234"/>
      <c r="N130" s="3"/>
    </row>
    <row r="131" spans="9:14" customFormat="1" x14ac:dyDescent="0.25">
      <c r="I131" s="3"/>
      <c r="J131" s="234"/>
      <c r="K131" s="236"/>
      <c r="L131" s="236"/>
      <c r="M131" s="234"/>
      <c r="N131" s="3"/>
    </row>
    <row r="132" spans="9:14" customFormat="1" x14ac:dyDescent="0.25">
      <c r="I132" s="3"/>
      <c r="J132" s="234"/>
      <c r="K132" s="236"/>
      <c r="L132" s="236"/>
      <c r="M132" s="234"/>
      <c r="N132" s="3"/>
    </row>
    <row r="133" spans="9:14" customFormat="1" x14ac:dyDescent="0.25">
      <c r="I133" s="3"/>
      <c r="J133" s="234"/>
      <c r="K133" s="236"/>
      <c r="L133" s="236"/>
      <c r="M133" s="234"/>
      <c r="N133" s="3"/>
    </row>
    <row r="134" spans="9:14" customFormat="1" x14ac:dyDescent="0.25">
      <c r="I134" s="3"/>
      <c r="J134" s="3"/>
      <c r="K134" s="123"/>
      <c r="L134" s="123"/>
      <c r="M134" s="3"/>
      <c r="N134" s="3"/>
    </row>
    <row r="135" spans="9:14" customFormat="1" x14ac:dyDescent="0.25">
      <c r="I135" s="3"/>
      <c r="J135" s="3"/>
      <c r="K135" s="123"/>
      <c r="L135" s="123"/>
      <c r="M135" s="3"/>
      <c r="N135" s="3"/>
    </row>
    <row r="136" spans="9:14" customFormat="1" x14ac:dyDescent="0.25">
      <c r="I136" s="3"/>
      <c r="J136" s="3"/>
      <c r="K136" s="123"/>
      <c r="L136" s="123"/>
      <c r="M136" s="3"/>
      <c r="N136" s="3"/>
    </row>
    <row r="137" spans="9:14" customFormat="1" x14ac:dyDescent="0.25">
      <c r="I137" s="3"/>
      <c r="J137" s="234"/>
      <c r="K137" s="236"/>
      <c r="L137" s="236"/>
      <c r="M137" s="234"/>
      <c r="N137" s="234"/>
    </row>
    <row r="138" spans="9:14" customFormat="1" x14ac:dyDescent="0.25">
      <c r="I138" s="3"/>
      <c r="J138" s="234"/>
      <c r="K138" s="236"/>
      <c r="L138" s="236"/>
      <c r="M138" s="234"/>
      <c r="N138" s="234"/>
    </row>
    <row r="139" spans="9:14" customFormat="1" x14ac:dyDescent="0.25">
      <c r="I139" s="3"/>
      <c r="J139" s="234"/>
      <c r="K139" s="236"/>
      <c r="L139" s="236"/>
      <c r="M139" s="234"/>
      <c r="N139" s="234"/>
    </row>
    <row r="140" spans="9:14" customFormat="1" x14ac:dyDescent="0.25">
      <c r="I140" s="3"/>
      <c r="J140" s="234"/>
      <c r="K140" s="236"/>
      <c r="L140" s="236"/>
      <c r="M140" s="234"/>
      <c r="N140" s="234"/>
    </row>
    <row r="141" spans="9:14" customFormat="1" x14ac:dyDescent="0.25">
      <c r="I141" s="3"/>
      <c r="J141" s="234"/>
      <c r="K141" s="235"/>
      <c r="L141" s="235"/>
      <c r="M141" s="234"/>
      <c r="N141" s="234"/>
    </row>
    <row r="142" spans="9:14" customFormat="1" x14ac:dyDescent="0.25">
      <c r="I142" s="3"/>
      <c r="J142" s="234"/>
      <c r="K142" s="236"/>
      <c r="L142" s="236"/>
      <c r="M142" s="234"/>
      <c r="N142" s="234"/>
    </row>
    <row r="143" spans="9:14" customFormat="1" x14ac:dyDescent="0.25">
      <c r="I143" s="3"/>
      <c r="J143" s="234"/>
      <c r="K143" s="236"/>
      <c r="L143" s="236"/>
      <c r="M143" s="234"/>
      <c r="N143" s="234"/>
    </row>
    <row r="144" spans="9:14" customFormat="1" x14ac:dyDescent="0.25">
      <c r="I144" s="3"/>
      <c r="J144" s="234"/>
      <c r="K144" s="236"/>
      <c r="L144" s="236"/>
      <c r="M144" s="234"/>
      <c r="N144" s="234"/>
    </row>
    <row r="145" spans="9:14" customFormat="1" x14ac:dyDescent="0.25">
      <c r="I145" s="3"/>
      <c r="J145" s="234"/>
      <c r="K145" s="236"/>
      <c r="L145" s="236"/>
      <c r="M145" s="234"/>
      <c r="N145" s="234"/>
    </row>
    <row r="146" spans="9:14" customFormat="1" x14ac:dyDescent="0.25">
      <c r="I146" s="3"/>
      <c r="J146" s="234"/>
      <c r="K146" s="236"/>
      <c r="L146" s="236"/>
      <c r="M146" s="234"/>
      <c r="N146" s="234"/>
    </row>
    <row r="147" spans="9:14" customFormat="1" x14ac:dyDescent="0.25">
      <c r="I147" s="3"/>
      <c r="J147" s="3"/>
      <c r="K147" s="123"/>
      <c r="L147" s="123"/>
      <c r="M147" s="3"/>
      <c r="N147" s="3"/>
    </row>
    <row r="148" spans="9:14" customFormat="1" x14ac:dyDescent="0.25">
      <c r="I148" s="3"/>
      <c r="J148" s="3"/>
      <c r="K148" s="123"/>
      <c r="L148" s="123"/>
      <c r="M148" s="3"/>
      <c r="N148" s="3"/>
    </row>
    <row r="149" spans="9:14" customFormat="1" x14ac:dyDescent="0.25">
      <c r="I149" s="3"/>
      <c r="J149" s="234"/>
      <c r="K149" s="236"/>
      <c r="L149" s="236"/>
      <c r="M149" s="234"/>
      <c r="N149" s="234"/>
    </row>
    <row r="150" spans="9:14" customFormat="1" x14ac:dyDescent="0.25">
      <c r="I150" s="3"/>
      <c r="J150" s="234"/>
      <c r="K150" s="236"/>
      <c r="L150" s="236"/>
      <c r="M150" s="234"/>
      <c r="N150" s="234"/>
    </row>
    <row r="151" spans="9:14" customFormat="1" x14ac:dyDescent="0.25">
      <c r="I151" s="3"/>
      <c r="J151" s="234"/>
      <c r="K151" s="236"/>
      <c r="L151" s="236"/>
      <c r="M151" s="234"/>
      <c r="N151" s="234"/>
    </row>
    <row r="152" spans="9:14" customFormat="1" x14ac:dyDescent="0.25">
      <c r="I152" s="3"/>
      <c r="J152" s="234"/>
      <c r="K152" s="235"/>
      <c r="L152" s="235"/>
      <c r="M152" s="234"/>
      <c r="N152" s="234"/>
    </row>
    <row r="153" spans="9:14" customFormat="1" x14ac:dyDescent="0.25">
      <c r="I153" s="3"/>
      <c r="J153" s="234"/>
      <c r="K153" s="236"/>
      <c r="L153" s="236"/>
      <c r="M153" s="234"/>
      <c r="N153" s="234"/>
    </row>
    <row r="154" spans="9:14" customFormat="1" x14ac:dyDescent="0.25">
      <c r="I154" s="3"/>
      <c r="J154" s="234"/>
      <c r="K154" s="236"/>
      <c r="L154" s="236"/>
      <c r="M154" s="234"/>
      <c r="N154" s="234"/>
    </row>
    <row r="155" spans="9:14" customFormat="1" x14ac:dyDescent="0.25">
      <c r="I155" s="3"/>
      <c r="J155" s="234"/>
      <c r="K155" s="236"/>
      <c r="L155" s="236"/>
      <c r="M155" s="234"/>
      <c r="N155" s="234"/>
    </row>
    <row r="156" spans="9:14" customFormat="1" x14ac:dyDescent="0.25">
      <c r="I156" s="3"/>
      <c r="J156" s="234"/>
      <c r="K156" s="236"/>
      <c r="L156" s="236"/>
      <c r="M156" s="234"/>
      <c r="N156" s="234"/>
    </row>
    <row r="157" spans="9:14" customFormat="1" x14ac:dyDescent="0.25">
      <c r="I157" s="3"/>
      <c r="J157" s="234"/>
      <c r="K157" s="236"/>
      <c r="L157" s="236"/>
      <c r="M157" s="234"/>
      <c r="N157" s="234"/>
    </row>
    <row r="158" spans="9:14" customFormat="1" x14ac:dyDescent="0.25">
      <c r="I158" s="3"/>
      <c r="J158" s="234"/>
      <c r="K158" s="236"/>
      <c r="L158" s="236"/>
      <c r="M158" s="234"/>
      <c r="N158" s="234"/>
    </row>
    <row r="159" spans="9:14" customFormat="1" x14ac:dyDescent="0.25">
      <c r="I159" s="3"/>
      <c r="J159" s="234"/>
      <c r="K159" s="236"/>
      <c r="L159" s="236"/>
      <c r="M159" s="234"/>
      <c r="N159" s="234"/>
    </row>
    <row r="160" spans="9:14" customFormat="1" x14ac:dyDescent="0.25">
      <c r="I160" s="3"/>
      <c r="J160" s="234"/>
      <c r="K160" s="236"/>
      <c r="L160" s="236"/>
      <c r="M160" s="234"/>
      <c r="N160" s="234"/>
    </row>
    <row r="161" spans="7:17" customFormat="1" x14ac:dyDescent="0.25">
      <c r="I161" s="3"/>
      <c r="J161" s="234"/>
      <c r="K161" s="236"/>
      <c r="L161" s="236"/>
      <c r="M161" s="234"/>
      <c r="N161" s="234"/>
    </row>
    <row r="162" spans="7:17" customFormat="1" x14ac:dyDescent="0.25">
      <c r="I162" s="3"/>
      <c r="J162" s="234"/>
      <c r="K162" s="236"/>
      <c r="L162" s="236"/>
      <c r="M162" s="234"/>
      <c r="N162" s="234"/>
    </row>
    <row r="163" spans="7:17" customFormat="1" x14ac:dyDescent="0.25">
      <c r="I163" s="3"/>
      <c r="J163" s="234"/>
      <c r="K163" s="235"/>
      <c r="L163" s="235"/>
      <c r="M163" s="234"/>
      <c r="N163" s="234"/>
    </row>
    <row r="164" spans="7:17" customFormat="1" x14ac:dyDescent="0.25">
      <c r="I164" s="3"/>
      <c r="J164" s="234"/>
      <c r="K164" s="236"/>
      <c r="L164" s="236"/>
      <c r="M164" s="234"/>
      <c r="N164" s="234"/>
    </row>
    <row r="165" spans="7:17" customFormat="1" x14ac:dyDescent="0.25">
      <c r="G165" s="237"/>
      <c r="H165" s="237"/>
      <c r="I165" s="234"/>
      <c r="J165" s="234"/>
      <c r="K165" s="236"/>
      <c r="L165" s="236"/>
      <c r="M165" s="234"/>
      <c r="N165" s="234"/>
      <c r="O165" s="237"/>
      <c r="P165" s="237"/>
      <c r="Q165" s="237"/>
    </row>
    <row r="166" spans="7:17" customFormat="1" x14ac:dyDescent="0.25">
      <c r="G166" s="237"/>
      <c r="H166" s="237"/>
      <c r="I166" s="234"/>
      <c r="J166" s="234"/>
      <c r="K166" s="236"/>
      <c r="L166" s="236"/>
      <c r="M166" s="234"/>
      <c r="N166" s="234"/>
      <c r="O166" s="237"/>
      <c r="P166" s="237"/>
      <c r="Q166" s="237"/>
    </row>
    <row r="167" spans="7:17" customFormat="1" x14ac:dyDescent="0.25">
      <c r="G167" s="237"/>
      <c r="H167" s="237"/>
      <c r="I167" s="234"/>
      <c r="J167" s="234"/>
      <c r="K167" s="236"/>
      <c r="L167" s="236"/>
      <c r="M167" s="234"/>
      <c r="N167" s="234"/>
      <c r="O167" s="237"/>
      <c r="P167" s="237"/>
      <c r="Q167" s="237"/>
    </row>
    <row r="168" spans="7:17" customFormat="1" x14ac:dyDescent="0.25">
      <c r="G168" s="237"/>
      <c r="H168" s="237"/>
      <c r="I168" s="234"/>
      <c r="J168" s="234"/>
      <c r="K168" s="236"/>
      <c r="L168" s="236"/>
      <c r="M168" s="234"/>
      <c r="N168" s="234"/>
      <c r="O168" s="237"/>
      <c r="P168" s="237"/>
      <c r="Q168" s="237"/>
    </row>
    <row r="169" spans="7:17" customFormat="1" x14ac:dyDescent="0.25">
      <c r="G169" s="237"/>
      <c r="H169" s="237"/>
      <c r="I169" s="234"/>
      <c r="J169" s="234"/>
      <c r="K169" s="236"/>
      <c r="L169" s="236"/>
      <c r="M169" s="234"/>
      <c r="N169" s="234"/>
      <c r="O169" s="237"/>
      <c r="P169" s="237"/>
      <c r="Q169" s="237"/>
    </row>
    <row r="170" spans="7:17" customFormat="1" x14ac:dyDescent="0.25">
      <c r="G170" s="237"/>
      <c r="H170" s="237"/>
      <c r="I170" s="234"/>
      <c r="J170" s="234"/>
      <c r="K170" s="236"/>
      <c r="L170" s="236"/>
      <c r="M170" s="234"/>
      <c r="N170" s="234"/>
      <c r="O170" s="237"/>
      <c r="P170" s="237"/>
      <c r="Q170" s="237"/>
    </row>
    <row r="171" spans="7:17" customFormat="1" x14ac:dyDescent="0.25">
      <c r="G171" s="237"/>
      <c r="H171" s="237"/>
      <c r="I171" s="234"/>
      <c r="J171" s="234"/>
      <c r="K171" s="236"/>
      <c r="L171" s="236"/>
      <c r="M171" s="234"/>
      <c r="N171" s="234"/>
      <c r="O171" s="237"/>
      <c r="P171" s="237"/>
      <c r="Q171" s="237"/>
    </row>
    <row r="172" spans="7:17" customFormat="1" x14ac:dyDescent="0.25">
      <c r="G172" s="237"/>
      <c r="H172" s="237"/>
      <c r="I172" s="234"/>
      <c r="J172" s="234"/>
      <c r="K172" s="236"/>
      <c r="L172" s="236"/>
      <c r="M172" s="234"/>
      <c r="N172" s="234"/>
      <c r="O172" s="237"/>
      <c r="P172" s="237"/>
      <c r="Q172" s="237"/>
    </row>
    <row r="173" spans="7:17" customFormat="1" x14ac:dyDescent="0.25">
      <c r="G173" s="237"/>
      <c r="H173" s="237"/>
      <c r="I173" s="234"/>
      <c r="J173" s="234"/>
      <c r="K173" s="236"/>
      <c r="L173" s="236"/>
      <c r="M173" s="234"/>
      <c r="N173" s="234"/>
      <c r="O173" s="237"/>
      <c r="P173" s="237"/>
      <c r="Q173" s="237"/>
    </row>
    <row r="174" spans="7:17" customFormat="1" x14ac:dyDescent="0.25">
      <c r="G174" s="237"/>
      <c r="H174" s="237"/>
      <c r="I174" s="234"/>
      <c r="J174" s="234"/>
      <c r="K174" s="235"/>
      <c r="L174" s="235"/>
      <c r="M174" s="234"/>
      <c r="N174" s="234"/>
      <c r="O174" s="237"/>
      <c r="P174" s="237"/>
      <c r="Q174" s="237"/>
    </row>
    <row r="175" spans="7:17" customFormat="1" x14ac:dyDescent="0.25">
      <c r="G175" s="237"/>
      <c r="H175" s="237"/>
      <c r="I175" s="234"/>
      <c r="J175" s="234"/>
      <c r="K175" s="236"/>
      <c r="L175" s="236"/>
      <c r="M175" s="234"/>
      <c r="N175" s="234"/>
      <c r="O175" s="237"/>
      <c r="P175" s="237"/>
      <c r="Q175" s="237"/>
    </row>
    <row r="176" spans="7:17" customFormat="1" x14ac:dyDescent="0.25">
      <c r="G176" s="237"/>
      <c r="H176" s="237"/>
      <c r="I176" s="234"/>
      <c r="J176" s="234"/>
      <c r="K176" s="236"/>
      <c r="L176" s="236"/>
      <c r="M176" s="234"/>
      <c r="N176" s="234"/>
      <c r="O176" s="237"/>
      <c r="P176" s="237"/>
      <c r="Q176" s="237"/>
    </row>
    <row r="177" spans="7:17" x14ac:dyDescent="0.3">
      <c r="G177" s="238"/>
      <c r="H177" s="238"/>
      <c r="I177" s="232"/>
      <c r="J177" s="232"/>
      <c r="K177" s="232"/>
      <c r="L177" s="232"/>
      <c r="M177" s="234"/>
      <c r="N177" s="234"/>
      <c r="O177" s="237"/>
      <c r="P177" s="237"/>
      <c r="Q177" s="237"/>
    </row>
    <row r="178" spans="7:17" x14ac:dyDescent="0.3">
      <c r="G178" s="238"/>
      <c r="H178" s="238"/>
      <c r="I178" s="232"/>
      <c r="J178" s="232"/>
      <c r="K178" s="232"/>
      <c r="L178" s="232"/>
      <c r="M178" s="234"/>
      <c r="N178" s="234"/>
      <c r="O178" s="237"/>
      <c r="P178" s="237"/>
      <c r="Q178" s="237"/>
    </row>
    <row r="179" spans="7:17" x14ac:dyDescent="0.3">
      <c r="G179" s="238"/>
      <c r="H179" s="238"/>
      <c r="I179" s="239"/>
      <c r="J179" s="239"/>
      <c r="K179" s="239"/>
      <c r="L179" s="239"/>
      <c r="M179" s="237"/>
      <c r="N179" s="237"/>
      <c r="O179" s="237"/>
      <c r="P179" s="237"/>
      <c r="Q179" s="237"/>
    </row>
  </sheetData>
  <sheetProtection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"/>
  <sheetViews>
    <sheetView view="pageBreakPreview" zoomScaleNormal="100" zoomScaleSheetLayoutView="100" workbookViewId="0">
      <selection activeCell="A4" sqref="A4:G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438" t="s">
        <v>106</v>
      </c>
      <c r="B1" s="438"/>
      <c r="C1" s="438"/>
      <c r="D1" s="438"/>
      <c r="E1" s="438"/>
      <c r="F1" s="438"/>
      <c r="G1" s="438"/>
    </row>
    <row r="2" spans="1:7" ht="54.75" customHeight="1" x14ac:dyDescent="0.25">
      <c r="A2" s="430" t="s">
        <v>107</v>
      </c>
      <c r="B2" s="439" t="s">
        <v>108</v>
      </c>
      <c r="C2" s="440"/>
      <c r="D2" s="430" t="s">
        <v>111</v>
      </c>
      <c r="E2" s="430" t="s">
        <v>112</v>
      </c>
      <c r="F2" s="430" t="s">
        <v>113</v>
      </c>
      <c r="G2" s="434" t="s">
        <v>114</v>
      </c>
    </row>
    <row r="3" spans="1:7" ht="21" customHeight="1" x14ac:dyDescent="0.25">
      <c r="A3" s="432"/>
      <c r="B3" s="198" t="s">
        <v>59</v>
      </c>
      <c r="C3" s="198" t="s">
        <v>90</v>
      </c>
      <c r="D3" s="432"/>
      <c r="E3" s="432"/>
      <c r="F3" s="432"/>
      <c r="G3" s="434"/>
    </row>
    <row r="4" spans="1:7" ht="129" customHeight="1" x14ac:dyDescent="0.25">
      <c r="A4" s="48" t="s">
        <v>109</v>
      </c>
      <c r="B4" s="51">
        <v>0</v>
      </c>
      <c r="C4" s="51">
        <v>2</v>
      </c>
      <c r="D4" s="72" t="s">
        <v>314</v>
      </c>
      <c r="E4" s="72" t="s">
        <v>315</v>
      </c>
      <c r="F4" s="96" t="s">
        <v>316</v>
      </c>
      <c r="G4" s="65" t="s">
        <v>317</v>
      </c>
    </row>
    <row r="5" spans="1:7" ht="143.25" customHeight="1" x14ac:dyDescent="0.25">
      <c r="A5" s="50" t="s">
        <v>110</v>
      </c>
      <c r="B5" s="51"/>
      <c r="C5" s="51"/>
      <c r="D5" s="72"/>
      <c r="E5" s="96"/>
      <c r="F5" s="96"/>
      <c r="G5" s="65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9"/>
  <sheetViews>
    <sheetView view="pageBreakPreview" zoomScaleNormal="100" zoomScaleSheetLayoutView="100" workbookViewId="0">
      <selection activeCell="G13" sqref="G13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445" t="s">
        <v>115</v>
      </c>
      <c r="B1" s="445"/>
      <c r="C1" s="445"/>
      <c r="D1" s="445"/>
      <c r="E1" s="445"/>
      <c r="F1" s="445"/>
      <c r="G1" s="445"/>
      <c r="H1" s="445"/>
      <c r="I1" s="445"/>
    </row>
    <row r="2" spans="1:9" s="5" customFormat="1" ht="38.25" customHeight="1" x14ac:dyDescent="0.25">
      <c r="A2" s="443" t="s">
        <v>62</v>
      </c>
      <c r="B2" s="443" t="s">
        <v>116</v>
      </c>
      <c r="C2" s="444" t="s">
        <v>117</v>
      </c>
      <c r="D2" s="444"/>
      <c r="E2" s="443" t="s">
        <v>118</v>
      </c>
      <c r="F2" s="443" t="s">
        <v>95</v>
      </c>
      <c r="G2" s="443" t="s">
        <v>120</v>
      </c>
      <c r="H2" s="443"/>
      <c r="I2" s="443" t="s">
        <v>122</v>
      </c>
    </row>
    <row r="3" spans="1:9" s="5" customFormat="1" ht="55.5" customHeight="1" x14ac:dyDescent="0.25">
      <c r="A3" s="443"/>
      <c r="B3" s="443"/>
      <c r="C3" s="19" t="s">
        <v>59</v>
      </c>
      <c r="D3" s="19" t="s">
        <v>90</v>
      </c>
      <c r="E3" s="443"/>
      <c r="F3" s="443"/>
      <c r="G3" s="7" t="s">
        <v>119</v>
      </c>
      <c r="H3" s="7" t="s">
        <v>121</v>
      </c>
      <c r="I3" s="443"/>
    </row>
    <row r="4" spans="1:9" ht="37.5" x14ac:dyDescent="0.25">
      <c r="A4" s="52">
        <v>1</v>
      </c>
      <c r="B4" s="65" t="s">
        <v>291</v>
      </c>
      <c r="C4" s="55">
        <v>1</v>
      </c>
      <c r="D4" s="55">
        <v>1</v>
      </c>
      <c r="E4" s="264">
        <v>43852</v>
      </c>
      <c r="F4" s="65" t="s">
        <v>292</v>
      </c>
      <c r="G4" s="21">
        <v>30</v>
      </c>
      <c r="H4" s="21">
        <v>20</v>
      </c>
      <c r="I4" s="82" t="s">
        <v>288</v>
      </c>
    </row>
    <row r="5" spans="1:9" ht="18.75" x14ac:dyDescent="0.25">
      <c r="A5" s="52">
        <v>2</v>
      </c>
      <c r="B5" s="65"/>
      <c r="C5" s="55">
        <v>0</v>
      </c>
      <c r="D5" s="55">
        <v>0</v>
      </c>
      <c r="E5" s="52"/>
      <c r="F5" s="65"/>
      <c r="G5" s="21">
        <v>0</v>
      </c>
      <c r="H5" s="21">
        <v>0</v>
      </c>
      <c r="I5" s="52"/>
    </row>
    <row r="6" spans="1:9" ht="18.75" x14ac:dyDescent="0.25">
      <c r="A6" s="52">
        <v>3</v>
      </c>
      <c r="B6" s="65"/>
      <c r="C6" s="55">
        <v>0</v>
      </c>
      <c r="D6" s="55">
        <v>0</v>
      </c>
      <c r="E6" s="52"/>
      <c r="F6" s="65"/>
      <c r="G6" s="21">
        <v>0</v>
      </c>
      <c r="H6" s="21">
        <v>0</v>
      </c>
      <c r="I6" s="52"/>
    </row>
    <row r="7" spans="1:9" ht="18.75" x14ac:dyDescent="0.25">
      <c r="A7" s="52">
        <v>4</v>
      </c>
      <c r="B7" s="65"/>
      <c r="C7" s="55">
        <v>0</v>
      </c>
      <c r="D7" s="55">
        <v>0</v>
      </c>
      <c r="E7" s="52"/>
      <c r="F7" s="65"/>
      <c r="G7" s="21">
        <v>0</v>
      </c>
      <c r="H7" s="21">
        <v>0</v>
      </c>
      <c r="I7" s="52"/>
    </row>
    <row r="8" spans="1:9" ht="18.75" x14ac:dyDescent="0.25">
      <c r="A8" s="52">
        <v>5</v>
      </c>
      <c r="B8" s="65"/>
      <c r="C8" s="55">
        <v>0</v>
      </c>
      <c r="D8" s="55">
        <v>0</v>
      </c>
      <c r="E8" s="52"/>
      <c r="F8" s="65"/>
      <c r="G8" s="21">
        <v>0</v>
      </c>
      <c r="H8" s="21">
        <v>0</v>
      </c>
      <c r="I8" s="52"/>
    </row>
    <row r="9" spans="1:9" ht="18.75" x14ac:dyDescent="0.25">
      <c r="A9" s="52">
        <v>6</v>
      </c>
      <c r="B9" s="65"/>
      <c r="C9" s="55">
        <v>0</v>
      </c>
      <c r="D9" s="55">
        <v>0</v>
      </c>
      <c r="E9" s="52"/>
      <c r="F9" s="65"/>
      <c r="G9" s="21">
        <v>0</v>
      </c>
      <c r="H9" s="21">
        <v>0</v>
      </c>
      <c r="I9" s="52"/>
    </row>
    <row r="10" spans="1:9" ht="18.75" x14ac:dyDescent="0.25">
      <c r="A10" s="52">
        <v>7</v>
      </c>
      <c r="B10" s="65"/>
      <c r="C10" s="55">
        <v>0</v>
      </c>
      <c r="D10" s="55">
        <v>0</v>
      </c>
      <c r="E10" s="52"/>
      <c r="F10" s="65"/>
      <c r="G10" s="21">
        <v>0</v>
      </c>
      <c r="H10" s="21">
        <v>0</v>
      </c>
      <c r="I10" s="52"/>
    </row>
    <row r="11" spans="1:9" ht="18.75" x14ac:dyDescent="0.25">
      <c r="A11" s="97">
        <v>8</v>
      </c>
      <c r="B11" s="65"/>
      <c r="C11" s="55">
        <v>0</v>
      </c>
      <c r="D11" s="55">
        <v>0</v>
      </c>
      <c r="E11" s="52"/>
      <c r="F11" s="65"/>
      <c r="G11" s="21">
        <v>0</v>
      </c>
      <c r="H11" s="21">
        <v>0</v>
      </c>
      <c r="I11" s="52"/>
    </row>
    <row r="12" spans="1:9" ht="18.75" x14ac:dyDescent="0.25">
      <c r="A12" s="97">
        <v>9</v>
      </c>
      <c r="B12" s="65"/>
      <c r="C12" s="55">
        <v>0</v>
      </c>
      <c r="D12" s="55">
        <v>0</v>
      </c>
      <c r="E12" s="52"/>
      <c r="F12" s="65"/>
      <c r="G12" s="21">
        <v>0</v>
      </c>
      <c r="H12" s="21">
        <v>0</v>
      </c>
      <c r="I12" s="52"/>
    </row>
    <row r="13" spans="1:9" ht="18.75" x14ac:dyDescent="0.25">
      <c r="A13" s="97">
        <v>10</v>
      </c>
      <c r="B13" s="65"/>
      <c r="C13" s="55">
        <v>0</v>
      </c>
      <c r="D13" s="55">
        <v>0</v>
      </c>
      <c r="E13" s="52"/>
      <c r="F13" s="65"/>
      <c r="G13" s="21">
        <v>0</v>
      </c>
      <c r="H13" s="21">
        <v>0</v>
      </c>
      <c r="I13" s="52"/>
    </row>
    <row r="14" spans="1:9" ht="18.75" x14ac:dyDescent="0.25">
      <c r="A14" s="97">
        <v>11</v>
      </c>
      <c r="B14" s="65"/>
      <c r="C14" s="55">
        <v>0</v>
      </c>
      <c r="D14" s="55">
        <v>0</v>
      </c>
      <c r="E14" s="52"/>
      <c r="F14" s="65"/>
      <c r="G14" s="21">
        <v>0</v>
      </c>
      <c r="H14" s="21">
        <v>0</v>
      </c>
      <c r="I14" s="52"/>
    </row>
    <row r="15" spans="1:9" ht="18.75" x14ac:dyDescent="0.25">
      <c r="A15" s="97">
        <v>12</v>
      </c>
      <c r="B15" s="65"/>
      <c r="C15" s="55">
        <v>0</v>
      </c>
      <c r="D15" s="55">
        <v>0</v>
      </c>
      <c r="E15" s="52"/>
      <c r="F15" s="65"/>
      <c r="G15" s="21">
        <v>0</v>
      </c>
      <c r="H15" s="21">
        <v>0</v>
      </c>
      <c r="I15" s="52"/>
    </row>
    <row r="16" spans="1:9" ht="18.75" x14ac:dyDescent="0.25">
      <c r="A16" s="97">
        <v>13</v>
      </c>
      <c r="B16" s="65"/>
      <c r="C16" s="55">
        <v>0</v>
      </c>
      <c r="D16" s="55">
        <v>0</v>
      </c>
      <c r="E16" s="52"/>
      <c r="F16" s="65"/>
      <c r="G16" s="21">
        <v>0</v>
      </c>
      <c r="H16" s="21">
        <v>0</v>
      </c>
      <c r="I16" s="52"/>
    </row>
    <row r="17" spans="1:9" ht="18.75" x14ac:dyDescent="0.25">
      <c r="A17" s="97">
        <v>14</v>
      </c>
      <c r="B17" s="65"/>
      <c r="C17" s="55">
        <v>0</v>
      </c>
      <c r="D17" s="55">
        <v>0</v>
      </c>
      <c r="E17" s="52"/>
      <c r="F17" s="65"/>
      <c r="G17" s="21">
        <v>0</v>
      </c>
      <c r="H17" s="21">
        <v>0</v>
      </c>
      <c r="I17" s="52"/>
    </row>
    <row r="18" spans="1:9" ht="18.75" x14ac:dyDescent="0.25">
      <c r="A18" s="97">
        <v>15</v>
      </c>
      <c r="B18" s="65"/>
      <c r="C18" s="55">
        <v>0</v>
      </c>
      <c r="D18" s="55">
        <v>0</v>
      </c>
      <c r="E18" s="52"/>
      <c r="F18" s="65"/>
      <c r="G18" s="21">
        <v>0</v>
      </c>
      <c r="H18" s="21">
        <v>0</v>
      </c>
      <c r="I18" s="52"/>
    </row>
    <row r="19" spans="1:9" ht="18.75" x14ac:dyDescent="0.25">
      <c r="A19" s="97">
        <v>16</v>
      </c>
      <c r="B19" s="65"/>
      <c r="C19" s="21">
        <v>0</v>
      </c>
      <c r="D19" s="21">
        <v>0</v>
      </c>
      <c r="E19" s="52"/>
      <c r="F19" s="65"/>
      <c r="G19" s="21">
        <v>0</v>
      </c>
      <c r="H19" s="21">
        <v>0</v>
      </c>
      <c r="I19" s="52"/>
    </row>
    <row r="20" spans="1:9" ht="18.75" x14ac:dyDescent="0.25">
      <c r="A20" s="97">
        <v>17</v>
      </c>
      <c r="B20" s="65"/>
      <c r="C20" s="21">
        <v>0</v>
      </c>
      <c r="D20" s="21">
        <v>0</v>
      </c>
      <c r="E20" s="52"/>
      <c r="F20" s="65"/>
      <c r="G20" s="21">
        <v>0</v>
      </c>
      <c r="H20" s="21">
        <v>0</v>
      </c>
      <c r="I20" s="52"/>
    </row>
    <row r="21" spans="1:9" ht="18.75" x14ac:dyDescent="0.25">
      <c r="A21" s="97">
        <v>18</v>
      </c>
      <c r="B21" s="65"/>
      <c r="C21" s="21">
        <v>0</v>
      </c>
      <c r="D21" s="21">
        <v>0</v>
      </c>
      <c r="E21" s="52"/>
      <c r="F21" s="65"/>
      <c r="G21" s="21">
        <v>0</v>
      </c>
      <c r="H21" s="21">
        <v>0</v>
      </c>
      <c r="I21" s="52"/>
    </row>
    <row r="22" spans="1:9" ht="18.75" x14ac:dyDescent="0.25">
      <c r="A22" s="97">
        <v>19</v>
      </c>
      <c r="B22" s="65"/>
      <c r="C22" s="21">
        <v>0</v>
      </c>
      <c r="D22" s="21">
        <v>0</v>
      </c>
      <c r="E22" s="52"/>
      <c r="F22" s="65"/>
      <c r="G22" s="21">
        <v>0</v>
      </c>
      <c r="H22" s="21">
        <v>0</v>
      </c>
      <c r="I22" s="52"/>
    </row>
    <row r="23" spans="1:9" ht="18.75" x14ac:dyDescent="0.25">
      <c r="A23" s="97">
        <v>20</v>
      </c>
      <c r="B23" s="65"/>
      <c r="C23" s="21">
        <v>0</v>
      </c>
      <c r="D23" s="21">
        <v>0</v>
      </c>
      <c r="E23" s="52"/>
      <c r="F23" s="65"/>
      <c r="G23" s="21">
        <v>0</v>
      </c>
      <c r="H23" s="21">
        <v>0</v>
      </c>
      <c r="I23" s="52"/>
    </row>
    <row r="24" spans="1:9" ht="18.75" x14ac:dyDescent="0.25">
      <c r="A24" s="97">
        <v>21</v>
      </c>
      <c r="B24" s="65"/>
      <c r="C24" s="21">
        <v>0</v>
      </c>
      <c r="D24" s="21">
        <v>0</v>
      </c>
      <c r="E24" s="52"/>
      <c r="F24" s="65"/>
      <c r="G24" s="21">
        <v>0</v>
      </c>
      <c r="H24" s="21">
        <v>0</v>
      </c>
      <c r="I24" s="52"/>
    </row>
    <row r="25" spans="1:9" ht="18.75" x14ac:dyDescent="0.25">
      <c r="A25" s="97">
        <v>22</v>
      </c>
      <c r="B25" s="65"/>
      <c r="C25" s="21">
        <v>0</v>
      </c>
      <c r="D25" s="21">
        <v>0</v>
      </c>
      <c r="E25" s="52"/>
      <c r="F25" s="65"/>
      <c r="G25" s="21">
        <v>0</v>
      </c>
      <c r="H25" s="21">
        <v>0</v>
      </c>
      <c r="I25" s="52"/>
    </row>
    <row r="26" spans="1:9" ht="18.75" x14ac:dyDescent="0.25">
      <c r="A26" s="97">
        <v>23</v>
      </c>
      <c r="B26" s="65"/>
      <c r="C26" s="21">
        <v>0</v>
      </c>
      <c r="D26" s="21">
        <v>0</v>
      </c>
      <c r="E26" s="52"/>
      <c r="F26" s="65"/>
      <c r="G26" s="21">
        <v>0</v>
      </c>
      <c r="H26" s="21">
        <v>0</v>
      </c>
      <c r="I26" s="52"/>
    </row>
    <row r="27" spans="1:9" ht="18.75" x14ac:dyDescent="0.25">
      <c r="A27" s="97">
        <v>24</v>
      </c>
      <c r="B27" s="65"/>
      <c r="C27" s="21">
        <v>0</v>
      </c>
      <c r="D27" s="21">
        <v>0</v>
      </c>
      <c r="E27" s="52"/>
      <c r="F27" s="65"/>
      <c r="G27" s="21">
        <v>0</v>
      </c>
      <c r="H27" s="21">
        <v>0</v>
      </c>
      <c r="I27" s="52"/>
    </row>
    <row r="28" spans="1:9" ht="18.75" x14ac:dyDescent="0.25">
      <c r="A28" s="97">
        <v>25</v>
      </c>
      <c r="B28" s="65"/>
      <c r="C28" s="21">
        <v>0</v>
      </c>
      <c r="D28" s="21">
        <v>0</v>
      </c>
      <c r="E28" s="52"/>
      <c r="F28" s="65"/>
      <c r="G28" s="21">
        <v>0</v>
      </c>
      <c r="H28" s="21">
        <v>0</v>
      </c>
      <c r="I28" s="52"/>
    </row>
    <row r="29" spans="1:9" ht="18.75" x14ac:dyDescent="0.25">
      <c r="A29" s="97">
        <v>26</v>
      </c>
      <c r="B29" s="83"/>
      <c r="C29" s="23">
        <v>0</v>
      </c>
      <c r="D29" s="23">
        <v>0</v>
      </c>
      <c r="E29" s="45"/>
      <c r="F29" s="83"/>
      <c r="G29" s="100">
        <v>0</v>
      </c>
      <c r="H29" s="100">
        <v>0</v>
      </c>
      <c r="I29" s="45"/>
    </row>
    <row r="30" spans="1:9" ht="18.75" x14ac:dyDescent="0.25">
      <c r="A30" s="97">
        <v>27</v>
      </c>
      <c r="B30" s="83"/>
      <c r="C30" s="23">
        <v>0</v>
      </c>
      <c r="D30" s="23">
        <v>0</v>
      </c>
      <c r="E30" s="45"/>
      <c r="F30" s="83"/>
      <c r="G30" s="100">
        <v>0</v>
      </c>
      <c r="H30" s="100">
        <v>0</v>
      </c>
      <c r="I30" s="45"/>
    </row>
    <row r="31" spans="1:9" ht="18.75" x14ac:dyDescent="0.25">
      <c r="A31" s="97">
        <v>28</v>
      </c>
      <c r="B31" s="83"/>
      <c r="C31" s="23">
        <v>0</v>
      </c>
      <c r="D31" s="23">
        <v>0</v>
      </c>
      <c r="E31" s="45"/>
      <c r="F31" s="83"/>
      <c r="G31" s="100">
        <v>0</v>
      </c>
      <c r="H31" s="100">
        <v>0</v>
      </c>
      <c r="I31" s="45"/>
    </row>
    <row r="32" spans="1:9" ht="18.75" x14ac:dyDescent="0.25">
      <c r="A32" s="97">
        <v>29</v>
      </c>
      <c r="B32" s="83"/>
      <c r="C32" s="23">
        <v>0</v>
      </c>
      <c r="D32" s="23">
        <v>0</v>
      </c>
      <c r="E32" s="45"/>
      <c r="F32" s="83"/>
      <c r="G32" s="100">
        <v>0</v>
      </c>
      <c r="H32" s="100">
        <v>0</v>
      </c>
      <c r="I32" s="45"/>
    </row>
    <row r="33" spans="1:9" ht="18.75" x14ac:dyDescent="0.25">
      <c r="A33" s="97">
        <v>30</v>
      </c>
      <c r="B33" s="83"/>
      <c r="C33" s="100">
        <v>0</v>
      </c>
      <c r="D33" s="100">
        <v>0</v>
      </c>
      <c r="E33" s="45"/>
      <c r="F33" s="83"/>
      <c r="G33" s="100">
        <v>0</v>
      </c>
      <c r="H33" s="100">
        <v>0</v>
      </c>
      <c r="I33" s="45"/>
    </row>
    <row r="34" spans="1:9" ht="18.75" x14ac:dyDescent="0.25">
      <c r="A34" s="97">
        <v>31</v>
      </c>
      <c r="B34" s="83"/>
      <c r="C34" s="100">
        <v>0</v>
      </c>
      <c r="D34" s="100">
        <v>0</v>
      </c>
      <c r="E34" s="45"/>
      <c r="F34" s="83"/>
      <c r="G34" s="100">
        <v>0</v>
      </c>
      <c r="H34" s="100">
        <v>0</v>
      </c>
      <c r="I34" s="45"/>
    </row>
    <row r="35" spans="1:9" ht="18.75" x14ac:dyDescent="0.25">
      <c r="A35" s="97">
        <v>32</v>
      </c>
      <c r="B35" s="83"/>
      <c r="C35" s="100">
        <v>0</v>
      </c>
      <c r="D35" s="100">
        <v>0</v>
      </c>
      <c r="E35" s="45"/>
      <c r="F35" s="83"/>
      <c r="G35" s="100">
        <v>0</v>
      </c>
      <c r="H35" s="100">
        <v>0</v>
      </c>
      <c r="I35" s="45"/>
    </row>
    <row r="36" spans="1:9" ht="18.75" x14ac:dyDescent="0.25">
      <c r="A36" s="97">
        <v>33</v>
      </c>
      <c r="B36" s="83"/>
      <c r="C36" s="100">
        <v>0</v>
      </c>
      <c r="D36" s="100">
        <v>0</v>
      </c>
      <c r="E36" s="45"/>
      <c r="F36" s="83"/>
      <c r="G36" s="100">
        <v>0</v>
      </c>
      <c r="H36" s="100">
        <v>0</v>
      </c>
      <c r="I36" s="45"/>
    </row>
    <row r="37" spans="1:9" ht="18.75" x14ac:dyDescent="0.25">
      <c r="A37" s="97">
        <v>34</v>
      </c>
      <c r="B37" s="83"/>
      <c r="C37" s="100">
        <v>0</v>
      </c>
      <c r="D37" s="100">
        <v>0</v>
      </c>
      <c r="E37" s="45"/>
      <c r="F37" s="83"/>
      <c r="G37" s="100">
        <v>0</v>
      </c>
      <c r="H37" s="100">
        <v>0</v>
      </c>
      <c r="I37" s="45"/>
    </row>
    <row r="38" spans="1:9" ht="18.75" x14ac:dyDescent="0.25">
      <c r="A38" s="97">
        <v>35</v>
      </c>
      <c r="B38" s="83"/>
      <c r="C38" s="100">
        <v>0</v>
      </c>
      <c r="D38" s="100">
        <v>0</v>
      </c>
      <c r="E38" s="45"/>
      <c r="F38" s="83"/>
      <c r="G38" s="100">
        <v>0</v>
      </c>
      <c r="H38" s="100">
        <v>0</v>
      </c>
      <c r="I38" s="45"/>
    </row>
    <row r="39" spans="1:9" ht="18.75" x14ac:dyDescent="0.25">
      <c r="A39" s="97">
        <v>36</v>
      </c>
      <c r="B39" s="83"/>
      <c r="C39" s="100">
        <v>0</v>
      </c>
      <c r="D39" s="100">
        <v>0</v>
      </c>
      <c r="E39" s="45"/>
      <c r="F39" s="83"/>
      <c r="G39" s="100">
        <v>0</v>
      </c>
      <c r="H39" s="100">
        <v>0</v>
      </c>
      <c r="I39" s="45"/>
    </row>
    <row r="40" spans="1:9" ht="18.75" x14ac:dyDescent="0.25">
      <c r="A40" s="97">
        <v>37</v>
      </c>
      <c r="B40" s="83"/>
      <c r="C40" s="100">
        <v>0</v>
      </c>
      <c r="D40" s="100">
        <v>0</v>
      </c>
      <c r="E40" s="45"/>
      <c r="F40" s="83"/>
      <c r="G40" s="100">
        <v>0</v>
      </c>
      <c r="H40" s="100">
        <v>0</v>
      </c>
      <c r="I40" s="45"/>
    </row>
    <row r="41" spans="1:9" ht="18.75" x14ac:dyDescent="0.25">
      <c r="A41" s="97">
        <v>38</v>
      </c>
      <c r="B41" s="83"/>
      <c r="C41" s="100">
        <v>0</v>
      </c>
      <c r="D41" s="100">
        <v>0</v>
      </c>
      <c r="E41" s="45"/>
      <c r="F41" s="83"/>
      <c r="G41" s="100">
        <v>0</v>
      </c>
      <c r="H41" s="100">
        <v>0</v>
      </c>
      <c r="I41" s="45"/>
    </row>
    <row r="42" spans="1:9" ht="18.75" x14ac:dyDescent="0.25">
      <c r="A42" s="97">
        <v>39</v>
      </c>
      <c r="B42" s="83"/>
      <c r="C42" s="100">
        <v>0</v>
      </c>
      <c r="D42" s="100">
        <v>0</v>
      </c>
      <c r="E42" s="45"/>
      <c r="F42" s="83"/>
      <c r="G42" s="100">
        <v>0</v>
      </c>
      <c r="H42" s="100">
        <v>0</v>
      </c>
      <c r="I42" s="45"/>
    </row>
    <row r="43" spans="1:9" ht="18.75" x14ac:dyDescent="0.25">
      <c r="A43" s="97">
        <v>40</v>
      </c>
      <c r="B43" s="83"/>
      <c r="C43" s="100">
        <v>0</v>
      </c>
      <c r="D43" s="100">
        <v>0</v>
      </c>
      <c r="E43" s="45"/>
      <c r="F43" s="83"/>
      <c r="G43" s="100">
        <v>0</v>
      </c>
      <c r="H43" s="100">
        <v>0</v>
      </c>
      <c r="I43" s="45"/>
    </row>
    <row r="44" spans="1:9" ht="18.75" x14ac:dyDescent="0.25">
      <c r="A44" s="97">
        <v>41</v>
      </c>
      <c r="B44" s="83"/>
      <c r="C44" s="100">
        <v>0</v>
      </c>
      <c r="D44" s="100">
        <v>0</v>
      </c>
      <c r="E44" s="45"/>
      <c r="F44" s="83"/>
      <c r="G44" s="100">
        <v>0</v>
      </c>
      <c r="H44" s="100">
        <v>0</v>
      </c>
      <c r="I44" s="45"/>
    </row>
    <row r="45" spans="1:9" ht="18.75" x14ac:dyDescent="0.25">
      <c r="A45" s="97">
        <v>42</v>
      </c>
      <c r="B45" s="83"/>
      <c r="C45" s="100">
        <v>0</v>
      </c>
      <c r="D45" s="100">
        <v>0</v>
      </c>
      <c r="E45" s="45"/>
      <c r="F45" s="83"/>
      <c r="G45" s="100">
        <v>0</v>
      </c>
      <c r="H45" s="100">
        <v>0</v>
      </c>
      <c r="I45" s="45"/>
    </row>
    <row r="46" spans="1:9" ht="18.75" x14ac:dyDescent="0.25">
      <c r="A46" s="97">
        <v>43</v>
      </c>
      <c r="B46" s="83"/>
      <c r="C46" s="100">
        <v>0</v>
      </c>
      <c r="D46" s="100">
        <v>0</v>
      </c>
      <c r="E46" s="45"/>
      <c r="F46" s="83"/>
      <c r="G46" s="100">
        <v>0</v>
      </c>
      <c r="H46" s="100">
        <v>0</v>
      </c>
      <c r="I46" s="45"/>
    </row>
    <row r="47" spans="1:9" ht="18.75" x14ac:dyDescent="0.25">
      <c r="A47" s="97">
        <v>44</v>
      </c>
      <c r="B47" s="83"/>
      <c r="C47" s="100">
        <v>0</v>
      </c>
      <c r="D47" s="100">
        <v>0</v>
      </c>
      <c r="E47" s="45"/>
      <c r="F47" s="83"/>
      <c r="G47" s="100">
        <v>0</v>
      </c>
      <c r="H47" s="100">
        <v>0</v>
      </c>
      <c r="I47" s="45"/>
    </row>
    <row r="48" spans="1:9" ht="18.75" x14ac:dyDescent="0.25">
      <c r="A48" s="97">
        <v>45</v>
      </c>
      <c r="B48" s="83"/>
      <c r="C48" s="100">
        <v>0</v>
      </c>
      <c r="D48" s="100">
        <v>0</v>
      </c>
      <c r="E48" s="45"/>
      <c r="F48" s="83"/>
      <c r="G48" s="100">
        <v>0</v>
      </c>
      <c r="H48" s="100">
        <v>0</v>
      </c>
      <c r="I48" s="45"/>
    </row>
    <row r="49" spans="1:9" ht="18.75" x14ac:dyDescent="0.25">
      <c r="A49" s="97">
        <v>46</v>
      </c>
      <c r="B49" s="83"/>
      <c r="C49" s="100">
        <v>0</v>
      </c>
      <c r="D49" s="100">
        <v>0</v>
      </c>
      <c r="E49" s="45"/>
      <c r="F49" s="83"/>
      <c r="G49" s="100">
        <v>0</v>
      </c>
      <c r="H49" s="100">
        <v>0</v>
      </c>
      <c r="I49" s="45"/>
    </row>
    <row r="50" spans="1:9" ht="18.75" x14ac:dyDescent="0.25">
      <c r="A50" s="97">
        <v>47</v>
      </c>
      <c r="B50" s="83"/>
      <c r="C50" s="100">
        <v>0</v>
      </c>
      <c r="D50" s="100">
        <v>0</v>
      </c>
      <c r="E50" s="45"/>
      <c r="F50" s="83"/>
      <c r="G50" s="100">
        <v>0</v>
      </c>
      <c r="H50" s="100">
        <v>0</v>
      </c>
      <c r="I50" s="45"/>
    </row>
    <row r="51" spans="1:9" ht="18.75" x14ac:dyDescent="0.25">
      <c r="A51" s="97">
        <v>48</v>
      </c>
      <c r="B51" s="83"/>
      <c r="C51" s="100">
        <v>0</v>
      </c>
      <c r="D51" s="100">
        <v>0</v>
      </c>
      <c r="E51" s="45"/>
      <c r="F51" s="83"/>
      <c r="G51" s="100">
        <v>0</v>
      </c>
      <c r="H51" s="100">
        <v>0</v>
      </c>
      <c r="I51" s="45"/>
    </row>
    <row r="52" spans="1:9" ht="18.75" x14ac:dyDescent="0.25">
      <c r="A52" s="97">
        <v>49</v>
      </c>
      <c r="B52" s="83"/>
      <c r="C52" s="100">
        <v>0</v>
      </c>
      <c r="D52" s="100">
        <v>0</v>
      </c>
      <c r="E52" s="45"/>
      <c r="F52" s="83"/>
      <c r="G52" s="100">
        <v>0</v>
      </c>
      <c r="H52" s="100">
        <v>0</v>
      </c>
      <c r="I52" s="45"/>
    </row>
    <row r="53" spans="1:9" ht="18.75" x14ac:dyDescent="0.25">
      <c r="A53" s="97">
        <v>50</v>
      </c>
      <c r="B53" s="83"/>
      <c r="C53" s="100">
        <v>0</v>
      </c>
      <c r="D53" s="100">
        <v>0</v>
      </c>
      <c r="E53" s="45"/>
      <c r="F53" s="83"/>
      <c r="G53" s="100">
        <v>0</v>
      </c>
      <c r="H53" s="100">
        <v>0</v>
      </c>
      <c r="I53" s="45"/>
    </row>
    <row r="54" spans="1:9" ht="18.75" x14ac:dyDescent="0.25">
      <c r="A54" s="97">
        <v>51</v>
      </c>
      <c r="B54" s="83"/>
      <c r="C54" s="100">
        <v>0</v>
      </c>
      <c r="D54" s="100">
        <v>0</v>
      </c>
      <c r="E54" s="45"/>
      <c r="F54" s="83"/>
      <c r="G54" s="100">
        <v>0</v>
      </c>
      <c r="H54" s="100">
        <v>0</v>
      </c>
      <c r="I54" s="45"/>
    </row>
    <row r="55" spans="1:9" ht="18.75" x14ac:dyDescent="0.25">
      <c r="A55" s="97">
        <v>52</v>
      </c>
      <c r="B55" s="83"/>
      <c r="C55" s="100">
        <v>0</v>
      </c>
      <c r="D55" s="100">
        <v>0</v>
      </c>
      <c r="E55" s="45"/>
      <c r="F55" s="83"/>
      <c r="G55" s="100">
        <v>0</v>
      </c>
      <c r="H55" s="100">
        <v>0</v>
      </c>
      <c r="I55" s="45"/>
    </row>
    <row r="56" spans="1:9" ht="18.75" x14ac:dyDescent="0.25">
      <c r="A56" s="97">
        <v>53</v>
      </c>
      <c r="B56" s="83"/>
      <c r="C56" s="100">
        <v>0</v>
      </c>
      <c r="D56" s="100">
        <v>0</v>
      </c>
      <c r="E56" s="45"/>
      <c r="F56" s="83"/>
      <c r="G56" s="100">
        <v>0</v>
      </c>
      <c r="H56" s="100">
        <v>0</v>
      </c>
      <c r="I56" s="45"/>
    </row>
    <row r="57" spans="1:9" ht="18.75" x14ac:dyDescent="0.25">
      <c r="A57" s="97">
        <v>52</v>
      </c>
      <c r="B57" s="83"/>
      <c r="C57" s="100">
        <v>0</v>
      </c>
      <c r="D57" s="100">
        <v>0</v>
      </c>
      <c r="E57" s="45"/>
      <c r="F57" s="83"/>
      <c r="G57" s="100">
        <v>0</v>
      </c>
      <c r="H57" s="100">
        <v>0</v>
      </c>
      <c r="I57" s="45"/>
    </row>
    <row r="58" spans="1:9" ht="18.75" x14ac:dyDescent="0.25">
      <c r="A58" s="97">
        <v>55</v>
      </c>
      <c r="B58" s="83"/>
      <c r="C58" s="23">
        <v>0</v>
      </c>
      <c r="D58" s="23">
        <v>0</v>
      </c>
      <c r="E58" s="45"/>
      <c r="F58" s="83"/>
      <c r="G58" s="100">
        <v>0</v>
      </c>
      <c r="H58" s="100">
        <v>0</v>
      </c>
      <c r="I58" s="45"/>
    </row>
    <row r="59" spans="1:9" ht="18.75" x14ac:dyDescent="0.25">
      <c r="A59" s="441" t="s">
        <v>91</v>
      </c>
      <c r="B59" s="442"/>
      <c r="C59" s="34">
        <f>SUM(C4:C58)</f>
        <v>1</v>
      </c>
      <c r="D59" s="34">
        <f>SUM(D4:D58)</f>
        <v>1</v>
      </c>
      <c r="E59" s="49"/>
      <c r="F59" s="49"/>
      <c r="G59" s="34">
        <f>SUM(G4:G58)</f>
        <v>30</v>
      </c>
      <c r="H59" s="34">
        <f>SUM(H4:H58)</f>
        <v>20</v>
      </c>
      <c r="I59" s="49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86"/>
  <sheetViews>
    <sheetView view="pageBreakPreview" topLeftCell="F10" zoomScale="70" zoomScaleNormal="80" zoomScaleSheetLayoutView="70" workbookViewId="0">
      <selection activeCell="I14" sqref="I14:N14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248</v>
      </c>
      <c r="B1" s="46"/>
      <c r="C1" s="46"/>
      <c r="D1" s="46"/>
      <c r="E1" s="46"/>
      <c r="F1" s="46"/>
      <c r="G1" s="46"/>
      <c r="H1" s="59"/>
      <c r="I1" s="59"/>
      <c r="J1" s="59"/>
      <c r="K1" s="59"/>
      <c r="L1" s="59"/>
      <c r="M1" s="59"/>
      <c r="N1" s="59"/>
    </row>
    <row r="2" spans="1:14" ht="18.75" x14ac:dyDescent="0.3">
      <c r="A2" s="446" t="s">
        <v>266</v>
      </c>
      <c r="B2" s="446"/>
      <c r="C2" s="446"/>
      <c r="D2" s="446"/>
      <c r="E2" s="446"/>
      <c r="F2" s="446"/>
      <c r="G2" s="446"/>
      <c r="H2" s="35"/>
      <c r="I2" s="59"/>
      <c r="J2" s="59"/>
      <c r="K2" s="35"/>
      <c r="L2" s="35"/>
      <c r="M2" s="35"/>
      <c r="N2" s="35"/>
    </row>
    <row r="3" spans="1:14" s="5" customFormat="1" ht="18.75" customHeight="1" x14ac:dyDescent="0.25">
      <c r="A3" s="434" t="s">
        <v>123</v>
      </c>
      <c r="B3" s="447" t="s">
        <v>117</v>
      </c>
      <c r="C3" s="447"/>
      <c r="D3" s="434" t="s">
        <v>271</v>
      </c>
      <c r="E3" s="448" t="s">
        <v>264</v>
      </c>
      <c r="F3" s="434" t="s">
        <v>125</v>
      </c>
      <c r="G3" s="434" t="s">
        <v>126</v>
      </c>
      <c r="H3" s="434" t="s">
        <v>123</v>
      </c>
      <c r="I3" s="447" t="s">
        <v>117</v>
      </c>
      <c r="J3" s="447"/>
      <c r="K3" s="434" t="s">
        <v>270</v>
      </c>
      <c r="L3" s="448" t="s">
        <v>264</v>
      </c>
      <c r="M3" s="434" t="s">
        <v>125</v>
      </c>
      <c r="N3" s="434" t="s">
        <v>126</v>
      </c>
    </row>
    <row r="4" spans="1:14" s="5" customFormat="1" ht="76.5" customHeight="1" x14ac:dyDescent="0.25">
      <c r="A4" s="434"/>
      <c r="B4" s="47" t="s">
        <v>59</v>
      </c>
      <c r="C4" s="47" t="s">
        <v>90</v>
      </c>
      <c r="D4" s="434"/>
      <c r="E4" s="448"/>
      <c r="F4" s="434"/>
      <c r="G4" s="434"/>
      <c r="H4" s="434"/>
      <c r="I4" s="47" t="s">
        <v>59</v>
      </c>
      <c r="J4" s="47" t="s">
        <v>90</v>
      </c>
      <c r="K4" s="434"/>
      <c r="L4" s="448"/>
      <c r="M4" s="434"/>
      <c r="N4" s="434"/>
    </row>
    <row r="5" spans="1:14" ht="18.75" x14ac:dyDescent="0.3">
      <c r="A5" s="60" t="s">
        <v>237</v>
      </c>
      <c r="B5" s="34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3</v>
      </c>
      <c r="C5" s="34">
        <f>SUM(C6:C146)</f>
        <v>3</v>
      </c>
      <c r="D5" s="258"/>
      <c r="E5" s="258"/>
      <c r="F5" s="34">
        <f>SUM(F6:F146)</f>
        <v>1750</v>
      </c>
      <c r="G5" s="258"/>
      <c r="H5" s="60" t="s">
        <v>124</v>
      </c>
      <c r="I5" s="34">
        <v>22</v>
      </c>
      <c r="J5" s="34">
        <f>SUM(J6:J146)</f>
        <v>14</v>
      </c>
      <c r="K5" s="258"/>
      <c r="L5" s="258"/>
      <c r="M5" s="34">
        <f>SUM(M6:M146)</f>
        <v>3032</v>
      </c>
      <c r="N5" s="258"/>
    </row>
    <row r="6" spans="1:14" ht="164.25" customHeight="1" x14ac:dyDescent="0.25">
      <c r="A6" s="182"/>
      <c r="B6" s="181">
        <v>1</v>
      </c>
      <c r="C6" s="181">
        <v>1</v>
      </c>
      <c r="D6" s="179" t="s">
        <v>293</v>
      </c>
      <c r="E6" s="265" t="s">
        <v>297</v>
      </c>
      <c r="F6" s="181">
        <v>250</v>
      </c>
      <c r="G6" s="180" t="s">
        <v>285</v>
      </c>
      <c r="H6" s="182"/>
      <c r="I6" s="181">
        <v>1</v>
      </c>
      <c r="J6" s="181">
        <v>1</v>
      </c>
      <c r="K6" s="179" t="s">
        <v>296</v>
      </c>
      <c r="L6" s="265" t="s">
        <v>299</v>
      </c>
      <c r="M6" s="181">
        <v>75</v>
      </c>
      <c r="N6" s="180" t="s">
        <v>285</v>
      </c>
    </row>
    <row r="7" spans="1:14" ht="85.5" customHeight="1" x14ac:dyDescent="0.25">
      <c r="A7" s="61"/>
      <c r="B7" s="21">
        <v>1</v>
      </c>
      <c r="C7" s="21">
        <v>1</v>
      </c>
      <c r="D7" s="65" t="s">
        <v>294</v>
      </c>
      <c r="E7" s="56" t="s">
        <v>298</v>
      </c>
      <c r="F7" s="21">
        <v>1000</v>
      </c>
      <c r="G7" s="52" t="s">
        <v>285</v>
      </c>
      <c r="H7" s="61"/>
      <c r="I7" s="21">
        <v>1</v>
      </c>
      <c r="J7" s="21">
        <v>1</v>
      </c>
      <c r="K7" s="65" t="s">
        <v>300</v>
      </c>
      <c r="L7" s="56" t="s">
        <v>298</v>
      </c>
      <c r="M7" s="21">
        <v>45</v>
      </c>
      <c r="N7" s="52" t="s">
        <v>285</v>
      </c>
    </row>
    <row r="8" spans="1:14" ht="112.5" x14ac:dyDescent="0.25">
      <c r="A8" s="61"/>
      <c r="B8" s="21">
        <v>1</v>
      </c>
      <c r="C8" s="21">
        <v>1</v>
      </c>
      <c r="D8" s="65" t="s">
        <v>295</v>
      </c>
      <c r="E8" s="56" t="s">
        <v>299</v>
      </c>
      <c r="F8" s="21">
        <v>500</v>
      </c>
      <c r="G8" s="52" t="s">
        <v>285</v>
      </c>
      <c r="H8" s="61"/>
      <c r="I8" s="21">
        <v>1</v>
      </c>
      <c r="J8" s="21">
        <v>1</v>
      </c>
      <c r="K8" s="65" t="s">
        <v>301</v>
      </c>
      <c r="L8" s="56" t="s">
        <v>299</v>
      </c>
      <c r="M8" s="21">
        <v>30</v>
      </c>
      <c r="N8" s="52" t="s">
        <v>285</v>
      </c>
    </row>
    <row r="9" spans="1:14" ht="75" x14ac:dyDescent="0.25">
      <c r="A9" s="61"/>
      <c r="B9" s="21">
        <v>0</v>
      </c>
      <c r="C9" s="21">
        <v>0</v>
      </c>
      <c r="D9" s="65"/>
      <c r="E9" s="52"/>
      <c r="F9" s="21">
        <v>0</v>
      </c>
      <c r="G9" s="52"/>
      <c r="H9" s="61"/>
      <c r="I9" s="21">
        <v>1</v>
      </c>
      <c r="J9" s="21">
        <v>1</v>
      </c>
      <c r="K9" s="65" t="s">
        <v>302</v>
      </c>
      <c r="L9" s="56" t="s">
        <v>299</v>
      </c>
      <c r="M9" s="21">
        <v>209</v>
      </c>
      <c r="N9" s="52" t="s">
        <v>285</v>
      </c>
    </row>
    <row r="10" spans="1:14" ht="104.25" customHeight="1" x14ac:dyDescent="0.25">
      <c r="A10" s="61"/>
      <c r="B10" s="21">
        <v>0</v>
      </c>
      <c r="C10" s="21">
        <v>0</v>
      </c>
      <c r="D10" s="65"/>
      <c r="E10" s="52"/>
      <c r="F10" s="21">
        <v>0</v>
      </c>
      <c r="G10" s="52"/>
      <c r="H10" s="61"/>
      <c r="I10" s="21">
        <v>1</v>
      </c>
      <c r="J10" s="21">
        <v>1</v>
      </c>
      <c r="K10" s="65" t="s">
        <v>303</v>
      </c>
      <c r="L10" s="56" t="s">
        <v>298</v>
      </c>
      <c r="M10" s="21">
        <v>150</v>
      </c>
      <c r="N10" s="52" t="s">
        <v>285</v>
      </c>
    </row>
    <row r="11" spans="1:14" ht="60" customHeight="1" x14ac:dyDescent="0.25">
      <c r="A11" s="61"/>
      <c r="B11" s="21">
        <v>0</v>
      </c>
      <c r="C11" s="21">
        <v>0</v>
      </c>
      <c r="D11" s="65"/>
      <c r="E11" s="52"/>
      <c r="F11" s="21">
        <v>0</v>
      </c>
      <c r="G11" s="52"/>
      <c r="H11" s="61"/>
      <c r="I11" s="21">
        <v>1</v>
      </c>
      <c r="J11" s="21">
        <v>1</v>
      </c>
      <c r="K11" s="65" t="s">
        <v>304</v>
      </c>
      <c r="L11" s="56" t="s">
        <v>299</v>
      </c>
      <c r="M11" s="21">
        <v>747</v>
      </c>
      <c r="N11" s="52" t="s">
        <v>285</v>
      </c>
    </row>
    <row r="12" spans="1:14" ht="143.25" customHeight="1" x14ac:dyDescent="0.25">
      <c r="A12" s="61"/>
      <c r="B12" s="21">
        <v>0</v>
      </c>
      <c r="C12" s="21">
        <v>0</v>
      </c>
      <c r="D12" s="65"/>
      <c r="E12" s="52"/>
      <c r="F12" s="21">
        <v>0</v>
      </c>
      <c r="G12" s="52"/>
      <c r="H12" s="61"/>
      <c r="I12" s="21">
        <v>1</v>
      </c>
      <c r="J12" s="21">
        <v>1</v>
      </c>
      <c r="K12" s="65" t="s">
        <v>305</v>
      </c>
      <c r="L12" s="56" t="s">
        <v>299</v>
      </c>
      <c r="M12" s="21">
        <v>733</v>
      </c>
      <c r="N12" s="97" t="s">
        <v>285</v>
      </c>
    </row>
    <row r="13" spans="1:14" ht="98.25" customHeight="1" x14ac:dyDescent="0.25">
      <c r="A13" s="61"/>
      <c r="B13" s="21">
        <v>0</v>
      </c>
      <c r="C13" s="21">
        <v>0</v>
      </c>
      <c r="D13" s="65"/>
      <c r="E13" s="52"/>
      <c r="F13" s="21">
        <v>0</v>
      </c>
      <c r="G13" s="52"/>
      <c r="H13" s="61"/>
      <c r="I13" s="21">
        <v>1</v>
      </c>
      <c r="J13" s="21">
        <v>1</v>
      </c>
      <c r="K13" s="65" t="s">
        <v>306</v>
      </c>
      <c r="L13" s="56" t="s">
        <v>297</v>
      </c>
      <c r="M13" s="21">
        <v>263</v>
      </c>
      <c r="N13" s="97" t="s">
        <v>285</v>
      </c>
    </row>
    <row r="14" spans="1:14" ht="140.25" customHeight="1" x14ac:dyDescent="0.25">
      <c r="A14" s="61"/>
      <c r="B14" s="21">
        <v>0</v>
      </c>
      <c r="C14" s="21">
        <v>0</v>
      </c>
      <c r="D14" s="65"/>
      <c r="E14" s="52"/>
      <c r="F14" s="21">
        <v>0</v>
      </c>
      <c r="G14" s="52"/>
      <c r="H14" s="61"/>
      <c r="I14" s="21">
        <v>1</v>
      </c>
      <c r="J14" s="21">
        <v>1</v>
      </c>
      <c r="K14" s="65" t="s">
        <v>307</v>
      </c>
      <c r="L14" s="56" t="s">
        <v>308</v>
      </c>
      <c r="M14" s="21">
        <v>80</v>
      </c>
      <c r="N14" s="97" t="s">
        <v>285</v>
      </c>
    </row>
    <row r="15" spans="1:14" ht="84" customHeight="1" x14ac:dyDescent="0.25">
      <c r="A15" s="61"/>
      <c r="B15" s="21">
        <v>0</v>
      </c>
      <c r="C15" s="21">
        <v>0</v>
      </c>
      <c r="D15" s="65"/>
      <c r="E15" s="52"/>
      <c r="F15" s="21">
        <v>0</v>
      </c>
      <c r="G15" s="52"/>
      <c r="H15" s="61"/>
      <c r="I15" s="21">
        <v>1</v>
      </c>
      <c r="J15" s="21">
        <v>1</v>
      </c>
      <c r="K15" s="65" t="s">
        <v>309</v>
      </c>
      <c r="L15" s="56" t="s">
        <v>298</v>
      </c>
      <c r="M15" s="21">
        <v>20</v>
      </c>
      <c r="N15" s="97" t="s">
        <v>285</v>
      </c>
    </row>
    <row r="16" spans="1:14" ht="79.5" customHeight="1" x14ac:dyDescent="0.25">
      <c r="A16" s="61"/>
      <c r="B16" s="21">
        <v>0</v>
      </c>
      <c r="C16" s="21">
        <v>0</v>
      </c>
      <c r="D16" s="65"/>
      <c r="E16" s="52"/>
      <c r="F16" s="21">
        <v>0</v>
      </c>
      <c r="G16" s="52"/>
      <c r="H16" s="61"/>
      <c r="I16" s="21">
        <v>1</v>
      </c>
      <c r="J16" s="21">
        <v>1</v>
      </c>
      <c r="K16" s="65" t="s">
        <v>310</v>
      </c>
      <c r="L16" s="56" t="s">
        <v>298</v>
      </c>
      <c r="M16" s="21">
        <v>50</v>
      </c>
      <c r="N16" s="97" t="s">
        <v>285</v>
      </c>
    </row>
    <row r="17" spans="1:14" ht="112.5" x14ac:dyDescent="0.25">
      <c r="A17" s="61"/>
      <c r="B17" s="21">
        <v>0</v>
      </c>
      <c r="C17" s="21">
        <v>0</v>
      </c>
      <c r="D17" s="65"/>
      <c r="E17" s="52"/>
      <c r="F17" s="21">
        <v>0</v>
      </c>
      <c r="G17" s="52"/>
      <c r="H17" s="61"/>
      <c r="I17" s="21">
        <v>1</v>
      </c>
      <c r="J17" s="21">
        <v>1</v>
      </c>
      <c r="K17" s="65" t="s">
        <v>311</v>
      </c>
      <c r="L17" s="56" t="s">
        <v>298</v>
      </c>
      <c r="M17" s="21">
        <v>100</v>
      </c>
      <c r="N17" s="97" t="s">
        <v>285</v>
      </c>
    </row>
    <row r="18" spans="1:14" ht="123" customHeight="1" x14ac:dyDescent="0.25">
      <c r="A18" s="61"/>
      <c r="B18" s="21">
        <v>0</v>
      </c>
      <c r="C18" s="21">
        <v>0</v>
      </c>
      <c r="D18" s="65"/>
      <c r="E18" s="52"/>
      <c r="F18" s="21">
        <v>0</v>
      </c>
      <c r="G18" s="52"/>
      <c r="H18" s="61"/>
      <c r="I18" s="21">
        <v>1</v>
      </c>
      <c r="J18" s="21">
        <v>1</v>
      </c>
      <c r="K18" s="65" t="s">
        <v>312</v>
      </c>
      <c r="L18" s="56" t="s">
        <v>299</v>
      </c>
      <c r="M18" s="21">
        <v>30</v>
      </c>
      <c r="N18" s="52" t="s">
        <v>285</v>
      </c>
    </row>
    <row r="19" spans="1:14" ht="86.25" customHeight="1" x14ac:dyDescent="0.25">
      <c r="A19" s="61"/>
      <c r="B19" s="21">
        <v>0</v>
      </c>
      <c r="C19" s="21">
        <v>0</v>
      </c>
      <c r="D19" s="65"/>
      <c r="E19" s="52"/>
      <c r="F19" s="21">
        <v>0</v>
      </c>
      <c r="G19" s="52"/>
      <c r="H19" s="61"/>
      <c r="I19" s="21">
        <v>1</v>
      </c>
      <c r="J19" s="21">
        <v>1</v>
      </c>
      <c r="K19" s="65" t="s">
        <v>313</v>
      </c>
      <c r="L19" s="56" t="s">
        <v>298</v>
      </c>
      <c r="M19" s="21">
        <v>500</v>
      </c>
      <c r="N19" s="52" t="s">
        <v>285</v>
      </c>
    </row>
    <row r="20" spans="1:14" ht="18.75" x14ac:dyDescent="0.25">
      <c r="A20" s="61"/>
      <c r="B20" s="21">
        <v>0</v>
      </c>
      <c r="C20" s="21">
        <v>0</v>
      </c>
      <c r="D20" s="65"/>
      <c r="E20" s="52"/>
      <c r="F20" s="21">
        <v>0</v>
      </c>
      <c r="G20" s="52"/>
      <c r="H20" s="61"/>
      <c r="I20" s="21">
        <v>0</v>
      </c>
      <c r="J20" s="21">
        <v>0</v>
      </c>
      <c r="K20" s="65"/>
      <c r="L20" s="56"/>
      <c r="M20" s="21">
        <v>0</v>
      </c>
      <c r="N20" s="52"/>
    </row>
    <row r="21" spans="1:14" ht="18.75" x14ac:dyDescent="0.25">
      <c r="A21" s="61"/>
      <c r="B21" s="21">
        <v>0</v>
      </c>
      <c r="C21" s="21">
        <v>0</v>
      </c>
      <c r="D21" s="65"/>
      <c r="E21" s="52"/>
      <c r="F21" s="21">
        <v>0</v>
      </c>
      <c r="G21" s="52"/>
      <c r="H21" s="61"/>
      <c r="I21" s="21">
        <v>0</v>
      </c>
      <c r="J21" s="21">
        <v>0</v>
      </c>
      <c r="K21" s="65"/>
      <c r="L21" s="56"/>
      <c r="M21" s="21">
        <v>0</v>
      </c>
      <c r="N21" s="52"/>
    </row>
    <row r="22" spans="1:14" ht="18.75" x14ac:dyDescent="0.25">
      <c r="A22" s="61"/>
      <c r="B22" s="21">
        <v>0</v>
      </c>
      <c r="C22" s="21">
        <v>0</v>
      </c>
      <c r="D22" s="65"/>
      <c r="E22" s="52"/>
      <c r="F22" s="21">
        <v>0</v>
      </c>
      <c r="G22" s="52"/>
      <c r="H22" s="61"/>
      <c r="I22" s="21">
        <v>0</v>
      </c>
      <c r="J22" s="21">
        <v>0</v>
      </c>
      <c r="K22" s="65"/>
      <c r="L22" s="56"/>
      <c r="M22" s="21">
        <v>0</v>
      </c>
      <c r="N22" s="52"/>
    </row>
    <row r="23" spans="1:14" ht="18.75" x14ac:dyDescent="0.25">
      <c r="A23" s="61"/>
      <c r="B23" s="21">
        <v>0</v>
      </c>
      <c r="C23" s="21">
        <v>0</v>
      </c>
      <c r="D23" s="65"/>
      <c r="E23" s="52"/>
      <c r="F23" s="21">
        <v>0</v>
      </c>
      <c r="G23" s="52"/>
      <c r="H23" s="61"/>
      <c r="I23" s="21">
        <v>0</v>
      </c>
      <c r="J23" s="21">
        <v>0</v>
      </c>
      <c r="K23" s="65"/>
      <c r="L23" s="56"/>
      <c r="M23" s="21">
        <v>0</v>
      </c>
      <c r="N23" s="52"/>
    </row>
    <row r="24" spans="1:14" ht="18.75" x14ac:dyDescent="0.25">
      <c r="A24" s="61"/>
      <c r="B24" s="21">
        <v>0</v>
      </c>
      <c r="C24" s="21">
        <v>0</v>
      </c>
      <c r="D24" s="65"/>
      <c r="E24" s="52"/>
      <c r="F24" s="21">
        <v>0</v>
      </c>
      <c r="G24" s="52"/>
      <c r="H24" s="61"/>
      <c r="I24" s="21">
        <v>0</v>
      </c>
      <c r="J24" s="21">
        <v>0</v>
      </c>
      <c r="K24" s="65"/>
      <c r="L24" s="56"/>
      <c r="M24" s="21">
        <v>0</v>
      </c>
      <c r="N24" s="52"/>
    </row>
    <row r="25" spans="1:14" ht="18.75" x14ac:dyDescent="0.25">
      <c r="A25" s="61"/>
      <c r="B25" s="21">
        <v>0</v>
      </c>
      <c r="C25" s="21">
        <v>0</v>
      </c>
      <c r="D25" s="65"/>
      <c r="E25" s="52"/>
      <c r="F25" s="21">
        <v>0</v>
      </c>
      <c r="G25" s="52"/>
      <c r="H25" s="61"/>
      <c r="I25" s="21">
        <v>0</v>
      </c>
      <c r="J25" s="21">
        <v>0</v>
      </c>
      <c r="K25" s="65"/>
      <c r="L25" s="56"/>
      <c r="M25" s="21">
        <v>0</v>
      </c>
      <c r="N25" s="52"/>
    </row>
    <row r="26" spans="1:14" ht="18.75" x14ac:dyDescent="0.25">
      <c r="A26" s="61"/>
      <c r="B26" s="21">
        <v>0</v>
      </c>
      <c r="C26" s="21">
        <v>0</v>
      </c>
      <c r="D26" s="65"/>
      <c r="E26" s="52"/>
      <c r="F26" s="21">
        <v>0</v>
      </c>
      <c r="G26" s="52"/>
      <c r="H26" s="61"/>
      <c r="I26" s="21">
        <v>0</v>
      </c>
      <c r="J26" s="21">
        <v>0</v>
      </c>
      <c r="K26" s="65"/>
      <c r="L26" s="56"/>
      <c r="M26" s="21">
        <v>0</v>
      </c>
      <c r="N26" s="52"/>
    </row>
    <row r="27" spans="1:14" ht="18.75" x14ac:dyDescent="0.25">
      <c r="A27" s="61"/>
      <c r="B27" s="21">
        <v>0</v>
      </c>
      <c r="C27" s="21">
        <v>0</v>
      </c>
      <c r="D27" s="65"/>
      <c r="E27" s="52"/>
      <c r="F27" s="21">
        <v>0</v>
      </c>
      <c r="G27" s="52"/>
      <c r="H27" s="61"/>
      <c r="I27" s="21">
        <v>0</v>
      </c>
      <c r="J27" s="21">
        <v>0</v>
      </c>
      <c r="K27" s="65"/>
      <c r="L27" s="56"/>
      <c r="M27" s="21">
        <v>0</v>
      </c>
      <c r="N27" s="52"/>
    </row>
    <row r="28" spans="1:14" ht="18.75" x14ac:dyDescent="0.25">
      <c r="A28" s="61"/>
      <c r="B28" s="21">
        <v>0</v>
      </c>
      <c r="C28" s="21">
        <v>0</v>
      </c>
      <c r="D28" s="65"/>
      <c r="E28" s="52"/>
      <c r="F28" s="21">
        <v>0</v>
      </c>
      <c r="G28" s="52"/>
      <c r="H28" s="61"/>
      <c r="I28" s="21">
        <v>0</v>
      </c>
      <c r="J28" s="21">
        <v>0</v>
      </c>
      <c r="K28" s="65"/>
      <c r="L28" s="56"/>
      <c r="M28" s="21">
        <v>0</v>
      </c>
      <c r="N28" s="52"/>
    </row>
    <row r="29" spans="1:14" ht="18.75" x14ac:dyDescent="0.25">
      <c r="A29" s="61"/>
      <c r="B29" s="21">
        <v>0</v>
      </c>
      <c r="C29" s="21">
        <v>0</v>
      </c>
      <c r="D29" s="65"/>
      <c r="E29" s="52"/>
      <c r="F29" s="21">
        <v>0</v>
      </c>
      <c r="G29" s="52"/>
      <c r="H29" s="61"/>
      <c r="I29" s="21">
        <v>0</v>
      </c>
      <c r="J29" s="21">
        <v>0</v>
      </c>
      <c r="K29" s="65"/>
      <c r="L29" s="56"/>
      <c r="M29" s="21">
        <v>0</v>
      </c>
      <c r="N29" s="52"/>
    </row>
    <row r="30" spans="1:14" ht="18.75" x14ac:dyDescent="0.25">
      <c r="A30" s="61"/>
      <c r="B30" s="21">
        <v>0</v>
      </c>
      <c r="C30" s="21">
        <v>0</v>
      </c>
      <c r="D30" s="65"/>
      <c r="E30" s="52"/>
      <c r="F30" s="21">
        <v>0</v>
      </c>
      <c r="G30" s="52"/>
      <c r="H30" s="61"/>
      <c r="I30" s="21">
        <v>0</v>
      </c>
      <c r="J30" s="21">
        <v>0</v>
      </c>
      <c r="K30" s="65"/>
      <c r="L30" s="56"/>
      <c r="M30" s="21">
        <v>0</v>
      </c>
      <c r="N30" s="52"/>
    </row>
    <row r="31" spans="1:14" ht="18.75" x14ac:dyDescent="0.25">
      <c r="A31" s="61"/>
      <c r="B31" s="21">
        <v>0</v>
      </c>
      <c r="C31" s="21">
        <v>0</v>
      </c>
      <c r="D31" s="65"/>
      <c r="E31" s="52"/>
      <c r="F31" s="21">
        <v>0</v>
      </c>
      <c r="G31" s="52"/>
      <c r="H31" s="61"/>
      <c r="I31" s="21">
        <v>0</v>
      </c>
      <c r="J31" s="21">
        <v>0</v>
      </c>
      <c r="K31" s="65"/>
      <c r="L31" s="56"/>
      <c r="M31" s="21">
        <v>0</v>
      </c>
      <c r="N31" s="52"/>
    </row>
    <row r="32" spans="1:14" ht="18.75" x14ac:dyDescent="0.25">
      <c r="A32" s="61"/>
      <c r="B32" s="21">
        <v>0</v>
      </c>
      <c r="C32" s="21">
        <v>0</v>
      </c>
      <c r="D32" s="65"/>
      <c r="E32" s="52"/>
      <c r="F32" s="21"/>
      <c r="G32" s="52"/>
      <c r="H32" s="61"/>
      <c r="I32" s="21">
        <v>0</v>
      </c>
      <c r="J32" s="21">
        <v>0</v>
      </c>
      <c r="K32" s="65"/>
      <c r="L32" s="56"/>
      <c r="M32" s="21">
        <v>0</v>
      </c>
      <c r="N32" s="52"/>
    </row>
    <row r="33" spans="1:14" ht="18.75" x14ac:dyDescent="0.25">
      <c r="A33" s="61"/>
      <c r="B33" s="21">
        <v>0</v>
      </c>
      <c r="C33" s="21">
        <v>0</v>
      </c>
      <c r="D33" s="65"/>
      <c r="E33" s="52"/>
      <c r="F33" s="21">
        <v>0</v>
      </c>
      <c r="G33" s="52"/>
      <c r="H33" s="61"/>
      <c r="I33" s="21">
        <v>0</v>
      </c>
      <c r="J33" s="21">
        <v>0</v>
      </c>
      <c r="K33" s="65"/>
      <c r="L33" s="56"/>
      <c r="M33" s="21">
        <v>0</v>
      </c>
      <c r="N33" s="52"/>
    </row>
    <row r="34" spans="1:14" ht="18.75" x14ac:dyDescent="0.25">
      <c r="A34" s="61"/>
      <c r="B34" s="21">
        <v>0</v>
      </c>
      <c r="C34" s="21">
        <v>0</v>
      </c>
      <c r="D34" s="65"/>
      <c r="E34" s="52"/>
      <c r="F34" s="21">
        <v>0</v>
      </c>
      <c r="G34" s="52"/>
      <c r="H34" s="61"/>
      <c r="I34" s="21">
        <v>0</v>
      </c>
      <c r="J34" s="21">
        <v>0</v>
      </c>
      <c r="K34" s="65"/>
      <c r="L34" s="56"/>
      <c r="M34" s="21">
        <v>0</v>
      </c>
      <c r="N34" s="52"/>
    </row>
    <row r="35" spans="1:14" ht="18.75" x14ac:dyDescent="0.25">
      <c r="A35" s="61"/>
      <c r="B35" s="21">
        <v>0</v>
      </c>
      <c r="C35" s="21">
        <v>0</v>
      </c>
      <c r="D35" s="65"/>
      <c r="E35" s="52"/>
      <c r="F35" s="21">
        <v>0</v>
      </c>
      <c r="G35" s="52"/>
      <c r="H35" s="61"/>
      <c r="I35" s="21">
        <v>0</v>
      </c>
      <c r="J35" s="21">
        <v>0</v>
      </c>
      <c r="K35" s="65"/>
      <c r="L35" s="56"/>
      <c r="M35" s="21">
        <v>0</v>
      </c>
      <c r="N35" s="52"/>
    </row>
    <row r="36" spans="1:14" ht="18.75" x14ac:dyDescent="0.25">
      <c r="A36" s="61"/>
      <c r="B36" s="21">
        <v>0</v>
      </c>
      <c r="C36" s="21">
        <v>0</v>
      </c>
      <c r="D36" s="65"/>
      <c r="E36" s="52"/>
      <c r="F36" s="21">
        <v>0</v>
      </c>
      <c r="G36" s="52"/>
      <c r="H36" s="61"/>
      <c r="I36" s="21">
        <v>0</v>
      </c>
      <c r="J36" s="21">
        <v>0</v>
      </c>
      <c r="K36" s="65"/>
      <c r="L36" s="56"/>
      <c r="M36" s="21">
        <v>0</v>
      </c>
      <c r="N36" s="52"/>
    </row>
    <row r="37" spans="1:14" ht="18.75" x14ac:dyDescent="0.25">
      <c r="A37" s="61"/>
      <c r="B37" s="21">
        <v>0</v>
      </c>
      <c r="C37" s="21">
        <v>0</v>
      </c>
      <c r="D37" s="65"/>
      <c r="E37" s="52"/>
      <c r="F37" s="21">
        <v>0</v>
      </c>
      <c r="G37" s="52"/>
      <c r="H37" s="61"/>
      <c r="I37" s="21">
        <v>0</v>
      </c>
      <c r="J37" s="21">
        <v>0</v>
      </c>
      <c r="K37" s="65"/>
      <c r="L37" s="56"/>
      <c r="M37" s="21">
        <v>0</v>
      </c>
      <c r="N37" s="52"/>
    </row>
    <row r="38" spans="1:14" ht="18.75" x14ac:dyDescent="0.25">
      <c r="A38" s="61"/>
      <c r="B38" s="21">
        <v>0</v>
      </c>
      <c r="C38" s="21">
        <v>0</v>
      </c>
      <c r="D38" s="65"/>
      <c r="E38" s="52"/>
      <c r="F38" s="21">
        <v>0</v>
      </c>
      <c r="G38" s="52"/>
      <c r="H38" s="61"/>
      <c r="I38" s="21">
        <v>0</v>
      </c>
      <c r="J38" s="21">
        <v>0</v>
      </c>
      <c r="K38" s="65"/>
      <c r="L38" s="52"/>
      <c r="M38" s="21">
        <v>0</v>
      </c>
      <c r="N38" s="52"/>
    </row>
    <row r="39" spans="1:14" ht="18.75" x14ac:dyDescent="0.25">
      <c r="A39" s="61"/>
      <c r="B39" s="21">
        <v>0</v>
      </c>
      <c r="C39" s="21">
        <v>0</v>
      </c>
      <c r="D39" s="65"/>
      <c r="E39" s="52"/>
      <c r="F39" s="21">
        <v>0</v>
      </c>
      <c r="G39" s="52"/>
      <c r="H39" s="61"/>
      <c r="I39" s="21">
        <v>0</v>
      </c>
      <c r="J39" s="21">
        <v>0</v>
      </c>
      <c r="K39" s="65"/>
      <c r="L39" s="52"/>
      <c r="M39" s="21">
        <v>0</v>
      </c>
      <c r="N39" s="52"/>
    </row>
    <row r="40" spans="1:14" ht="18.75" x14ac:dyDescent="0.25">
      <c r="A40" s="61"/>
      <c r="B40" s="21">
        <v>0</v>
      </c>
      <c r="C40" s="21">
        <v>0</v>
      </c>
      <c r="D40" s="65"/>
      <c r="E40" s="52"/>
      <c r="F40" s="21">
        <v>0</v>
      </c>
      <c r="G40" s="52"/>
      <c r="H40" s="61"/>
      <c r="I40" s="21">
        <v>0</v>
      </c>
      <c r="J40" s="21">
        <v>0</v>
      </c>
      <c r="K40" s="65"/>
      <c r="L40" s="52"/>
      <c r="M40" s="21">
        <v>0</v>
      </c>
      <c r="N40" s="52"/>
    </row>
    <row r="41" spans="1:14" ht="18.75" x14ac:dyDescent="0.25">
      <c r="A41" s="61"/>
      <c r="B41" s="21">
        <v>0</v>
      </c>
      <c r="C41" s="21">
        <v>0</v>
      </c>
      <c r="D41" s="65"/>
      <c r="E41" s="52"/>
      <c r="F41" s="21">
        <v>0</v>
      </c>
      <c r="G41" s="52"/>
      <c r="H41" s="61"/>
      <c r="I41" s="21">
        <v>0</v>
      </c>
      <c r="J41" s="21">
        <v>0</v>
      </c>
      <c r="K41" s="65"/>
      <c r="L41" s="52"/>
      <c r="M41" s="21">
        <v>0</v>
      </c>
      <c r="N41" s="52"/>
    </row>
    <row r="42" spans="1:14" ht="18.75" x14ac:dyDescent="0.25">
      <c r="A42" s="61"/>
      <c r="B42" s="21">
        <v>0</v>
      </c>
      <c r="C42" s="21">
        <v>0</v>
      </c>
      <c r="D42" s="65"/>
      <c r="E42" s="52"/>
      <c r="F42" s="21">
        <v>0</v>
      </c>
      <c r="G42" s="52"/>
      <c r="H42" s="61"/>
      <c r="I42" s="21">
        <v>0</v>
      </c>
      <c r="J42" s="21">
        <v>0</v>
      </c>
      <c r="K42" s="65"/>
      <c r="L42" s="52"/>
      <c r="M42" s="21">
        <v>0</v>
      </c>
      <c r="N42" s="52"/>
    </row>
    <row r="43" spans="1:14" ht="18.75" x14ac:dyDescent="0.25">
      <c r="A43" s="61"/>
      <c r="B43" s="21">
        <v>0</v>
      </c>
      <c r="C43" s="21">
        <v>0</v>
      </c>
      <c r="D43" s="65"/>
      <c r="E43" s="52"/>
      <c r="F43" s="21">
        <v>0</v>
      </c>
      <c r="G43" s="52"/>
      <c r="H43" s="61"/>
      <c r="I43" s="21">
        <v>0</v>
      </c>
      <c r="J43" s="21">
        <v>0</v>
      </c>
      <c r="K43" s="65"/>
      <c r="L43" s="52"/>
      <c r="M43" s="21">
        <v>0</v>
      </c>
      <c r="N43" s="52"/>
    </row>
    <row r="44" spans="1:14" ht="18.75" x14ac:dyDescent="0.25">
      <c r="A44" s="61"/>
      <c r="B44" s="21">
        <v>0</v>
      </c>
      <c r="C44" s="21">
        <v>0</v>
      </c>
      <c r="D44" s="65"/>
      <c r="E44" s="52"/>
      <c r="F44" s="21">
        <v>0</v>
      </c>
      <c r="G44" s="52"/>
      <c r="H44" s="61"/>
      <c r="I44" s="21">
        <v>0</v>
      </c>
      <c r="J44" s="21">
        <v>0</v>
      </c>
      <c r="K44" s="65"/>
      <c r="L44" s="52"/>
      <c r="M44" s="21">
        <v>0</v>
      </c>
      <c r="N44" s="52"/>
    </row>
    <row r="45" spans="1:14" ht="18.75" x14ac:dyDescent="0.25">
      <c r="A45" s="61"/>
      <c r="B45" s="21">
        <v>0</v>
      </c>
      <c r="C45" s="21">
        <v>0</v>
      </c>
      <c r="D45" s="65"/>
      <c r="E45" s="52"/>
      <c r="F45" s="21">
        <v>0</v>
      </c>
      <c r="G45" s="52"/>
      <c r="H45" s="61"/>
      <c r="I45" s="21">
        <v>0</v>
      </c>
      <c r="J45" s="21">
        <v>0</v>
      </c>
      <c r="K45" s="65"/>
      <c r="L45" s="52"/>
      <c r="M45" s="21">
        <v>0</v>
      </c>
      <c r="N45" s="52"/>
    </row>
    <row r="46" spans="1:14" ht="18.75" x14ac:dyDescent="0.25">
      <c r="A46" s="61"/>
      <c r="B46" s="21">
        <v>0</v>
      </c>
      <c r="C46" s="21">
        <v>0</v>
      </c>
      <c r="D46" s="65"/>
      <c r="E46" s="52"/>
      <c r="F46" s="21">
        <v>0</v>
      </c>
      <c r="G46" s="52"/>
      <c r="H46" s="61"/>
      <c r="I46" s="21">
        <v>0</v>
      </c>
      <c r="J46" s="21">
        <v>0</v>
      </c>
      <c r="K46" s="65"/>
      <c r="L46" s="52"/>
      <c r="M46" s="21">
        <v>0</v>
      </c>
      <c r="N46" s="52"/>
    </row>
    <row r="47" spans="1:14" ht="18.75" x14ac:dyDescent="0.25">
      <c r="A47" s="61"/>
      <c r="B47" s="21">
        <v>0</v>
      </c>
      <c r="C47" s="21">
        <v>0</v>
      </c>
      <c r="D47" s="65"/>
      <c r="E47" s="52"/>
      <c r="F47" s="21">
        <v>0</v>
      </c>
      <c r="G47" s="52"/>
      <c r="H47" s="61"/>
      <c r="I47" s="21">
        <v>0</v>
      </c>
      <c r="J47" s="21">
        <v>0</v>
      </c>
      <c r="K47" s="65"/>
      <c r="L47" s="52"/>
      <c r="M47" s="21">
        <v>0</v>
      </c>
      <c r="N47" s="52"/>
    </row>
    <row r="48" spans="1:14" ht="18.75" x14ac:dyDescent="0.25">
      <c r="A48" s="61"/>
      <c r="B48" s="21">
        <v>0</v>
      </c>
      <c r="C48" s="21">
        <v>0</v>
      </c>
      <c r="D48" s="65"/>
      <c r="E48" s="52"/>
      <c r="F48" s="21">
        <v>0</v>
      </c>
      <c r="G48" s="52"/>
      <c r="H48" s="61"/>
      <c r="I48" s="21">
        <v>0</v>
      </c>
      <c r="J48" s="21">
        <v>0</v>
      </c>
      <c r="K48" s="65"/>
      <c r="L48" s="52"/>
      <c r="M48" s="21">
        <v>0</v>
      </c>
      <c r="N48" s="52"/>
    </row>
    <row r="49" spans="1:14" ht="18.75" x14ac:dyDescent="0.25">
      <c r="A49" s="61"/>
      <c r="B49" s="21">
        <v>0</v>
      </c>
      <c r="C49" s="21">
        <v>0</v>
      </c>
      <c r="D49" s="65"/>
      <c r="E49" s="52"/>
      <c r="F49" s="21">
        <v>0</v>
      </c>
      <c r="G49" s="52"/>
      <c r="H49" s="61"/>
      <c r="I49" s="21">
        <v>0</v>
      </c>
      <c r="J49" s="21">
        <v>0</v>
      </c>
      <c r="K49" s="65"/>
      <c r="L49" s="52"/>
      <c r="M49" s="21">
        <v>0</v>
      </c>
      <c r="N49" s="52"/>
    </row>
    <row r="50" spans="1:14" ht="18.75" x14ac:dyDescent="0.25">
      <c r="A50" s="61"/>
      <c r="B50" s="21">
        <v>0</v>
      </c>
      <c r="C50" s="21">
        <v>0</v>
      </c>
      <c r="D50" s="65"/>
      <c r="E50" s="52"/>
      <c r="F50" s="21">
        <v>0</v>
      </c>
      <c r="G50" s="52"/>
      <c r="H50" s="61"/>
      <c r="I50" s="21">
        <v>0</v>
      </c>
      <c r="J50" s="21">
        <v>0</v>
      </c>
      <c r="K50" s="65"/>
      <c r="L50" s="52"/>
      <c r="M50" s="21">
        <v>0</v>
      </c>
      <c r="N50" s="52"/>
    </row>
    <row r="51" spans="1:14" ht="18.75" x14ac:dyDescent="0.25">
      <c r="A51" s="61"/>
      <c r="B51" s="21">
        <v>0</v>
      </c>
      <c r="C51" s="21">
        <v>0</v>
      </c>
      <c r="D51" s="65"/>
      <c r="E51" s="52"/>
      <c r="F51" s="21">
        <v>0</v>
      </c>
      <c r="G51" s="52"/>
      <c r="H51" s="61"/>
      <c r="I51" s="21">
        <v>0</v>
      </c>
      <c r="J51" s="21">
        <v>0</v>
      </c>
      <c r="K51" s="65"/>
      <c r="L51" s="52"/>
      <c r="M51" s="21">
        <v>0</v>
      </c>
      <c r="N51" s="52"/>
    </row>
    <row r="52" spans="1:14" ht="18.75" x14ac:dyDescent="0.25">
      <c r="A52" s="61"/>
      <c r="B52" s="21">
        <v>0</v>
      </c>
      <c r="C52" s="21">
        <v>0</v>
      </c>
      <c r="D52" s="65"/>
      <c r="E52" s="52"/>
      <c r="F52" s="21">
        <v>0</v>
      </c>
      <c r="G52" s="52"/>
      <c r="H52" s="61"/>
      <c r="I52" s="21">
        <v>0</v>
      </c>
      <c r="J52" s="21">
        <v>0</v>
      </c>
      <c r="K52" s="65"/>
      <c r="L52" s="52"/>
      <c r="M52" s="21">
        <v>0</v>
      </c>
      <c r="N52" s="52"/>
    </row>
    <row r="53" spans="1:14" ht="18.75" x14ac:dyDescent="0.25">
      <c r="A53" s="61"/>
      <c r="B53" s="21">
        <v>0</v>
      </c>
      <c r="C53" s="21">
        <v>0</v>
      </c>
      <c r="D53" s="65"/>
      <c r="E53" s="52"/>
      <c r="F53" s="21">
        <v>0</v>
      </c>
      <c r="G53" s="52"/>
      <c r="H53" s="61"/>
      <c r="I53" s="21">
        <v>0</v>
      </c>
      <c r="J53" s="21">
        <v>0</v>
      </c>
      <c r="K53" s="65"/>
      <c r="L53" s="52"/>
      <c r="M53" s="21">
        <v>0</v>
      </c>
      <c r="N53" s="52"/>
    </row>
    <row r="54" spans="1:14" ht="18.75" x14ac:dyDescent="0.25">
      <c r="A54" s="61"/>
      <c r="B54" s="21">
        <v>0</v>
      </c>
      <c r="C54" s="21">
        <v>0</v>
      </c>
      <c r="D54" s="65"/>
      <c r="E54" s="52"/>
      <c r="F54" s="21">
        <v>0</v>
      </c>
      <c r="G54" s="52"/>
      <c r="H54" s="61"/>
      <c r="I54" s="21">
        <v>0</v>
      </c>
      <c r="J54" s="21">
        <v>0</v>
      </c>
      <c r="K54" s="65"/>
      <c r="L54" s="52"/>
      <c r="M54" s="21">
        <v>0</v>
      </c>
      <c r="N54" s="52"/>
    </row>
    <row r="55" spans="1:14" ht="18.75" x14ac:dyDescent="0.25">
      <c r="A55" s="61"/>
      <c r="B55" s="21">
        <v>0</v>
      </c>
      <c r="C55" s="21">
        <v>0</v>
      </c>
      <c r="D55" s="65"/>
      <c r="E55" s="52"/>
      <c r="F55" s="21">
        <v>0</v>
      </c>
      <c r="G55" s="52"/>
      <c r="H55" s="61"/>
      <c r="I55" s="21">
        <v>0</v>
      </c>
      <c r="J55" s="21">
        <v>0</v>
      </c>
      <c r="K55" s="65"/>
      <c r="L55" s="52"/>
      <c r="M55" s="21">
        <v>0</v>
      </c>
      <c r="N55" s="52"/>
    </row>
    <row r="56" spans="1:14" ht="18.75" x14ac:dyDescent="0.25">
      <c r="A56" s="61"/>
      <c r="B56" s="21">
        <v>0</v>
      </c>
      <c r="C56" s="21">
        <v>0</v>
      </c>
      <c r="D56" s="65"/>
      <c r="E56" s="52"/>
      <c r="F56" s="21">
        <v>0</v>
      </c>
      <c r="G56" s="52"/>
      <c r="H56" s="61"/>
      <c r="I56" s="21">
        <v>0</v>
      </c>
      <c r="J56" s="21">
        <v>0</v>
      </c>
      <c r="K56" s="65"/>
      <c r="L56" s="52"/>
      <c r="M56" s="21">
        <v>0</v>
      </c>
      <c r="N56" s="52"/>
    </row>
    <row r="57" spans="1:14" ht="18.75" x14ac:dyDescent="0.25">
      <c r="A57" s="61"/>
      <c r="B57" s="21">
        <v>0</v>
      </c>
      <c r="C57" s="21">
        <v>0</v>
      </c>
      <c r="D57" s="65"/>
      <c r="E57" s="52"/>
      <c r="F57" s="21">
        <v>0</v>
      </c>
      <c r="G57" s="52"/>
      <c r="H57" s="61"/>
      <c r="I57" s="21">
        <v>0</v>
      </c>
      <c r="J57" s="21">
        <v>0</v>
      </c>
      <c r="K57" s="65"/>
      <c r="L57" s="52"/>
      <c r="M57" s="21">
        <v>0</v>
      </c>
      <c r="N57" s="52"/>
    </row>
    <row r="58" spans="1:14" ht="18.75" x14ac:dyDescent="0.25">
      <c r="A58" s="61"/>
      <c r="B58" s="21">
        <v>0</v>
      </c>
      <c r="C58" s="21">
        <v>0</v>
      </c>
      <c r="D58" s="65"/>
      <c r="E58" s="52"/>
      <c r="F58" s="21">
        <v>0</v>
      </c>
      <c r="G58" s="52"/>
      <c r="H58" s="61"/>
      <c r="I58" s="21">
        <v>0</v>
      </c>
      <c r="J58" s="21">
        <v>0</v>
      </c>
      <c r="K58" s="65"/>
      <c r="L58" s="52"/>
      <c r="M58" s="21">
        <v>0</v>
      </c>
      <c r="N58" s="52"/>
    </row>
    <row r="59" spans="1:14" ht="18.75" x14ac:dyDescent="0.25">
      <c r="A59" s="61"/>
      <c r="B59" s="21">
        <v>0</v>
      </c>
      <c r="C59" s="21">
        <v>0</v>
      </c>
      <c r="D59" s="65"/>
      <c r="E59" s="52"/>
      <c r="F59" s="21">
        <v>0</v>
      </c>
      <c r="G59" s="52"/>
      <c r="H59" s="61"/>
      <c r="I59" s="21">
        <v>0</v>
      </c>
      <c r="J59" s="21">
        <v>0</v>
      </c>
      <c r="K59" s="65"/>
      <c r="L59" s="52"/>
      <c r="M59" s="21">
        <v>0</v>
      </c>
      <c r="N59" s="52"/>
    </row>
    <row r="60" spans="1:14" ht="18.75" x14ac:dyDescent="0.25">
      <c r="A60" s="61"/>
      <c r="B60" s="21">
        <v>0</v>
      </c>
      <c r="C60" s="21">
        <v>0</v>
      </c>
      <c r="D60" s="65"/>
      <c r="E60" s="52"/>
      <c r="F60" s="21">
        <v>0</v>
      </c>
      <c r="G60" s="52"/>
      <c r="H60" s="61"/>
      <c r="I60" s="21">
        <v>0</v>
      </c>
      <c r="J60" s="21">
        <v>0</v>
      </c>
      <c r="K60" s="65"/>
      <c r="L60" s="52"/>
      <c r="M60" s="21">
        <v>0</v>
      </c>
      <c r="N60" s="52"/>
    </row>
    <row r="61" spans="1:14" ht="18.75" x14ac:dyDescent="0.25">
      <c r="A61" s="61"/>
      <c r="B61" s="21">
        <v>0</v>
      </c>
      <c r="C61" s="21">
        <v>0</v>
      </c>
      <c r="D61" s="65"/>
      <c r="E61" s="52"/>
      <c r="F61" s="21">
        <v>0</v>
      </c>
      <c r="G61" s="52"/>
      <c r="H61" s="61"/>
      <c r="I61" s="21">
        <v>0</v>
      </c>
      <c r="J61" s="21">
        <v>0</v>
      </c>
      <c r="K61" s="65"/>
      <c r="L61" s="52"/>
      <c r="M61" s="21">
        <v>0</v>
      </c>
      <c r="N61" s="52"/>
    </row>
    <row r="62" spans="1:14" ht="18.75" x14ac:dyDescent="0.25">
      <c r="A62" s="61"/>
      <c r="B62" s="21">
        <v>0</v>
      </c>
      <c r="C62" s="21">
        <v>0</v>
      </c>
      <c r="D62" s="65"/>
      <c r="E62" s="52"/>
      <c r="F62" s="21">
        <v>0</v>
      </c>
      <c r="G62" s="52"/>
      <c r="H62" s="61"/>
      <c r="I62" s="21">
        <v>0</v>
      </c>
      <c r="J62" s="21">
        <v>0</v>
      </c>
      <c r="K62" s="65"/>
      <c r="L62" s="52"/>
      <c r="M62" s="21">
        <v>0</v>
      </c>
      <c r="N62" s="52"/>
    </row>
    <row r="63" spans="1:14" ht="18.75" x14ac:dyDescent="0.25">
      <c r="A63" s="61"/>
      <c r="B63" s="21">
        <v>0</v>
      </c>
      <c r="C63" s="21">
        <v>0</v>
      </c>
      <c r="D63" s="65"/>
      <c r="E63" s="52"/>
      <c r="F63" s="21">
        <v>0</v>
      </c>
      <c r="G63" s="52"/>
      <c r="H63" s="61"/>
      <c r="I63" s="21">
        <v>0</v>
      </c>
      <c r="J63" s="21">
        <v>0</v>
      </c>
      <c r="K63" s="65"/>
      <c r="L63" s="52"/>
      <c r="M63" s="21">
        <v>0</v>
      </c>
      <c r="N63" s="52"/>
    </row>
    <row r="64" spans="1:14" ht="18.75" x14ac:dyDescent="0.25">
      <c r="A64" s="61"/>
      <c r="B64" s="21">
        <v>0</v>
      </c>
      <c r="C64" s="21">
        <v>0</v>
      </c>
      <c r="D64" s="65"/>
      <c r="E64" s="52"/>
      <c r="F64" s="21">
        <v>0</v>
      </c>
      <c r="G64" s="52"/>
      <c r="H64" s="61"/>
      <c r="I64" s="21">
        <v>0</v>
      </c>
      <c r="J64" s="21">
        <v>0</v>
      </c>
      <c r="K64" s="65"/>
      <c r="L64" s="52"/>
      <c r="M64" s="21">
        <v>0</v>
      </c>
      <c r="N64" s="52"/>
    </row>
    <row r="65" spans="1:14" ht="18.75" x14ac:dyDescent="0.25">
      <c r="A65" s="61"/>
      <c r="B65" s="21">
        <v>0</v>
      </c>
      <c r="C65" s="21">
        <v>0</v>
      </c>
      <c r="D65" s="65"/>
      <c r="E65" s="52"/>
      <c r="F65" s="21">
        <v>0</v>
      </c>
      <c r="G65" s="52"/>
      <c r="H65" s="61"/>
      <c r="I65" s="21">
        <v>0</v>
      </c>
      <c r="J65" s="21">
        <v>0</v>
      </c>
      <c r="K65" s="65"/>
      <c r="L65" s="52"/>
      <c r="M65" s="21">
        <v>0</v>
      </c>
      <c r="N65" s="52"/>
    </row>
    <row r="66" spans="1:14" ht="18.75" x14ac:dyDescent="0.25">
      <c r="A66" s="61"/>
      <c r="B66" s="21">
        <v>0</v>
      </c>
      <c r="C66" s="21">
        <v>0</v>
      </c>
      <c r="D66" s="65"/>
      <c r="E66" s="52"/>
      <c r="F66" s="21">
        <v>0</v>
      </c>
      <c r="G66" s="52"/>
      <c r="H66" s="61"/>
      <c r="I66" s="21">
        <v>0</v>
      </c>
      <c r="J66" s="21">
        <v>0</v>
      </c>
      <c r="K66" s="65"/>
      <c r="L66" s="52"/>
      <c r="M66" s="21">
        <v>0</v>
      </c>
      <c r="N66" s="52"/>
    </row>
    <row r="67" spans="1:14" ht="18.75" x14ac:dyDescent="0.25">
      <c r="A67" s="61"/>
      <c r="B67" s="21">
        <v>0</v>
      </c>
      <c r="C67" s="21">
        <v>0</v>
      </c>
      <c r="D67" s="65"/>
      <c r="E67" s="52"/>
      <c r="F67" s="21">
        <v>0</v>
      </c>
      <c r="G67" s="52"/>
      <c r="H67" s="61"/>
      <c r="I67" s="21">
        <v>0</v>
      </c>
      <c r="J67" s="21">
        <v>0</v>
      </c>
      <c r="K67" s="65"/>
      <c r="L67" s="52"/>
      <c r="M67" s="21">
        <v>0</v>
      </c>
      <c r="N67" s="52"/>
    </row>
    <row r="68" spans="1:14" ht="18.75" x14ac:dyDescent="0.25">
      <c r="A68" s="61"/>
      <c r="B68" s="21">
        <v>0</v>
      </c>
      <c r="C68" s="21">
        <v>0</v>
      </c>
      <c r="D68" s="65"/>
      <c r="E68" s="52"/>
      <c r="F68" s="21">
        <v>0</v>
      </c>
      <c r="G68" s="52"/>
      <c r="H68" s="61"/>
      <c r="I68" s="21">
        <v>0</v>
      </c>
      <c r="J68" s="21">
        <v>0</v>
      </c>
      <c r="K68" s="65"/>
      <c r="L68" s="52"/>
      <c r="M68" s="21">
        <v>0</v>
      </c>
      <c r="N68" s="52"/>
    </row>
    <row r="69" spans="1:14" ht="18.75" x14ac:dyDescent="0.25">
      <c r="A69" s="61"/>
      <c r="B69" s="21">
        <v>0</v>
      </c>
      <c r="C69" s="21">
        <v>0</v>
      </c>
      <c r="D69" s="65"/>
      <c r="E69" s="52"/>
      <c r="F69" s="21">
        <v>0</v>
      </c>
      <c r="G69" s="52"/>
      <c r="H69" s="61"/>
      <c r="I69" s="21">
        <v>0</v>
      </c>
      <c r="J69" s="21">
        <v>0</v>
      </c>
      <c r="K69" s="65"/>
      <c r="L69" s="52"/>
      <c r="M69" s="21">
        <v>0</v>
      </c>
      <c r="N69" s="52"/>
    </row>
    <row r="70" spans="1:14" ht="18.75" x14ac:dyDescent="0.25">
      <c r="A70" s="54"/>
      <c r="B70" s="21">
        <v>0</v>
      </c>
      <c r="C70" s="21">
        <v>0</v>
      </c>
      <c r="D70" s="65"/>
      <c r="E70" s="52"/>
      <c r="F70" s="21">
        <v>0</v>
      </c>
      <c r="G70" s="52"/>
      <c r="H70" s="61"/>
      <c r="I70" s="21">
        <v>0</v>
      </c>
      <c r="J70" s="21">
        <v>0</v>
      </c>
      <c r="K70" s="65"/>
      <c r="L70" s="52"/>
      <c r="M70" s="21">
        <v>0</v>
      </c>
      <c r="N70" s="52"/>
    </row>
    <row r="71" spans="1:14" ht="18.75" x14ac:dyDescent="0.25">
      <c r="A71" s="54"/>
      <c r="B71" s="21">
        <v>0</v>
      </c>
      <c r="C71" s="21">
        <v>0</v>
      </c>
      <c r="D71" s="65"/>
      <c r="E71" s="52"/>
      <c r="F71" s="21">
        <v>0</v>
      </c>
      <c r="G71" s="52"/>
      <c r="H71" s="61"/>
      <c r="I71" s="21">
        <v>0</v>
      </c>
      <c r="J71" s="21">
        <v>0</v>
      </c>
      <c r="K71" s="65"/>
      <c r="L71" s="52"/>
      <c r="M71" s="21">
        <v>0</v>
      </c>
      <c r="N71" s="52"/>
    </row>
    <row r="72" spans="1:14" ht="18.75" x14ac:dyDescent="0.25">
      <c r="A72" s="54"/>
      <c r="B72" s="21">
        <v>0</v>
      </c>
      <c r="C72" s="21">
        <v>0</v>
      </c>
      <c r="D72" s="65"/>
      <c r="E72" s="52"/>
      <c r="F72" s="21">
        <v>0</v>
      </c>
      <c r="G72" s="52"/>
      <c r="H72" s="61"/>
      <c r="I72" s="21">
        <v>0</v>
      </c>
      <c r="J72" s="21">
        <v>0</v>
      </c>
      <c r="K72" s="65"/>
      <c r="L72" s="52"/>
      <c r="M72" s="21">
        <v>0</v>
      </c>
      <c r="N72" s="52"/>
    </row>
    <row r="73" spans="1:14" ht="18.75" x14ac:dyDescent="0.25">
      <c r="A73" s="54"/>
      <c r="B73" s="21">
        <v>0</v>
      </c>
      <c r="C73" s="21">
        <v>0</v>
      </c>
      <c r="D73" s="65"/>
      <c r="E73" s="52"/>
      <c r="F73" s="21">
        <v>0</v>
      </c>
      <c r="G73" s="52"/>
      <c r="H73" s="61"/>
      <c r="I73" s="21">
        <v>0</v>
      </c>
      <c r="J73" s="21">
        <v>0</v>
      </c>
      <c r="K73" s="65"/>
      <c r="L73" s="52"/>
      <c r="M73" s="21">
        <v>0</v>
      </c>
      <c r="N73" s="52"/>
    </row>
    <row r="74" spans="1:14" ht="18.75" x14ac:dyDescent="0.25">
      <c r="A74" s="54"/>
      <c r="B74" s="21">
        <v>0</v>
      </c>
      <c r="C74" s="21">
        <v>0</v>
      </c>
      <c r="D74" s="65"/>
      <c r="E74" s="52"/>
      <c r="F74" s="21">
        <v>0</v>
      </c>
      <c r="G74" s="52"/>
      <c r="H74" s="61"/>
      <c r="I74" s="21">
        <v>0</v>
      </c>
      <c r="J74" s="21">
        <v>0</v>
      </c>
      <c r="K74" s="65"/>
      <c r="L74" s="52"/>
      <c r="M74" s="21">
        <v>0</v>
      </c>
      <c r="N74" s="52"/>
    </row>
    <row r="75" spans="1:14" ht="18.75" x14ac:dyDescent="0.25">
      <c r="A75" s="54"/>
      <c r="B75" s="21">
        <v>0</v>
      </c>
      <c r="C75" s="21">
        <v>0</v>
      </c>
      <c r="D75" s="65"/>
      <c r="E75" s="52"/>
      <c r="F75" s="21">
        <v>0</v>
      </c>
      <c r="G75" s="52"/>
      <c r="H75" s="61"/>
      <c r="I75" s="21">
        <v>0</v>
      </c>
      <c r="J75" s="21">
        <v>0</v>
      </c>
      <c r="K75" s="65"/>
      <c r="L75" s="52"/>
      <c r="M75" s="21">
        <v>0</v>
      </c>
      <c r="N75" s="52"/>
    </row>
    <row r="76" spans="1:14" ht="18.75" x14ac:dyDescent="0.25">
      <c r="A76" s="54"/>
      <c r="B76" s="21">
        <v>0</v>
      </c>
      <c r="C76" s="21">
        <v>0</v>
      </c>
      <c r="D76" s="65"/>
      <c r="E76" s="52"/>
      <c r="F76" s="21">
        <v>0</v>
      </c>
      <c r="G76" s="52"/>
      <c r="H76" s="61"/>
      <c r="I76" s="21">
        <v>0</v>
      </c>
      <c r="J76" s="21">
        <v>0</v>
      </c>
      <c r="K76" s="65"/>
      <c r="L76" s="52"/>
      <c r="M76" s="21">
        <v>0</v>
      </c>
      <c r="N76" s="52"/>
    </row>
    <row r="77" spans="1:14" ht="18.75" x14ac:dyDescent="0.25">
      <c r="A77" s="54"/>
      <c r="B77" s="21">
        <v>0</v>
      </c>
      <c r="C77" s="21">
        <v>0</v>
      </c>
      <c r="D77" s="65"/>
      <c r="E77" s="52"/>
      <c r="F77" s="21">
        <v>0</v>
      </c>
      <c r="G77" s="52"/>
      <c r="H77" s="61"/>
      <c r="I77" s="21">
        <v>0</v>
      </c>
      <c r="J77" s="21">
        <v>0</v>
      </c>
      <c r="K77" s="65"/>
      <c r="L77" s="52"/>
      <c r="M77" s="21">
        <v>0</v>
      </c>
      <c r="N77" s="52"/>
    </row>
    <row r="78" spans="1:14" ht="18.75" x14ac:dyDescent="0.25">
      <c r="A78" s="54"/>
      <c r="B78" s="21">
        <v>0</v>
      </c>
      <c r="C78" s="21">
        <v>0</v>
      </c>
      <c r="D78" s="65"/>
      <c r="E78" s="52"/>
      <c r="F78" s="21">
        <v>0</v>
      </c>
      <c r="G78" s="52"/>
      <c r="H78" s="61"/>
      <c r="I78" s="21">
        <v>0</v>
      </c>
      <c r="J78" s="21">
        <v>0</v>
      </c>
      <c r="K78" s="65"/>
      <c r="L78" s="52"/>
      <c r="M78" s="21">
        <v>0</v>
      </c>
      <c r="N78" s="52"/>
    </row>
    <row r="79" spans="1:14" ht="18.75" x14ac:dyDescent="0.25">
      <c r="A79" s="54"/>
      <c r="B79" s="21">
        <v>0</v>
      </c>
      <c r="C79" s="21">
        <v>0</v>
      </c>
      <c r="D79" s="65"/>
      <c r="E79" s="52"/>
      <c r="F79" s="21">
        <v>0</v>
      </c>
      <c r="G79" s="52"/>
      <c r="H79" s="61"/>
      <c r="I79" s="21">
        <v>0</v>
      </c>
      <c r="J79" s="21">
        <v>0</v>
      </c>
      <c r="K79" s="65"/>
      <c r="L79" s="52"/>
      <c r="M79" s="21">
        <v>0</v>
      </c>
      <c r="N79" s="52"/>
    </row>
    <row r="80" spans="1:14" ht="18.75" x14ac:dyDescent="0.25">
      <c r="A80" s="54"/>
      <c r="B80" s="21">
        <v>0</v>
      </c>
      <c r="C80" s="21">
        <v>0</v>
      </c>
      <c r="D80" s="65"/>
      <c r="E80" s="52"/>
      <c r="F80" s="21">
        <v>0</v>
      </c>
      <c r="G80" s="52"/>
      <c r="H80" s="61"/>
      <c r="I80" s="21">
        <v>0</v>
      </c>
      <c r="J80" s="21">
        <v>0</v>
      </c>
      <c r="K80" s="65"/>
      <c r="L80" s="52"/>
      <c r="M80" s="21">
        <v>0</v>
      </c>
      <c r="N80" s="52"/>
    </row>
    <row r="81" spans="1:14" ht="18.75" x14ac:dyDescent="0.25">
      <c r="A81" s="54"/>
      <c r="B81" s="21">
        <v>0</v>
      </c>
      <c r="C81" s="21">
        <v>0</v>
      </c>
      <c r="D81" s="65"/>
      <c r="E81" s="52"/>
      <c r="F81" s="21">
        <v>0</v>
      </c>
      <c r="G81" s="52"/>
      <c r="H81" s="61"/>
      <c r="I81" s="21">
        <v>0</v>
      </c>
      <c r="J81" s="21">
        <v>0</v>
      </c>
      <c r="K81" s="65"/>
      <c r="L81" s="52"/>
      <c r="M81" s="21">
        <v>0</v>
      </c>
      <c r="N81" s="52"/>
    </row>
    <row r="82" spans="1:14" ht="18.75" x14ac:dyDescent="0.25">
      <c r="A82" s="54"/>
      <c r="B82" s="21">
        <v>0</v>
      </c>
      <c r="C82" s="21">
        <v>0</v>
      </c>
      <c r="D82" s="65"/>
      <c r="E82" s="52"/>
      <c r="F82" s="21">
        <v>0</v>
      </c>
      <c r="G82" s="52"/>
      <c r="H82" s="61"/>
      <c r="I82" s="21">
        <v>0</v>
      </c>
      <c r="J82" s="21">
        <v>0</v>
      </c>
      <c r="K82" s="65"/>
      <c r="L82" s="52"/>
      <c r="M82" s="21">
        <v>0</v>
      </c>
      <c r="N82" s="52"/>
    </row>
    <row r="83" spans="1:14" ht="18.75" x14ac:dyDescent="0.25">
      <c r="A83" s="54"/>
      <c r="B83" s="21">
        <v>0</v>
      </c>
      <c r="C83" s="21">
        <v>0</v>
      </c>
      <c r="D83" s="65"/>
      <c r="E83" s="52"/>
      <c r="F83" s="21">
        <v>0</v>
      </c>
      <c r="G83" s="52"/>
      <c r="H83" s="61"/>
      <c r="I83" s="21">
        <v>0</v>
      </c>
      <c r="J83" s="21">
        <v>0</v>
      </c>
      <c r="K83" s="65"/>
      <c r="L83" s="52"/>
      <c r="M83" s="21">
        <v>0</v>
      </c>
      <c r="N83" s="52"/>
    </row>
    <row r="84" spans="1:14" ht="18.75" x14ac:dyDescent="0.25">
      <c r="A84" s="54"/>
      <c r="B84" s="21">
        <v>0</v>
      </c>
      <c r="C84" s="21">
        <v>0</v>
      </c>
      <c r="D84" s="65"/>
      <c r="E84" s="52"/>
      <c r="F84" s="21">
        <v>0</v>
      </c>
      <c r="G84" s="52"/>
      <c r="H84" s="61"/>
      <c r="I84" s="21">
        <v>0</v>
      </c>
      <c r="J84" s="21">
        <v>0</v>
      </c>
      <c r="K84" s="65"/>
      <c r="L84" s="52"/>
      <c r="M84" s="21">
        <v>0</v>
      </c>
      <c r="N84" s="52"/>
    </row>
    <row r="85" spans="1:14" ht="18.75" x14ac:dyDescent="0.25">
      <c r="A85" s="54"/>
      <c r="B85" s="21">
        <v>0</v>
      </c>
      <c r="C85" s="21">
        <v>0</v>
      </c>
      <c r="D85" s="65"/>
      <c r="E85" s="52"/>
      <c r="F85" s="21">
        <v>0</v>
      </c>
      <c r="G85" s="52"/>
      <c r="H85" s="61"/>
      <c r="I85" s="21">
        <v>0</v>
      </c>
      <c r="J85" s="21">
        <v>0</v>
      </c>
      <c r="K85" s="65"/>
      <c r="L85" s="52"/>
      <c r="M85" s="21">
        <v>0</v>
      </c>
      <c r="N85" s="52"/>
    </row>
    <row r="86" spans="1:14" ht="18.75" x14ac:dyDescent="0.25">
      <c r="A86" s="54"/>
      <c r="B86" s="21">
        <v>0</v>
      </c>
      <c r="C86" s="21">
        <v>0</v>
      </c>
      <c r="D86" s="65"/>
      <c r="E86" s="52"/>
      <c r="F86" s="21">
        <v>0</v>
      </c>
      <c r="G86" s="52"/>
      <c r="H86" s="61"/>
      <c r="I86" s="21">
        <v>0</v>
      </c>
      <c r="J86" s="21">
        <v>0</v>
      </c>
      <c r="K86" s="65"/>
      <c r="L86" s="52"/>
      <c r="M86" s="21">
        <v>0</v>
      </c>
      <c r="N86" s="52"/>
    </row>
    <row r="87" spans="1:14" ht="18.75" x14ac:dyDescent="0.25">
      <c r="A87" s="54"/>
      <c r="B87" s="21">
        <v>0</v>
      </c>
      <c r="C87" s="21">
        <v>0</v>
      </c>
      <c r="D87" s="65"/>
      <c r="E87" s="52"/>
      <c r="F87" s="21">
        <v>0</v>
      </c>
      <c r="G87" s="52"/>
      <c r="H87" s="61"/>
      <c r="I87" s="21">
        <v>0</v>
      </c>
      <c r="J87" s="21">
        <v>0</v>
      </c>
      <c r="K87" s="65"/>
      <c r="L87" s="52"/>
      <c r="M87" s="21">
        <v>0</v>
      </c>
      <c r="N87" s="52"/>
    </row>
    <row r="88" spans="1:14" ht="18.75" x14ac:dyDescent="0.25">
      <c r="A88" s="54"/>
      <c r="B88" s="21">
        <v>0</v>
      </c>
      <c r="C88" s="21">
        <v>0</v>
      </c>
      <c r="D88" s="65"/>
      <c r="E88" s="52"/>
      <c r="F88" s="21">
        <v>0</v>
      </c>
      <c r="G88" s="52"/>
      <c r="H88" s="61"/>
      <c r="I88" s="21">
        <v>0</v>
      </c>
      <c r="J88" s="21">
        <v>0</v>
      </c>
      <c r="K88" s="65"/>
      <c r="L88" s="52"/>
      <c r="M88" s="21">
        <v>0</v>
      </c>
      <c r="N88" s="52"/>
    </row>
    <row r="89" spans="1:14" ht="18.75" x14ac:dyDescent="0.25">
      <c r="A89" s="54"/>
      <c r="B89" s="21">
        <v>0</v>
      </c>
      <c r="C89" s="21">
        <v>0</v>
      </c>
      <c r="D89" s="65"/>
      <c r="E89" s="52"/>
      <c r="F89" s="21">
        <v>0</v>
      </c>
      <c r="G89" s="52"/>
      <c r="H89" s="61"/>
      <c r="I89" s="21">
        <v>0</v>
      </c>
      <c r="J89" s="21">
        <v>0</v>
      </c>
      <c r="K89" s="65"/>
      <c r="L89" s="52"/>
      <c r="M89" s="21">
        <v>0</v>
      </c>
      <c r="N89" s="52"/>
    </row>
    <row r="90" spans="1:14" ht="18.75" x14ac:dyDescent="0.25">
      <c r="A90" s="54"/>
      <c r="B90" s="21">
        <v>0</v>
      </c>
      <c r="C90" s="21">
        <v>0</v>
      </c>
      <c r="D90" s="65"/>
      <c r="E90" s="52"/>
      <c r="F90" s="21">
        <v>0</v>
      </c>
      <c r="G90" s="52"/>
      <c r="H90" s="61"/>
      <c r="I90" s="21">
        <v>0</v>
      </c>
      <c r="J90" s="21">
        <v>0</v>
      </c>
      <c r="K90" s="65"/>
      <c r="L90" s="52"/>
      <c r="M90" s="21">
        <v>0</v>
      </c>
      <c r="N90" s="52"/>
    </row>
    <row r="91" spans="1:14" ht="18.75" x14ac:dyDescent="0.25">
      <c r="A91" s="54"/>
      <c r="B91" s="21">
        <v>0</v>
      </c>
      <c r="C91" s="21">
        <v>0</v>
      </c>
      <c r="D91" s="65"/>
      <c r="E91" s="52"/>
      <c r="F91" s="21">
        <v>0</v>
      </c>
      <c r="G91" s="52"/>
      <c r="H91" s="61"/>
      <c r="I91" s="21">
        <v>0</v>
      </c>
      <c r="J91" s="21">
        <v>0</v>
      </c>
      <c r="K91" s="65"/>
      <c r="L91" s="52"/>
      <c r="M91" s="21">
        <v>0</v>
      </c>
      <c r="N91" s="52"/>
    </row>
    <row r="92" spans="1:14" ht="18.75" x14ac:dyDescent="0.25">
      <c r="A92" s="54"/>
      <c r="B92" s="21">
        <v>0</v>
      </c>
      <c r="C92" s="21">
        <v>0</v>
      </c>
      <c r="D92" s="65"/>
      <c r="E92" s="52"/>
      <c r="F92" s="21">
        <v>0</v>
      </c>
      <c r="G92" s="52"/>
      <c r="H92" s="61"/>
      <c r="I92" s="21">
        <v>0</v>
      </c>
      <c r="J92" s="21">
        <v>0</v>
      </c>
      <c r="K92" s="65"/>
      <c r="L92" s="52"/>
      <c r="M92" s="21">
        <v>0</v>
      </c>
      <c r="N92" s="52"/>
    </row>
    <row r="93" spans="1:14" ht="18.75" x14ac:dyDescent="0.25">
      <c r="A93" s="54"/>
      <c r="B93" s="21">
        <v>0</v>
      </c>
      <c r="C93" s="21">
        <v>0</v>
      </c>
      <c r="D93" s="65"/>
      <c r="E93" s="52"/>
      <c r="F93" s="21">
        <v>0</v>
      </c>
      <c r="G93" s="52"/>
      <c r="H93" s="61"/>
      <c r="I93" s="21">
        <v>0</v>
      </c>
      <c r="J93" s="21">
        <v>0</v>
      </c>
      <c r="K93" s="65"/>
      <c r="L93" s="52"/>
      <c r="M93" s="21">
        <v>0</v>
      </c>
      <c r="N93" s="52"/>
    </row>
    <row r="94" spans="1:14" ht="18.75" x14ac:dyDescent="0.25">
      <c r="A94" s="54"/>
      <c r="B94" s="21">
        <v>0</v>
      </c>
      <c r="C94" s="21">
        <v>0</v>
      </c>
      <c r="D94" s="65"/>
      <c r="E94" s="52"/>
      <c r="F94" s="21">
        <v>0</v>
      </c>
      <c r="G94" s="52"/>
      <c r="H94" s="61"/>
      <c r="I94" s="21">
        <v>0</v>
      </c>
      <c r="J94" s="21">
        <v>0</v>
      </c>
      <c r="K94" s="65"/>
      <c r="L94" s="52"/>
      <c r="M94" s="21">
        <v>0</v>
      </c>
      <c r="N94" s="52"/>
    </row>
    <row r="95" spans="1:14" ht="18.75" x14ac:dyDescent="0.25">
      <c r="A95" s="54"/>
      <c r="B95" s="21">
        <v>0</v>
      </c>
      <c r="C95" s="21">
        <v>0</v>
      </c>
      <c r="D95" s="65"/>
      <c r="E95" s="52"/>
      <c r="F95" s="21">
        <v>0</v>
      </c>
      <c r="G95" s="52"/>
      <c r="H95" s="61"/>
      <c r="I95" s="21">
        <v>0</v>
      </c>
      <c r="J95" s="21">
        <v>0</v>
      </c>
      <c r="K95" s="65"/>
      <c r="L95" s="52"/>
      <c r="M95" s="21">
        <v>0</v>
      </c>
      <c r="N95" s="52"/>
    </row>
    <row r="96" spans="1:14" ht="18.75" x14ac:dyDescent="0.25">
      <c r="A96" s="54"/>
      <c r="B96" s="21">
        <v>0</v>
      </c>
      <c r="C96" s="21">
        <v>0</v>
      </c>
      <c r="D96" s="65"/>
      <c r="E96" s="52"/>
      <c r="F96" s="21">
        <v>0</v>
      </c>
      <c r="G96" s="52"/>
      <c r="H96" s="61"/>
      <c r="I96" s="21">
        <v>0</v>
      </c>
      <c r="J96" s="21">
        <v>0</v>
      </c>
      <c r="K96" s="65"/>
      <c r="L96" s="52"/>
      <c r="M96" s="21">
        <v>0</v>
      </c>
      <c r="N96" s="52"/>
    </row>
    <row r="97" spans="1:14" ht="18.75" x14ac:dyDescent="0.25">
      <c r="A97" s="54"/>
      <c r="B97" s="21">
        <v>0</v>
      </c>
      <c r="C97" s="21">
        <v>0</v>
      </c>
      <c r="D97" s="65"/>
      <c r="E97" s="52"/>
      <c r="F97" s="21">
        <v>0</v>
      </c>
      <c r="G97" s="52"/>
      <c r="H97" s="61"/>
      <c r="I97" s="21">
        <v>0</v>
      </c>
      <c r="J97" s="21">
        <v>0</v>
      </c>
      <c r="K97" s="65"/>
      <c r="L97" s="52"/>
      <c r="M97" s="21">
        <v>0</v>
      </c>
      <c r="N97" s="52"/>
    </row>
    <row r="98" spans="1:14" ht="18.75" x14ac:dyDescent="0.25">
      <c r="A98" s="54"/>
      <c r="B98" s="21">
        <v>0</v>
      </c>
      <c r="C98" s="21">
        <v>0</v>
      </c>
      <c r="D98" s="65"/>
      <c r="E98" s="52"/>
      <c r="F98" s="21">
        <v>0</v>
      </c>
      <c r="G98" s="52"/>
      <c r="H98" s="61"/>
      <c r="I98" s="21">
        <v>0</v>
      </c>
      <c r="J98" s="21">
        <v>0</v>
      </c>
      <c r="K98" s="65"/>
      <c r="L98" s="52"/>
      <c r="M98" s="21">
        <v>0</v>
      </c>
      <c r="N98" s="52"/>
    </row>
    <row r="99" spans="1:14" ht="18.75" x14ac:dyDescent="0.25">
      <c r="A99" s="54"/>
      <c r="B99" s="21">
        <v>0</v>
      </c>
      <c r="C99" s="21">
        <v>0</v>
      </c>
      <c r="D99" s="65"/>
      <c r="E99" s="52"/>
      <c r="F99" s="21">
        <v>0</v>
      </c>
      <c r="G99" s="52"/>
      <c r="H99" s="61"/>
      <c r="I99" s="21">
        <v>0</v>
      </c>
      <c r="J99" s="21">
        <v>0</v>
      </c>
      <c r="K99" s="65"/>
      <c r="L99" s="52"/>
      <c r="M99" s="21">
        <v>0</v>
      </c>
      <c r="N99" s="52"/>
    </row>
    <row r="100" spans="1:14" ht="18.75" x14ac:dyDescent="0.25">
      <c r="A100" s="54"/>
      <c r="B100" s="21">
        <v>0</v>
      </c>
      <c r="C100" s="21">
        <v>0</v>
      </c>
      <c r="D100" s="65"/>
      <c r="E100" s="52"/>
      <c r="F100" s="21">
        <v>0</v>
      </c>
      <c r="G100" s="52"/>
      <c r="H100" s="61"/>
      <c r="I100" s="21">
        <v>0</v>
      </c>
      <c r="J100" s="21">
        <v>0</v>
      </c>
      <c r="K100" s="65"/>
      <c r="L100" s="52"/>
      <c r="M100" s="21">
        <v>0</v>
      </c>
      <c r="N100" s="52"/>
    </row>
    <row r="101" spans="1:14" ht="18.75" x14ac:dyDescent="0.25">
      <c r="A101" s="54"/>
      <c r="B101" s="21">
        <v>0</v>
      </c>
      <c r="C101" s="21">
        <v>0</v>
      </c>
      <c r="D101" s="65"/>
      <c r="E101" s="52"/>
      <c r="F101" s="21">
        <v>0</v>
      </c>
      <c r="G101" s="52"/>
      <c r="H101" s="61"/>
      <c r="I101" s="21">
        <v>0</v>
      </c>
      <c r="J101" s="21">
        <v>0</v>
      </c>
      <c r="K101" s="65"/>
      <c r="L101" s="52"/>
      <c r="M101" s="21">
        <v>0</v>
      </c>
      <c r="N101" s="52"/>
    </row>
    <row r="102" spans="1:14" ht="18.75" x14ac:dyDescent="0.25">
      <c r="A102" s="54"/>
      <c r="B102" s="21">
        <v>0</v>
      </c>
      <c r="C102" s="21">
        <v>0</v>
      </c>
      <c r="D102" s="65"/>
      <c r="E102" s="52"/>
      <c r="F102" s="21">
        <v>0</v>
      </c>
      <c r="G102" s="52"/>
      <c r="H102" s="61"/>
      <c r="I102" s="21">
        <v>0</v>
      </c>
      <c r="J102" s="21">
        <v>0</v>
      </c>
      <c r="K102" s="65"/>
      <c r="L102" s="52"/>
      <c r="M102" s="21">
        <v>0</v>
      </c>
      <c r="N102" s="52"/>
    </row>
    <row r="103" spans="1:14" ht="18.75" x14ac:dyDescent="0.25">
      <c r="A103" s="54"/>
      <c r="B103" s="21">
        <v>0</v>
      </c>
      <c r="C103" s="21">
        <v>0</v>
      </c>
      <c r="D103" s="65"/>
      <c r="E103" s="52"/>
      <c r="F103" s="21">
        <v>0</v>
      </c>
      <c r="G103" s="52"/>
      <c r="H103" s="61"/>
      <c r="I103" s="21">
        <v>0</v>
      </c>
      <c r="J103" s="21">
        <v>0</v>
      </c>
      <c r="K103" s="65"/>
      <c r="L103" s="52"/>
      <c r="M103" s="21">
        <v>0</v>
      </c>
      <c r="N103" s="52"/>
    </row>
    <row r="104" spans="1:14" ht="18.75" x14ac:dyDescent="0.25">
      <c r="A104" s="54"/>
      <c r="B104" s="21">
        <v>0</v>
      </c>
      <c r="C104" s="21">
        <v>0</v>
      </c>
      <c r="D104" s="65"/>
      <c r="E104" s="52"/>
      <c r="F104" s="21">
        <v>0</v>
      </c>
      <c r="G104" s="52"/>
      <c r="H104" s="61"/>
      <c r="I104" s="21">
        <v>0</v>
      </c>
      <c r="J104" s="21">
        <v>0</v>
      </c>
      <c r="K104" s="65"/>
      <c r="L104" s="52"/>
      <c r="M104" s="21">
        <v>0</v>
      </c>
      <c r="N104" s="52"/>
    </row>
    <row r="105" spans="1:14" ht="18.75" x14ac:dyDescent="0.25">
      <c r="A105" s="54"/>
      <c r="B105" s="21">
        <v>0</v>
      </c>
      <c r="C105" s="21">
        <v>0</v>
      </c>
      <c r="D105" s="65"/>
      <c r="E105" s="52"/>
      <c r="F105" s="21">
        <v>0</v>
      </c>
      <c r="G105" s="52"/>
      <c r="H105" s="61"/>
      <c r="I105" s="21">
        <v>0</v>
      </c>
      <c r="J105" s="21">
        <v>0</v>
      </c>
      <c r="K105" s="65"/>
      <c r="L105" s="52"/>
      <c r="M105" s="21">
        <v>0</v>
      </c>
      <c r="N105" s="52"/>
    </row>
    <row r="106" spans="1:14" ht="18.75" x14ac:dyDescent="0.25">
      <c r="A106" s="54"/>
      <c r="B106" s="21">
        <v>0</v>
      </c>
      <c r="C106" s="21">
        <v>0</v>
      </c>
      <c r="D106" s="65"/>
      <c r="E106" s="52"/>
      <c r="F106" s="21">
        <v>0</v>
      </c>
      <c r="G106" s="52"/>
      <c r="H106" s="61"/>
      <c r="I106" s="21">
        <v>0</v>
      </c>
      <c r="J106" s="21">
        <v>0</v>
      </c>
      <c r="K106" s="65"/>
      <c r="L106" s="52"/>
      <c r="M106" s="21">
        <v>0</v>
      </c>
      <c r="N106" s="52"/>
    </row>
    <row r="107" spans="1:14" ht="18.75" x14ac:dyDescent="0.25">
      <c r="A107" s="54"/>
      <c r="B107" s="21">
        <v>0</v>
      </c>
      <c r="C107" s="21">
        <v>0</v>
      </c>
      <c r="D107" s="65"/>
      <c r="E107" s="52"/>
      <c r="F107" s="21">
        <v>0</v>
      </c>
      <c r="G107" s="52"/>
      <c r="H107" s="61"/>
      <c r="I107" s="21">
        <v>0</v>
      </c>
      <c r="J107" s="21">
        <v>0</v>
      </c>
      <c r="K107" s="65"/>
      <c r="L107" s="52"/>
      <c r="M107" s="21">
        <v>0</v>
      </c>
      <c r="N107" s="52"/>
    </row>
    <row r="108" spans="1:14" ht="18.75" x14ac:dyDescent="0.25">
      <c r="A108" s="54"/>
      <c r="B108" s="21">
        <v>0</v>
      </c>
      <c r="C108" s="21">
        <v>0</v>
      </c>
      <c r="D108" s="65"/>
      <c r="E108" s="52"/>
      <c r="F108" s="21">
        <v>0</v>
      </c>
      <c r="G108" s="52"/>
      <c r="H108" s="61"/>
      <c r="I108" s="21">
        <v>0</v>
      </c>
      <c r="J108" s="21">
        <v>0</v>
      </c>
      <c r="K108" s="65"/>
      <c r="L108" s="52"/>
      <c r="M108" s="21">
        <v>0</v>
      </c>
      <c r="N108" s="52"/>
    </row>
    <row r="109" spans="1:14" ht="18.75" x14ac:dyDescent="0.25">
      <c r="A109" s="54"/>
      <c r="B109" s="21">
        <v>0</v>
      </c>
      <c r="C109" s="21">
        <v>0</v>
      </c>
      <c r="D109" s="65"/>
      <c r="E109" s="52"/>
      <c r="F109" s="21">
        <v>0</v>
      </c>
      <c r="G109" s="52"/>
      <c r="H109" s="61"/>
      <c r="I109" s="21">
        <v>0</v>
      </c>
      <c r="J109" s="21">
        <v>0</v>
      </c>
      <c r="K109" s="65"/>
      <c r="L109" s="52"/>
      <c r="M109" s="21">
        <v>0</v>
      </c>
      <c r="N109" s="52"/>
    </row>
    <row r="110" spans="1:14" ht="18.75" x14ac:dyDescent="0.25">
      <c r="A110" s="54"/>
      <c r="B110" s="21">
        <v>0</v>
      </c>
      <c r="C110" s="21">
        <v>0</v>
      </c>
      <c r="D110" s="65"/>
      <c r="E110" s="52"/>
      <c r="F110" s="21">
        <v>0</v>
      </c>
      <c r="G110" s="52"/>
      <c r="H110" s="61"/>
      <c r="I110" s="21">
        <v>0</v>
      </c>
      <c r="J110" s="21">
        <v>0</v>
      </c>
      <c r="K110" s="65"/>
      <c r="L110" s="52"/>
      <c r="M110" s="21">
        <v>0</v>
      </c>
      <c r="N110" s="52"/>
    </row>
    <row r="111" spans="1:14" ht="18.75" x14ac:dyDescent="0.25">
      <c r="A111" s="54"/>
      <c r="B111" s="21">
        <v>0</v>
      </c>
      <c r="C111" s="21">
        <v>0</v>
      </c>
      <c r="D111" s="65"/>
      <c r="E111" s="52"/>
      <c r="F111" s="21">
        <v>0</v>
      </c>
      <c r="G111" s="52"/>
      <c r="H111" s="61"/>
      <c r="I111" s="21">
        <v>0</v>
      </c>
      <c r="J111" s="21">
        <v>0</v>
      </c>
      <c r="K111" s="65"/>
      <c r="L111" s="52"/>
      <c r="M111" s="21">
        <v>0</v>
      </c>
      <c r="N111" s="52"/>
    </row>
    <row r="112" spans="1:14" ht="18.75" x14ac:dyDescent="0.25">
      <c r="A112" s="54"/>
      <c r="B112" s="21">
        <v>0</v>
      </c>
      <c r="C112" s="21">
        <v>0</v>
      </c>
      <c r="D112" s="65"/>
      <c r="E112" s="52"/>
      <c r="F112" s="21">
        <v>0</v>
      </c>
      <c r="G112" s="52"/>
      <c r="H112" s="61"/>
      <c r="I112" s="21">
        <v>0</v>
      </c>
      <c r="J112" s="21">
        <v>0</v>
      </c>
      <c r="K112" s="65"/>
      <c r="L112" s="52"/>
      <c r="M112" s="21">
        <v>0</v>
      </c>
      <c r="N112" s="52"/>
    </row>
    <row r="113" spans="1:14" ht="18.75" x14ac:dyDescent="0.25">
      <c r="A113" s="54"/>
      <c r="B113" s="21">
        <v>0</v>
      </c>
      <c r="C113" s="21">
        <v>0</v>
      </c>
      <c r="D113" s="65"/>
      <c r="E113" s="52"/>
      <c r="F113" s="21">
        <v>0</v>
      </c>
      <c r="G113" s="52"/>
      <c r="H113" s="61"/>
      <c r="I113" s="21">
        <v>0</v>
      </c>
      <c r="J113" s="21">
        <v>0</v>
      </c>
      <c r="K113" s="65"/>
      <c r="L113" s="52"/>
      <c r="M113" s="21">
        <v>0</v>
      </c>
      <c r="N113" s="52"/>
    </row>
    <row r="114" spans="1:14" ht="18.75" x14ac:dyDescent="0.25">
      <c r="A114" s="54"/>
      <c r="B114" s="21">
        <v>0</v>
      </c>
      <c r="C114" s="21">
        <v>0</v>
      </c>
      <c r="D114" s="65"/>
      <c r="E114" s="52"/>
      <c r="F114" s="21">
        <v>0</v>
      </c>
      <c r="G114" s="52"/>
      <c r="H114" s="61"/>
      <c r="I114" s="21">
        <v>0</v>
      </c>
      <c r="J114" s="21">
        <v>0</v>
      </c>
      <c r="K114" s="65"/>
      <c r="L114" s="52"/>
      <c r="M114" s="21">
        <v>0</v>
      </c>
      <c r="N114" s="52"/>
    </row>
    <row r="115" spans="1:14" ht="18.75" x14ac:dyDescent="0.25">
      <c r="A115" s="54"/>
      <c r="B115" s="21">
        <v>0</v>
      </c>
      <c r="C115" s="21">
        <v>0</v>
      </c>
      <c r="D115" s="65"/>
      <c r="E115" s="52"/>
      <c r="F115" s="21">
        <v>0</v>
      </c>
      <c r="G115" s="52"/>
      <c r="H115" s="61"/>
      <c r="I115" s="21">
        <v>0</v>
      </c>
      <c r="J115" s="21">
        <v>0</v>
      </c>
      <c r="K115" s="65"/>
      <c r="L115" s="52"/>
      <c r="M115" s="21">
        <v>0</v>
      </c>
      <c r="N115" s="52"/>
    </row>
    <row r="116" spans="1:14" ht="18.75" x14ac:dyDescent="0.25">
      <c r="A116" s="54"/>
      <c r="B116" s="21">
        <v>0</v>
      </c>
      <c r="C116" s="21">
        <v>0</v>
      </c>
      <c r="D116" s="65"/>
      <c r="E116" s="52"/>
      <c r="F116" s="21">
        <v>0</v>
      </c>
      <c r="G116" s="52"/>
      <c r="H116" s="61"/>
      <c r="I116" s="21">
        <v>0</v>
      </c>
      <c r="J116" s="21">
        <v>0</v>
      </c>
      <c r="K116" s="65"/>
      <c r="L116" s="52"/>
      <c r="M116" s="21">
        <v>0</v>
      </c>
      <c r="N116" s="52"/>
    </row>
    <row r="117" spans="1:14" ht="18.75" x14ac:dyDescent="0.25">
      <c r="A117" s="54"/>
      <c r="B117" s="21">
        <v>0</v>
      </c>
      <c r="C117" s="21">
        <v>0</v>
      </c>
      <c r="D117" s="65"/>
      <c r="E117" s="52"/>
      <c r="F117" s="21">
        <v>0</v>
      </c>
      <c r="G117" s="52"/>
      <c r="H117" s="61"/>
      <c r="I117" s="21">
        <v>0</v>
      </c>
      <c r="J117" s="21">
        <v>0</v>
      </c>
      <c r="K117" s="65"/>
      <c r="L117" s="52"/>
      <c r="M117" s="21">
        <v>0</v>
      </c>
      <c r="N117" s="52"/>
    </row>
    <row r="118" spans="1:14" ht="18.75" x14ac:dyDescent="0.25">
      <c r="A118" s="54"/>
      <c r="B118" s="21">
        <v>0</v>
      </c>
      <c r="C118" s="21">
        <v>0</v>
      </c>
      <c r="D118" s="65"/>
      <c r="E118" s="52"/>
      <c r="F118" s="21">
        <v>0</v>
      </c>
      <c r="G118" s="52"/>
      <c r="H118" s="61"/>
      <c r="I118" s="21">
        <v>0</v>
      </c>
      <c r="J118" s="21">
        <v>0</v>
      </c>
      <c r="K118" s="65"/>
      <c r="L118" s="52"/>
      <c r="M118" s="21">
        <v>0</v>
      </c>
      <c r="N118" s="52"/>
    </row>
    <row r="119" spans="1:14" ht="18.75" x14ac:dyDescent="0.25">
      <c r="A119" s="54"/>
      <c r="B119" s="21">
        <v>0</v>
      </c>
      <c r="C119" s="21">
        <v>0</v>
      </c>
      <c r="D119" s="65"/>
      <c r="E119" s="52"/>
      <c r="F119" s="21">
        <v>0</v>
      </c>
      <c r="G119" s="52"/>
      <c r="H119" s="61"/>
      <c r="I119" s="21">
        <v>0</v>
      </c>
      <c r="J119" s="21">
        <v>0</v>
      </c>
      <c r="K119" s="65"/>
      <c r="L119" s="52"/>
      <c r="M119" s="21">
        <v>0</v>
      </c>
      <c r="N119" s="52"/>
    </row>
    <row r="120" spans="1:14" ht="18.75" x14ac:dyDescent="0.25">
      <c r="A120" s="54"/>
      <c r="B120" s="21">
        <v>0</v>
      </c>
      <c r="C120" s="21">
        <v>0</v>
      </c>
      <c r="D120" s="65"/>
      <c r="E120" s="52"/>
      <c r="F120" s="21">
        <v>0</v>
      </c>
      <c r="G120" s="52"/>
      <c r="H120" s="61"/>
      <c r="I120" s="21">
        <v>0</v>
      </c>
      <c r="J120" s="21">
        <v>0</v>
      </c>
      <c r="K120" s="65"/>
      <c r="L120" s="52"/>
      <c r="M120" s="21">
        <v>0</v>
      </c>
      <c r="N120" s="52"/>
    </row>
    <row r="121" spans="1:14" ht="18.75" x14ac:dyDescent="0.25">
      <c r="B121" s="21">
        <v>0</v>
      </c>
      <c r="C121" s="21">
        <v>0</v>
      </c>
      <c r="D121" s="65"/>
      <c r="E121" s="52"/>
      <c r="F121" s="21">
        <v>0</v>
      </c>
      <c r="G121" s="52"/>
      <c r="H121" s="61"/>
      <c r="I121" s="21">
        <v>0</v>
      </c>
      <c r="J121" s="21">
        <v>0</v>
      </c>
      <c r="K121" s="65"/>
      <c r="L121" s="52"/>
      <c r="M121" s="21">
        <v>0</v>
      </c>
      <c r="N121" s="52"/>
    </row>
    <row r="122" spans="1:14" ht="18.75" x14ac:dyDescent="0.25">
      <c r="A122" s="54"/>
      <c r="B122" s="21">
        <v>0</v>
      </c>
      <c r="C122" s="21">
        <v>0</v>
      </c>
      <c r="D122" s="65"/>
      <c r="E122" s="52"/>
      <c r="F122" s="21">
        <v>0</v>
      </c>
      <c r="G122" s="52"/>
      <c r="H122" s="61"/>
      <c r="I122" s="21">
        <v>0</v>
      </c>
      <c r="J122" s="21">
        <v>0</v>
      </c>
      <c r="K122" s="65"/>
      <c r="L122" s="52"/>
      <c r="M122" s="21">
        <v>0</v>
      </c>
      <c r="N122" s="52"/>
    </row>
    <row r="123" spans="1:14" ht="18.75" x14ac:dyDescent="0.25">
      <c r="A123" s="54"/>
      <c r="B123" s="21">
        <v>0</v>
      </c>
      <c r="C123" s="21">
        <v>0</v>
      </c>
      <c r="D123" s="65"/>
      <c r="E123" s="52"/>
      <c r="F123" s="21">
        <v>0</v>
      </c>
      <c r="G123" s="52"/>
      <c r="H123" s="61"/>
      <c r="I123" s="21">
        <v>0</v>
      </c>
      <c r="J123" s="21">
        <v>0</v>
      </c>
      <c r="K123" s="65"/>
      <c r="L123" s="52"/>
      <c r="M123" s="21">
        <v>0</v>
      </c>
      <c r="N123" s="52"/>
    </row>
    <row r="124" spans="1:14" ht="18.75" x14ac:dyDescent="0.25">
      <c r="A124" s="54"/>
      <c r="B124" s="21">
        <v>0</v>
      </c>
      <c r="C124" s="21">
        <v>0</v>
      </c>
      <c r="D124" s="65"/>
      <c r="E124" s="52"/>
      <c r="F124" s="21">
        <v>0</v>
      </c>
      <c r="G124" s="52"/>
      <c r="H124" s="61"/>
      <c r="I124" s="21">
        <v>0</v>
      </c>
      <c r="J124" s="21">
        <v>0</v>
      </c>
      <c r="K124" s="65"/>
      <c r="L124" s="52"/>
      <c r="M124" s="21">
        <v>0</v>
      </c>
      <c r="N124" s="52"/>
    </row>
    <row r="125" spans="1:14" ht="18.75" x14ac:dyDescent="0.25">
      <c r="A125" s="54"/>
      <c r="B125" s="21">
        <v>0</v>
      </c>
      <c r="C125" s="21">
        <v>0</v>
      </c>
      <c r="D125" s="65"/>
      <c r="E125" s="52"/>
      <c r="F125" s="21">
        <v>0</v>
      </c>
      <c r="G125" s="52"/>
      <c r="H125" s="61"/>
      <c r="I125" s="21">
        <v>0</v>
      </c>
      <c r="J125" s="21">
        <v>0</v>
      </c>
      <c r="K125" s="65"/>
      <c r="L125" s="52"/>
      <c r="M125" s="21">
        <v>0</v>
      </c>
      <c r="N125" s="52"/>
    </row>
    <row r="126" spans="1:14" ht="18.75" x14ac:dyDescent="0.25">
      <c r="A126" s="54"/>
      <c r="B126" s="21">
        <v>0</v>
      </c>
      <c r="C126" s="21">
        <v>0</v>
      </c>
      <c r="D126" s="65"/>
      <c r="E126" s="52"/>
      <c r="F126" s="21">
        <v>0</v>
      </c>
      <c r="G126" s="52"/>
      <c r="H126" s="61"/>
      <c r="I126" s="21">
        <v>0</v>
      </c>
      <c r="J126" s="21">
        <v>0</v>
      </c>
      <c r="K126" s="65"/>
      <c r="L126" s="52"/>
      <c r="M126" s="21">
        <v>0</v>
      </c>
      <c r="N126" s="52"/>
    </row>
    <row r="127" spans="1:14" ht="18.75" x14ac:dyDescent="0.25">
      <c r="A127" s="54"/>
      <c r="B127" s="21">
        <v>0</v>
      </c>
      <c r="C127" s="21">
        <v>0</v>
      </c>
      <c r="D127" s="65"/>
      <c r="E127" s="52"/>
      <c r="F127" s="21">
        <v>0</v>
      </c>
      <c r="G127" s="52"/>
      <c r="H127" s="61"/>
      <c r="I127" s="21">
        <v>0</v>
      </c>
      <c r="J127" s="21">
        <v>0</v>
      </c>
      <c r="K127" s="65"/>
      <c r="L127" s="52"/>
      <c r="M127" s="21">
        <v>0</v>
      </c>
      <c r="N127" s="52"/>
    </row>
    <row r="128" spans="1:14" ht="18.75" x14ac:dyDescent="0.25">
      <c r="A128" s="54"/>
      <c r="B128" s="21">
        <v>0</v>
      </c>
      <c r="C128" s="21">
        <v>0</v>
      </c>
      <c r="D128" s="65"/>
      <c r="E128" s="52"/>
      <c r="F128" s="21">
        <v>0</v>
      </c>
      <c r="G128" s="52"/>
      <c r="H128" s="61"/>
      <c r="I128" s="21">
        <v>0</v>
      </c>
      <c r="J128" s="21">
        <v>0</v>
      </c>
      <c r="K128" s="65"/>
      <c r="L128" s="52"/>
      <c r="M128" s="21">
        <v>0</v>
      </c>
      <c r="N128" s="52"/>
    </row>
    <row r="129" spans="1:14" ht="18.75" x14ac:dyDescent="0.25">
      <c r="A129" s="54"/>
      <c r="B129" s="21">
        <v>0</v>
      </c>
      <c r="C129" s="21">
        <v>0</v>
      </c>
      <c r="D129" s="65"/>
      <c r="E129" s="52"/>
      <c r="F129" s="21">
        <v>0</v>
      </c>
      <c r="G129" s="52"/>
      <c r="H129" s="61"/>
      <c r="I129" s="21">
        <v>0</v>
      </c>
      <c r="J129" s="21">
        <v>0</v>
      </c>
      <c r="K129" s="65"/>
      <c r="L129" s="52"/>
      <c r="M129" s="21">
        <v>0</v>
      </c>
      <c r="N129" s="52"/>
    </row>
    <row r="130" spans="1:14" ht="18.75" x14ac:dyDescent="0.25">
      <c r="A130" s="54"/>
      <c r="B130" s="21">
        <v>0</v>
      </c>
      <c r="C130" s="21">
        <v>0</v>
      </c>
      <c r="D130" s="65"/>
      <c r="E130" s="52"/>
      <c r="F130" s="21">
        <v>0</v>
      </c>
      <c r="G130" s="52"/>
      <c r="H130" s="61"/>
      <c r="I130" s="21">
        <v>0</v>
      </c>
      <c r="J130" s="21">
        <v>0</v>
      </c>
      <c r="K130" s="65"/>
      <c r="L130" s="52"/>
      <c r="M130" s="21">
        <v>0</v>
      </c>
      <c r="N130" s="52"/>
    </row>
    <row r="131" spans="1:14" ht="18.75" x14ac:dyDescent="0.25">
      <c r="A131" s="54"/>
      <c r="B131" s="21">
        <v>0</v>
      </c>
      <c r="C131" s="21">
        <v>0</v>
      </c>
      <c r="D131" s="65"/>
      <c r="E131" s="52"/>
      <c r="F131" s="21">
        <v>0</v>
      </c>
      <c r="G131" s="52"/>
      <c r="H131" s="61"/>
      <c r="I131" s="21">
        <v>0</v>
      </c>
      <c r="J131" s="21">
        <v>0</v>
      </c>
      <c r="K131" s="65"/>
      <c r="L131" s="52"/>
      <c r="M131" s="21">
        <v>0</v>
      </c>
      <c r="N131" s="52"/>
    </row>
    <row r="132" spans="1:14" ht="18.75" x14ac:dyDescent="0.25">
      <c r="A132" s="54"/>
      <c r="B132" s="21">
        <v>0</v>
      </c>
      <c r="C132" s="21">
        <v>0</v>
      </c>
      <c r="D132" s="65"/>
      <c r="E132" s="52"/>
      <c r="F132" s="21">
        <v>0</v>
      </c>
      <c r="G132" s="52"/>
      <c r="H132" s="61"/>
      <c r="I132" s="21">
        <v>0</v>
      </c>
      <c r="J132" s="21">
        <v>0</v>
      </c>
      <c r="K132" s="65"/>
      <c r="L132" s="52"/>
      <c r="M132" s="21">
        <v>0</v>
      </c>
      <c r="N132" s="52"/>
    </row>
    <row r="133" spans="1:14" ht="18.75" x14ac:dyDescent="0.25">
      <c r="A133" s="54"/>
      <c r="B133" s="21">
        <v>0</v>
      </c>
      <c r="C133" s="21">
        <v>0</v>
      </c>
      <c r="D133" s="65"/>
      <c r="E133" s="52"/>
      <c r="F133" s="21">
        <v>0</v>
      </c>
      <c r="G133" s="52"/>
      <c r="H133" s="61"/>
      <c r="I133" s="21">
        <v>0</v>
      </c>
      <c r="J133" s="21">
        <v>0</v>
      </c>
      <c r="K133" s="65"/>
      <c r="L133" s="52"/>
      <c r="M133" s="21">
        <v>0</v>
      </c>
      <c r="N133" s="52"/>
    </row>
    <row r="134" spans="1:14" ht="18.75" x14ac:dyDescent="0.25">
      <c r="A134" s="54"/>
      <c r="B134" s="21">
        <v>0</v>
      </c>
      <c r="C134" s="21">
        <v>0</v>
      </c>
      <c r="D134" s="65"/>
      <c r="E134" s="52"/>
      <c r="F134" s="21">
        <v>0</v>
      </c>
      <c r="G134" s="52"/>
      <c r="H134" s="61"/>
      <c r="I134" s="21">
        <v>0</v>
      </c>
      <c r="J134" s="21">
        <v>0</v>
      </c>
      <c r="K134" s="65"/>
      <c r="L134" s="52"/>
      <c r="M134" s="21">
        <v>0</v>
      </c>
      <c r="N134" s="52"/>
    </row>
    <row r="135" spans="1:14" ht="18.75" x14ac:dyDescent="0.25">
      <c r="A135" s="54"/>
      <c r="B135" s="21">
        <v>0</v>
      </c>
      <c r="C135" s="21">
        <v>0</v>
      </c>
      <c r="D135" s="65"/>
      <c r="E135" s="52"/>
      <c r="F135" s="21">
        <v>0</v>
      </c>
      <c r="G135" s="52"/>
      <c r="H135" s="61"/>
      <c r="I135" s="21">
        <v>0</v>
      </c>
      <c r="J135" s="21">
        <v>0</v>
      </c>
      <c r="K135" s="65"/>
      <c r="L135" s="52"/>
      <c r="M135" s="21">
        <v>0</v>
      </c>
      <c r="N135" s="52"/>
    </row>
    <row r="136" spans="1:14" ht="18.75" x14ac:dyDescent="0.25">
      <c r="A136" s="54"/>
      <c r="B136" s="21">
        <v>0</v>
      </c>
      <c r="C136" s="21">
        <v>0</v>
      </c>
      <c r="D136" s="65"/>
      <c r="E136" s="52"/>
      <c r="F136" s="21">
        <v>0</v>
      </c>
      <c r="G136" s="52"/>
      <c r="H136" s="61"/>
      <c r="I136" s="21">
        <v>0</v>
      </c>
      <c r="J136" s="21">
        <v>0</v>
      </c>
      <c r="K136" s="65"/>
      <c r="L136" s="52"/>
      <c r="M136" s="21">
        <v>0</v>
      </c>
      <c r="N136" s="52"/>
    </row>
    <row r="137" spans="1:14" ht="18.75" x14ac:dyDescent="0.25">
      <c r="A137" s="54"/>
      <c r="B137" s="21">
        <v>0</v>
      </c>
      <c r="C137" s="21">
        <v>0</v>
      </c>
      <c r="D137" s="65"/>
      <c r="E137" s="52"/>
      <c r="F137" s="21">
        <v>0</v>
      </c>
      <c r="G137" s="52"/>
      <c r="H137" s="61"/>
      <c r="I137" s="21">
        <v>0</v>
      </c>
      <c r="J137" s="21">
        <v>0</v>
      </c>
      <c r="K137" s="65"/>
      <c r="L137" s="52"/>
      <c r="M137" s="21">
        <v>0</v>
      </c>
      <c r="N137" s="52"/>
    </row>
    <row r="138" spans="1:14" ht="18.75" x14ac:dyDescent="0.25">
      <c r="A138" s="54"/>
      <c r="B138" s="21">
        <v>0</v>
      </c>
      <c r="C138" s="21">
        <v>0</v>
      </c>
      <c r="D138" s="65"/>
      <c r="E138" s="52"/>
      <c r="F138" s="21">
        <v>0</v>
      </c>
      <c r="G138" s="52"/>
      <c r="H138" s="61"/>
      <c r="I138" s="21">
        <v>0</v>
      </c>
      <c r="J138" s="21">
        <v>0</v>
      </c>
      <c r="K138" s="65"/>
      <c r="L138" s="52"/>
      <c r="M138" s="21">
        <v>0</v>
      </c>
      <c r="N138" s="52"/>
    </row>
    <row r="139" spans="1:14" ht="18.75" x14ac:dyDescent="0.25">
      <c r="A139" s="54"/>
      <c r="B139" s="21">
        <v>0</v>
      </c>
      <c r="C139" s="21">
        <v>0</v>
      </c>
      <c r="D139" s="65"/>
      <c r="E139" s="52"/>
      <c r="F139" s="21">
        <v>0</v>
      </c>
      <c r="G139" s="52"/>
      <c r="H139" s="61"/>
      <c r="I139" s="21">
        <v>0</v>
      </c>
      <c r="J139" s="21">
        <v>0</v>
      </c>
      <c r="K139" s="65"/>
      <c r="L139" s="52"/>
      <c r="M139" s="21">
        <v>0</v>
      </c>
      <c r="N139" s="52"/>
    </row>
    <row r="140" spans="1:14" ht="18.75" x14ac:dyDescent="0.25">
      <c r="A140" s="54"/>
      <c r="B140" s="21">
        <v>0</v>
      </c>
      <c r="C140" s="21">
        <v>0</v>
      </c>
      <c r="D140" s="65"/>
      <c r="E140" s="52"/>
      <c r="F140" s="21">
        <v>0</v>
      </c>
      <c r="G140" s="52"/>
      <c r="H140" s="61"/>
      <c r="I140" s="21">
        <v>0</v>
      </c>
      <c r="J140" s="21">
        <v>0</v>
      </c>
      <c r="K140" s="65"/>
      <c r="L140" s="52"/>
      <c r="M140" s="21">
        <v>0</v>
      </c>
      <c r="N140" s="52"/>
    </row>
    <row r="141" spans="1:14" ht="18.75" x14ac:dyDescent="0.25">
      <c r="A141" s="54"/>
      <c r="B141" s="21">
        <v>0</v>
      </c>
      <c r="C141" s="21">
        <v>0</v>
      </c>
      <c r="D141" s="65"/>
      <c r="E141" s="52"/>
      <c r="F141" s="21">
        <v>0</v>
      </c>
      <c r="G141" s="52"/>
      <c r="H141" s="61"/>
      <c r="I141" s="21">
        <v>0</v>
      </c>
      <c r="J141" s="21">
        <v>0</v>
      </c>
      <c r="K141" s="65"/>
      <c r="L141" s="52"/>
      <c r="M141" s="21">
        <v>0</v>
      </c>
      <c r="N141" s="52"/>
    </row>
    <row r="142" spans="1:14" ht="18.75" x14ac:dyDescent="0.25">
      <c r="A142" s="54"/>
      <c r="B142" s="21">
        <v>0</v>
      </c>
      <c r="C142" s="21">
        <v>0</v>
      </c>
      <c r="D142" s="65"/>
      <c r="E142" s="52"/>
      <c r="F142" s="21">
        <v>0</v>
      </c>
      <c r="G142" s="52"/>
      <c r="H142" s="61"/>
      <c r="I142" s="21">
        <v>0</v>
      </c>
      <c r="J142" s="21">
        <v>0</v>
      </c>
      <c r="K142" s="65"/>
      <c r="L142" s="52"/>
      <c r="M142" s="21">
        <v>0</v>
      </c>
      <c r="N142" s="52"/>
    </row>
    <row r="143" spans="1:14" ht="18.75" x14ac:dyDescent="0.25">
      <c r="A143" s="54"/>
      <c r="B143" s="21">
        <v>0</v>
      </c>
      <c r="C143" s="21">
        <v>0</v>
      </c>
      <c r="D143" s="65"/>
      <c r="E143" s="52"/>
      <c r="F143" s="21">
        <v>0</v>
      </c>
      <c r="G143" s="52"/>
      <c r="H143" s="61"/>
      <c r="I143" s="21">
        <v>0</v>
      </c>
      <c r="J143" s="21">
        <v>0</v>
      </c>
      <c r="K143" s="65"/>
      <c r="L143" s="52"/>
      <c r="M143" s="21">
        <v>0</v>
      </c>
      <c r="N143" s="52"/>
    </row>
    <row r="144" spans="1:14" ht="18.75" x14ac:dyDescent="0.25">
      <c r="A144" s="54"/>
      <c r="B144" s="21">
        <v>0</v>
      </c>
      <c r="C144" s="21">
        <v>0</v>
      </c>
      <c r="D144" s="65"/>
      <c r="E144" s="52"/>
      <c r="F144" s="21">
        <v>0</v>
      </c>
      <c r="G144" s="52"/>
      <c r="H144" s="61"/>
      <c r="I144" s="21">
        <v>0</v>
      </c>
      <c r="J144" s="21">
        <v>0</v>
      </c>
      <c r="K144" s="65"/>
      <c r="L144" s="52"/>
      <c r="M144" s="21">
        <v>0</v>
      </c>
      <c r="N144" s="52"/>
    </row>
    <row r="145" spans="1:14" ht="18.75" x14ac:dyDescent="0.25">
      <c r="A145" s="54"/>
      <c r="B145" s="21">
        <v>0</v>
      </c>
      <c r="C145" s="21">
        <v>0</v>
      </c>
      <c r="D145" s="65"/>
      <c r="E145" s="52"/>
      <c r="F145" s="21">
        <v>0</v>
      </c>
      <c r="G145" s="52"/>
      <c r="H145" s="61"/>
      <c r="I145" s="21">
        <v>0</v>
      </c>
      <c r="J145" s="21">
        <v>0</v>
      </c>
      <c r="K145" s="65"/>
      <c r="L145" s="52"/>
      <c r="M145" s="21">
        <v>0</v>
      </c>
      <c r="N145" s="52"/>
    </row>
    <row r="146" spans="1:14" ht="18.75" x14ac:dyDescent="0.25">
      <c r="A146" s="54"/>
      <c r="B146" s="21">
        <v>0</v>
      </c>
      <c r="C146" s="21">
        <v>0</v>
      </c>
      <c r="D146" s="65"/>
      <c r="E146" s="52"/>
      <c r="F146" s="21">
        <v>0</v>
      </c>
      <c r="G146" s="52"/>
      <c r="H146" s="61"/>
      <c r="I146" s="21">
        <v>0</v>
      </c>
      <c r="J146" s="21">
        <v>0</v>
      </c>
      <c r="K146" s="65"/>
      <c r="L146" s="97"/>
      <c r="M146" s="21">
        <v>0</v>
      </c>
      <c r="N146" s="97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57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57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G3:G4"/>
    <mergeCell ref="A2:G2"/>
    <mergeCell ref="A3:A4"/>
    <mergeCell ref="B3:C3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3</vt:i4>
      </vt:variant>
    </vt:vector>
  </HeadingPairs>
  <TitlesOfParts>
    <vt:vector size="24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2020-05-29T04:59:01Z</cp:lastPrinted>
  <dcterms:created xsi:type="dcterms:W3CDTF">2013-11-25T08:04:18Z</dcterms:created>
  <dcterms:modified xsi:type="dcterms:W3CDTF">2020-11-27T05:46:32Z</dcterms:modified>
</cp:coreProperties>
</file>