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0" yWindow="0" windowWidth="2370" windowHeight="0" tabRatio="715" firstSheet="8" activeTab="19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  <sheet name="Лист1" sheetId="27" r:id="rId21"/>
    <sheet name="Лист2" sheetId="41" r:id="rId22"/>
  </sheets>
  <externalReferences>
    <externalReference r:id="rId23"/>
  </externalReference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62913"/>
</workbook>
</file>

<file path=xl/calcChain.xml><?xml version="1.0" encoding="utf-8"?>
<calcChain xmlns="http://schemas.openxmlformats.org/spreadsheetml/2006/main">
  <c r="D66" i="15" l="1"/>
  <c r="E17" i="30" l="1"/>
  <c r="D17" i="30"/>
  <c r="C17" i="30"/>
  <c r="B17" i="30"/>
  <c r="G14" i="31" l="1"/>
  <c r="F14" i="31"/>
  <c r="C16" i="31" l="1"/>
  <c r="F15" i="31"/>
  <c r="E15" i="31"/>
  <c r="E14" i="31"/>
  <c r="D14" i="31"/>
  <c r="C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D91" i="33" s="1"/>
  <c r="C102" i="33"/>
  <c r="L96" i="33"/>
  <c r="K96" i="33"/>
  <c r="K91" i="33" s="1"/>
  <c r="J96" i="33"/>
  <c r="J91" i="33" s="1"/>
  <c r="I96" i="33"/>
  <c r="I91" i="33" s="1"/>
  <c r="H96" i="33"/>
  <c r="G96" i="33"/>
  <c r="L92" i="33"/>
  <c r="K92" i="33"/>
  <c r="J92" i="33"/>
  <c r="I92" i="33"/>
  <c r="H92" i="33"/>
  <c r="H91" i="33" s="1"/>
  <c r="G92" i="33"/>
  <c r="D92" i="33"/>
  <c r="C92" i="33"/>
  <c r="L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H47" i="33" s="1"/>
  <c r="G48" i="33"/>
  <c r="G47" i="33" s="1"/>
  <c r="D48" i="33"/>
  <c r="D47" i="33" s="1"/>
  <c r="C48" i="33"/>
  <c r="L47" i="33"/>
  <c r="K47" i="33"/>
  <c r="J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C12" i="33"/>
  <c r="L5" i="33"/>
  <c r="K5" i="33"/>
  <c r="J5" i="33"/>
  <c r="I5" i="33"/>
  <c r="H5" i="33"/>
  <c r="H4" i="33" s="1"/>
  <c r="G5" i="33"/>
  <c r="D5" i="33"/>
  <c r="C5" i="33"/>
  <c r="L4" i="33"/>
  <c r="K4" i="33"/>
  <c r="J4" i="33"/>
  <c r="D4" i="33"/>
  <c r="C4" i="33"/>
  <c r="G4" i="33" l="1"/>
  <c r="I4" i="33"/>
  <c r="I47" i="33"/>
  <c r="G91" i="33"/>
  <c r="C91" i="33"/>
  <c r="K29" i="33"/>
  <c r="C15" i="32"/>
  <c r="C14" i="32"/>
  <c r="C13" i="32"/>
  <c r="C12" i="32"/>
  <c r="C11" i="32"/>
  <c r="C10" i="32"/>
  <c r="B9" i="32"/>
  <c r="C8" i="32"/>
  <c r="C7" i="32"/>
  <c r="C6" i="32"/>
  <c r="C5" i="32"/>
  <c r="C4" i="32"/>
  <c r="B3" i="32"/>
  <c r="I16" i="31" l="1"/>
  <c r="E3" i="29" l="1"/>
  <c r="B3" i="29"/>
  <c r="D94" i="15"/>
  <c r="D84" i="15"/>
  <c r="D88" i="15"/>
  <c r="D38" i="15" l="1"/>
  <c r="D30" i="15"/>
  <c r="D48" i="15" l="1"/>
  <c r="D4" i="15"/>
  <c r="B9" i="16" l="1"/>
  <c r="D9" i="16"/>
  <c r="C9" i="16"/>
  <c r="H34" i="8" l="1"/>
  <c r="G34" i="8"/>
  <c r="M5" i="9" l="1"/>
  <c r="F5" i="9"/>
  <c r="D34" i="8" l="1"/>
  <c r="C34" i="8"/>
  <c r="D3" i="15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<sst xmlns="http://schemas.openxmlformats.org/spreadsheetml/2006/main" count="632" uniqueCount="484">
  <si>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</si>
  <si>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</si>
  <si>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</si>
  <si>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</si>
  <si>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</si>
  <si>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</si>
  <si>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</si>
  <si>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</si>
  <si>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</si>
  <si>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</si>
  <si>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</si>
  <si>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</si>
  <si>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</si>
  <si>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</si>
  <si>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</si>
  <si>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</si>
  <si>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</si>
  <si>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</si>
  <si>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</si>
  <si>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</si>
  <si>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</si>
  <si>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</si>
  <si>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</si>
  <si>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</si>
  <si>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</si>
  <si>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</si>
  <si>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</si>
  <si>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</si>
  <si>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</si>
  <si>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</si>
  <si>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</si>
  <si>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</si>
  <si>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</si>
  <si>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</si>
  <si>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</si>
  <si>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</si>
  <si>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</si>
  <si>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</si>
  <si>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</si>
  <si>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</si>
  <si>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</si>
  <si>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</si>
  <si>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</si>
  <si>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</si>
  <si>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</si>
  <si>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</si>
  <si>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</si>
  <si>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</si>
  <si>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</si>
  <si>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</si>
  <si>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</si>
  <si>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</si>
  <si>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</si>
  <si>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</si>
  <si>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</si>
  <si>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</si>
  <si>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</si>
  <si>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</si>
  <si>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</si>
  <si>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</si>
  <si>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</si>
  <si>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</si>
  <si>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</si>
  <si>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</si>
  <si>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</si>
  <si>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</si>
  <si>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</si>
  <si>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</si>
  <si>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</si>
  <si>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</si>
  <si>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</si>
  <si>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</si>
  <si>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</si>
  <si>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</si>
  <si>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</si>
  <si>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</si>
  <si>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</si>
  <si>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</si>
  <si>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</si>
  <si>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</si>
  <si>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</si>
  <si>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</si>
  <si>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</si>
  <si>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</si>
  <si>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</si>
  <si>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</si>
  <si>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</si>
  <si>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</si>
  <si>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</si>
  <si>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</si>
  <si>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</si>
  <si>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</si>
  <si>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</si>
  <si>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</si>
  <si>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</si>
  <si>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</si>
  <si>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</si>
  <si>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</si>
  <si>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</si>
  <si>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</si>
  <si>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</si>
  <si>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</si>
  <si>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</si>
  <si>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</si>
  <si>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</si>
  <si>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</si>
  <si>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</si>
  <si>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</si>
  <si>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</si>
  <si>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</si>
  <si>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</si>
  <si>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</si>
  <si>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</si>
  <si>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</si>
  <si>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</si>
  <si>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</si>
  <si>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</si>
  <si>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</si>
  <si>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</si>
  <si>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</si>
  <si>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</si>
  <si>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</si>
  <si>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</si>
  <si>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</si>
  <si>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</si>
  <si>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</si>
  <si>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</si>
  <si>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</si>
  <si>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</si>
  <si>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</si>
  <si>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</si>
  <si>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</si>
  <si>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</si>
  <si>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</si>
  <si>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</si>
  <si>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</si>
  <si>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</si>
  <si>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</si>
  <si>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</si>
  <si>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</si>
  <si>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</si>
  <si>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</si>
  <si>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</si>
  <si>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</si>
  <si>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</si>
  <si>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</si>
  <si>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</si>
  <si>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</si>
  <si>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</si>
  <si>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</si>
  <si>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</si>
  <si>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</si>
  <si>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</si>
  <si>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</si>
  <si>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</si>
  <si>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</si>
  <si>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</si>
  <si>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</si>
  <si>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</si>
  <si>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</si>
  <si>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</si>
  <si>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</si>
  <si>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</si>
  <si>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</si>
  <si>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</si>
  <si>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</si>
  <si>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</si>
  <si>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</si>
  <si>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</si>
  <si>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</si>
  <si>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</si>
  <si>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</si>
  <si>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</si>
  <si>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</si>
  <si>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</si>
  <si>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</si>
  <si>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</si>
  <si>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</si>
  <si>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</si>
  <si>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</si>
  <si>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</si>
  <si>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</si>
  <si>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</si>
  <si>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</si>
  <si>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</si>
  <si>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</si>
  <si>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</si>
  <si>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</si>
  <si>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</si>
  <si>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</si>
  <si>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</si>
  <si>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</si>
  <si>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</si>
  <si>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</si>
  <si>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</si>
  <si>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</si>
  <si>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</si>
  <si>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</si>
  <si>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</si>
  <si>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</si>
  <si>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</si>
  <si>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</si>
  <si>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</si>
  <si>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</si>
  <si>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</si>
  <si>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</si>
  <si>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</si>
  <si>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</si>
  <si>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</si>
  <si>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</si>
  <si>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</si>
  <si>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</si>
  <si>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</si>
  <si>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</si>
  <si>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</si>
  <si>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</si>
  <si>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</si>
  <si>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</si>
  <si>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</si>
  <si>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</si>
  <si>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</si>
  <si>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</si>
  <si>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</si>
  <si>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</si>
  <si>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</si>
  <si>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</si>
  <si>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</si>
  <si>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</si>
  <si>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</si>
  <si>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</si>
  <si>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</si>
  <si>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</si>
  <si>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</si>
  <si>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</si>
  <si>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</si>
  <si>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</si>
  <si>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</si>
  <si>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</si>
  <si>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</si>
  <si>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</si>
  <si>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Всероссийские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</si>
  <si>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</si>
  <si>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</si>
  <si>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</si>
  <si>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</si>
  <si>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</si>
  <si>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</si>
  <si>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</si>
  <si>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</si>
  <si>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</si>
  <si>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</si>
  <si>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</si>
  <si>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</si>
  <si>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</si>
  <si>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</si>
  <si>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</si>
  <si>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</si>
  <si>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</si>
  <si>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</si>
  <si>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</si>
  <si>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</si>
  <si>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</si>
  <si>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</si>
  <si>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</si>
  <si>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</si>
  <si>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муниципального бюджетного учреждения "Центр молодежи "Альтаир" города Новосибирска</t>
  </si>
  <si>
    <t>Площадь по структурным подразделениям:                                                                           Головное учреждение ул. Некрасова 82 - 766 кв.м.                                                                                                                                                                                                    СП "На Романова" - 1 этаж 558,7 кв.м.                                                                                                                  Творческое пространство "АртЕль"  - цокольный этаж 339,2 кв.м.                                                      СП "Романтик" - цокольный этаж 157,5 кв.м.                                                                                                                             Итого: 1821,4 кв.м.</t>
  </si>
  <si>
    <r>
      <t xml:space="preserve">Площадь по структурным подразделениям:                                                                            Головное учреждение ул. Некрасова 82 - 681,8 кв.м.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СП "На Романова" - 1 этаж 450 кв.м.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Творческое пространство "АртЕль"  - цокольный этаж 311,67 кв.м.                                                      СП "Романтик" - цокольный этаж 130,9 кв.м.                                                                                                                             Итого: </t>
    </r>
    <r>
      <rPr>
        <sz val="14"/>
        <rFont val="Times New Roman"/>
        <family val="1"/>
        <charset val="204"/>
      </rPr>
      <t>1821,4 кв.м.</t>
    </r>
  </si>
  <si>
    <t>Головное учреждение ул. Некрасова 82 - 11                                                                                                                                                                                                    СП "На Романова" - 11                                                                                                                 Творческое пространство "АртЕль"  - 5                                                                                             СП "Романтик" - 4                                                                                                                             Итого: 31</t>
  </si>
  <si>
    <t xml:space="preserve">Муниципальное бюджетное учреждение "Центр молодежи "Альтаир"  города Новосибирска  (МБУ ЦМ "Альтаир") 30.10.2000 </t>
  </si>
  <si>
    <t>630005, г. Новосибирск, ул. Некрасова, 82                                                                                                    e-mail: 2035455@gmail.com  тел. 203-54-55                                                                                                                                                                     страница на портале тымолод.рф: http://тымолод.рф/centers/altair/</t>
  </si>
  <si>
    <t>Саприн Никита Юрьевич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</si>
  <si>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</si>
  <si>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Содействие развитию активной жизненной позиции у молодежи</t>
  </si>
  <si>
    <t>Молодежный фестиваль "Лови лето"</t>
  </si>
  <si>
    <t xml:space="preserve">крытый фестиваль уличного искусства «Окрашено»
+
граффити фестиваль "Окрашено на тачках"
</t>
  </si>
  <si>
    <t>Фестиваль "Театр улиц", приуроченный к празднованию 126-летия города Новосибирска</t>
  </si>
  <si>
    <t>Фестиваль цифрового видеоконтента "SDAF"</t>
  </si>
  <si>
    <t>14-30</t>
  </si>
  <si>
    <t>"Весна идет! Весне дорогу" семейный фольклорный праздник</t>
  </si>
  <si>
    <t>"Мир глазами аутиста" Мероприятие в рамках Всемирного дня распространения информации о проблемах аутизма</t>
  </si>
  <si>
    <t>Танцевальное шоу "Watch my dance"</t>
  </si>
  <si>
    <t>Мероприятие «Speed dating.Хочу работать»</t>
  </si>
  <si>
    <t xml:space="preserve">Семейный фестиваль "Все вместе" </t>
  </si>
  <si>
    <t>"Новое в современной авторской хореографии" танцевальные мастер-классы</t>
  </si>
  <si>
    <t>"Включайся!" - мероприятие, популяризируещее работу клубных формирований в УМП</t>
  </si>
  <si>
    <t>"День открытых дверей" - презентация работы КФ и проектов в рамках IV Городского форума "Новосибирск - город безграничных возможностей"</t>
  </si>
  <si>
    <t>"Я могу!"- мероприятие в рамках декады инвалидов</t>
  </si>
  <si>
    <t>Фотовыставка "О важном"</t>
  </si>
  <si>
    <t>Ярмарка Трудовых отрядов ЦАО</t>
  </si>
  <si>
    <t>Открытая лекция о современном цифровом и технологическом искусстве</t>
  </si>
  <si>
    <t>Новогодний турнир по дзюдо</t>
  </si>
  <si>
    <t xml:space="preserve">Открытое первенство по дзюдо, посвященное Дню Победы в Великой Отечественной войне </t>
  </si>
  <si>
    <t>Содействие формированию здорового образа жизни</t>
  </si>
  <si>
    <t>14-22 лет</t>
  </si>
  <si>
    <t>9-40 лет</t>
  </si>
  <si>
    <t xml:space="preserve"> Конкурс социально-значимых проектов в молодежной среде «Парад идей-2019» </t>
  </si>
  <si>
    <t xml:space="preserve"> 18.02.2019 –04.04.2019 </t>
  </si>
  <si>
    <t> Проект «Окрашено. Муралы» Победитель конкурса социально-значимых проектов в молодежной среде «Парад идей-2019» в номинации «Содействие развитию активной гражданской жизненной позиции»</t>
  </si>
  <si>
    <t> Городской конкурс «Формула успеха 2019»</t>
  </si>
  <si>
    <t>03.04.2019 – 10.06.2019</t>
  </si>
  <si>
    <t xml:space="preserve"> Довгаль Яна Олеговна Победитель районного этапа конкурса </t>
  </si>
  <si>
    <t xml:space="preserve"> Свистунова Екатерина Сергеевна Победитель районного этапа конкурса </t>
  </si>
  <si>
    <t>http://www.timolod.ru/centers/youth_centers/opisanie/altaip.php </t>
  </si>
  <si>
    <t> -</t>
  </si>
  <si>
    <t>- </t>
  </si>
  <si>
    <t>https://vk.com/dimas_okrasheno</t>
  </si>
  <si>
    <t>https://vk.com/altair_nsk </t>
  </si>
  <si>
    <t> 2793</t>
  </si>
  <si>
    <t>45/13390 </t>
  </si>
  <si>
    <t>84/24978</t>
  </si>
  <si>
    <t>https://vk.com/elnik_romanova23</t>
  </si>
  <si>
    <t>https://www.facebook.com/elniknsk/</t>
  </si>
  <si>
    <t>https://www.facebook.com/AltairNsk/</t>
  </si>
  <si>
    <t>https://instagram.com/altair_nsk?igshid=1smjtrvq4dkjw</t>
  </si>
  <si>
    <t>4/1200</t>
  </si>
  <si>
    <t>1505 </t>
  </si>
  <si>
    <t> 18/5616</t>
  </si>
  <si>
    <t>https://instagram.com/elnik.nsk?igshid=ioimgfh208qp</t>
  </si>
  <si>
    <t>https://www.youtube.com/channel/UCHk1M8VmTyxu6uJ2y3vPqlg</t>
  </si>
  <si>
    <t>25 </t>
  </si>
  <si>
    <t>50/17670</t>
  </si>
  <si>
    <t>Мастер-класс по изготовлению сувениров ко Дню защитника Отечества</t>
  </si>
  <si>
    <t>МБУ ЦМ «Альтаир»</t>
  </si>
  <si>
    <t>Мастер-класс по изготовлению глиняных сувениров к 9 Мая для ветеранов</t>
  </si>
  <si>
    <t>МБОУ (К) СОШ №116</t>
  </si>
  <si>
    <t> Семейный мастер-класс по фигурному катанию «Лёд и пламя»</t>
  </si>
  <si>
    <t> МБУ ЦМ «Альтаир»</t>
  </si>
  <si>
    <t xml:space="preserve"> «Стань сильнее сильного» мероприятие для молодежи с ОВЗ </t>
  </si>
  <si>
    <t xml:space="preserve"> «Широкая Масленица» фольклорное мероприятие для жителей микрорайона </t>
  </si>
  <si>
    <t xml:space="preserve"> «В бой идут одни старики» музыкально-театрализованная программа к 9 Мая  </t>
  </si>
  <si>
    <t xml:space="preserve"> «Ключ в лето» праздничная программа в рамках Дня защиты детей с участием молодежи с ОВЗ </t>
  </si>
  <si>
    <t>  МБУ ЦМ «Альтаир»</t>
  </si>
  <si>
    <t> «Семья в шоколаде» праздничная программа, посвященная Дню семьи</t>
  </si>
  <si>
    <t>   МБУ ЦМ «Альтаир»</t>
  </si>
  <si>
    <t xml:space="preserve">«Весна идет! Весне дорогу» семейный фольклорный праздник </t>
  </si>
  <si>
    <t xml:space="preserve">«Мир глазами аутиста» мероприятие в рамках Всемирного дня распространения информации о проблемах аутизма  </t>
  </si>
  <si>
    <t>I Инклюзивный фестиваль творчества Центрального округа «Чистые сердца»</t>
  </si>
  <si>
    <t> МБОУ СОШ № 120</t>
  </si>
  <si>
    <t xml:space="preserve">Открытое первенство по Дзюдо, посвященное Дню Победы </t>
  </si>
  <si>
    <t>МФЦ «Атлетика»</t>
  </si>
  <si>
    <t>Праздничная концертная программа Центрального округа, посвященная Дню Победы</t>
  </si>
  <si>
    <t> ТРЦ «Роял парк»</t>
  </si>
  <si>
    <t xml:space="preserve">Семейный фестиваль «Все вместе»  </t>
  </si>
  <si>
    <t>«День открытых дверей» мероприятие в рамках форума «Новосибирск – город безграничных возможностей»</t>
  </si>
  <si>
    <t>III Фестиваль творчества детей и молодежи с ограниченными возможностями здоровья «НАШ МИР»</t>
  </si>
  <si>
    <t> «Я могу» мероприятие в рамках декады инвалидов</t>
  </si>
  <si>
    <t>05.12.2019 </t>
  </si>
  <si>
    <t>Праздничная концертная программа, посвященная Дню Победы</t>
  </si>
  <si>
    <t>V Городской вокальный конкурс «Будь в голосе»</t>
  </si>
  <si>
    <t>МБУ ЦМ «Содружество»</t>
  </si>
  <si>
    <t> «Лови лето» городской молодежный фестиваль</t>
  </si>
  <si>
    <t>Театральный сквер перед НОВАТ</t>
  </si>
  <si>
    <t xml:space="preserve">«День защиты детей» праздничная концертная программа </t>
  </si>
  <si>
    <t>Мастер-класс по правополушарному рисованию в рамках Дня учителя</t>
  </si>
  <si>
    <t xml:space="preserve"> Новый год для воспитанников и участников проектов центра </t>
  </si>
  <si>
    <t>МБУ «Дом молодежи Железнодорожного района»</t>
  </si>
  <si>
    <t>ПКиО «Березовая роща»</t>
  </si>
  <si>
    <t> Торжественный концерт для работников спасательных служб</t>
  </si>
  <si>
    <t>ДКЖ</t>
  </si>
  <si>
    <t>ДК им. Чехова</t>
  </si>
  <si>
    <t>Торжественный концерт в рамках награждения «За труд на благо города»</t>
  </si>
  <si>
    <t>ГКЗ им. А. Каца</t>
  </si>
  <si>
    <t xml:space="preserve">День города </t>
  </si>
  <si>
    <t>Площадь Ленина</t>
  </si>
  <si>
    <t>День города</t>
  </si>
  <si>
    <t>ПКиО «Центральный»</t>
  </si>
  <si>
    <t>Июнь-ноябрь  </t>
  </si>
  <si>
    <r>
      <t xml:space="preserve">Центр занятости г.Новосибирска (ГЦПТ, </t>
    </r>
    <r>
      <rPr>
        <sz val="12"/>
        <color theme="1"/>
        <rFont val="Times New Roman"/>
        <family val="1"/>
        <charset val="204"/>
      </rPr>
      <t>ПКиО Заельцовский, ООО Миграционная биржа труда)</t>
    </r>
  </si>
  <si>
    <t xml:space="preserve">Миграционная биржа труда
ПКиО Заельцовский
ГЦПТ
МКУ Горзеленхоз
Западно-сибирское УГМС
МУП Горводоканал
Новотелеком
Новосибирский метрополитен
СПК
КЦСОН
СГУПС
Завод Чкалова
ГКУ Хоз.управление
НИИЭП
ДОЛ Чкаловец
ДОЛ Юбилейный
ДОЛ Смена
</t>
  </si>
  <si>
    <t xml:space="preserve">Экологическое, благоустройство
Офисное направление (диспетчер, оператор)
Сервис (уборка помещения)
Педагогическое (помощник вожатого)
Проектное (помощник педагога-организатора, художник-оформитель)
Производственное (помощник инженера в цехе, архивариус)
</t>
  </si>
  <si>
    <t xml:space="preserve">ООО Бургер Кинг
ДОЛ Юбилейный
ДОЛ Смена
</t>
  </si>
  <si>
    <t xml:space="preserve">Педагогическое (вожатый)
Сервис (продавец, оператор)
</t>
  </si>
  <si>
    <t xml:space="preserve">Июнь-август </t>
  </si>
  <si>
    <t>Творческое пространство АртЕль</t>
  </si>
  <si>
    <t xml:space="preserve">Среднесрочный февраль -декабрь </t>
  </si>
  <si>
    <t>17-35 лет</t>
  </si>
  <si>
    <t>Точки роста</t>
  </si>
  <si>
    <t>Игровой проект "Game play"</t>
  </si>
  <si>
    <t>Краткосрочный октябрь-декабрь</t>
  </si>
  <si>
    <t>Волонтерский отряд "Ника"</t>
  </si>
  <si>
    <t>Краткосрочный январь - февраль</t>
  </si>
  <si>
    <t>16-25 лет</t>
  </si>
  <si>
    <t>Взгляд в будущее</t>
  </si>
  <si>
    <t>12-35 лет</t>
  </si>
  <si>
    <t>Штаб трудовых отрядов Центрального округа</t>
  </si>
  <si>
    <t xml:space="preserve">Среднесрочный январь -декабрь </t>
  </si>
  <si>
    <t>14-25 лет</t>
  </si>
  <si>
    <t>Радость жизни</t>
  </si>
  <si>
    <t>Среднесрочный январь-декабрь</t>
  </si>
  <si>
    <t>VII районный конкурс-фестиваль танцевальных культур "Ритмы лета"</t>
  </si>
  <si>
    <t>МБУ ЦМД "Левобережье"</t>
  </si>
  <si>
    <t>Дипломы победителей, диплом за 3 место, дипломы за участие</t>
  </si>
  <si>
    <t>Открытый фестиваль творческой самодеятельности "Арт-Калинка"</t>
  </si>
  <si>
    <t>МБУ ЦМ "Патриот"</t>
  </si>
  <si>
    <t>Диплом за участие</t>
  </si>
  <si>
    <t>Открытое первенство по дзюдо, посвященное Дню Победы в Великой отечественной войне</t>
  </si>
  <si>
    <t>МБУ ЦМ "Альтаир"</t>
  </si>
  <si>
    <t>I место</t>
  </si>
  <si>
    <t>I инклюзивный фестиваль детского творчества "Чистые сердца"</t>
  </si>
  <si>
    <t>МБОУ СОШ № 120</t>
  </si>
  <si>
    <t>Дипломы участников</t>
  </si>
  <si>
    <t>V открытый конкурс-фестиваль вокального творчества "Моя Россия"</t>
  </si>
  <si>
    <t>МБУ "Центр "Молодёжный"</t>
  </si>
  <si>
    <t>Дипломант II степени, дипломы участников</t>
  </si>
  <si>
    <t>V открытый городской вокальный конкурс "Будь VGолосе"</t>
  </si>
  <si>
    <t>Молодёжный центр «Содружество»</t>
  </si>
  <si>
    <t xml:space="preserve">Диплом лауреата III степени, </t>
  </si>
  <si>
    <t>XXIV смотр-конкурс самодеятельного художественного творчества Новосибирской таможни</t>
  </si>
  <si>
    <t>Дипломы лауреатов I этапа</t>
  </si>
  <si>
    <t>Открытый региональный фестиваль "Я из Сибири"</t>
  </si>
  <si>
    <t>ДДК им.Калинина</t>
  </si>
  <si>
    <t>Диплом лауреатов I степени, дипломы лауреатов II степени</t>
  </si>
  <si>
    <t>Первенство Новосибирской области по дзюдо</t>
  </si>
  <si>
    <t>ЦВР Пашинский</t>
  </si>
  <si>
    <t>3 место</t>
  </si>
  <si>
    <t>III Всероссийский фестиваль-конкурс хореографического искусства "Siberian dance contest"</t>
  </si>
  <si>
    <t>27-28.04.2019</t>
  </si>
  <si>
    <t>Диплом лауреата I степени</t>
  </si>
  <si>
    <t>LVI (56-ой) Международный конкурс "КИТ"</t>
  </si>
  <si>
    <t>Интернет-конкурс</t>
  </si>
  <si>
    <t>Диплом в номинации "за понимание детской души", диплом лауреата I степени, дипломы лауреатов II степени, диплом лауреата III степени</t>
  </si>
  <si>
    <t>Международный открытый фестиваль искусств "Осенний марафон"</t>
  </si>
  <si>
    <t xml:space="preserve">Дипломы лауреатов II степени, </t>
  </si>
  <si>
    <t>III Международный фестиваль-конкурс современного творчества детей и молодежи "Звездный проект"</t>
  </si>
  <si>
    <t>Диплом лауреата II степени, диплом лауреата III степени</t>
  </si>
  <si>
    <t>Обучение по дополнительной образовательной программе (программа повышения квалификации) «Реализация государственной молодежной политики региональном и муниципальном уровнях»</t>
  </si>
  <si>
    <t>ФГБОУ ВО «НГПУ»</t>
  </si>
  <si>
    <t>Комиссионная проверка знаний по пожарной безопасности в объеме пожарно-технического минимума</t>
  </si>
  <si>
    <t>МКУ "Служба АСРиГЗ"</t>
  </si>
  <si>
    <t>Курсы ГО г. Новосибирска</t>
  </si>
  <si>
    <t>ИКиМП НГПУ, 3 курс очного отделения "Организация работы с молодежью", "Социальная работа"</t>
  </si>
  <si>
    <t> Спортивная игра «Тимбилдинг вместе»</t>
  </si>
  <si>
    <t> 8.05.2019</t>
  </si>
  <si>
    <t> МБУ МЦ им.Чехова</t>
  </si>
  <si>
    <t> 1 место – диплом + грамота за участие</t>
  </si>
  <si>
    <t> Интеллектуальная игра «Искуственный разум»</t>
  </si>
  <si>
    <t> 25.03.2019</t>
  </si>
  <si>
    <t> МБУ ЦМ «Патриот»</t>
  </si>
  <si>
    <t>3 место +  Грамота - участие</t>
  </si>
  <si>
    <t> Турнир по лучному бою</t>
  </si>
  <si>
    <t> МБУ Центр «Содружество»</t>
  </si>
  <si>
    <t> Диплом - участие</t>
  </si>
  <si>
    <t> Спартакиада НШТО (соревнования по баскетболу)</t>
  </si>
  <si>
    <t> 14.04.2019</t>
  </si>
  <si>
    <t> 2 место – грамота + грамота за участие</t>
  </si>
  <si>
    <t> Слет трудовых отрядов «Открытие» НШТО</t>
  </si>
  <si>
    <t> 25.05.2019</t>
  </si>
  <si>
    <t> Патрио-парк Дельфин</t>
  </si>
  <si>
    <t> Грамота - участие</t>
  </si>
  <si>
    <t> Соц.акция «Снегоборцы» НШТО</t>
  </si>
  <si>
    <t> 25.02-3.03.2019</t>
  </si>
  <si>
    <t> ПКиО Центральный</t>
  </si>
  <si>
    <t> Школа командного состава НШТО</t>
  </si>
  <si>
    <t> Март 2019</t>
  </si>
  <si>
    <t> МБУ МЦ «Молодежный»</t>
  </si>
  <si>
    <t> Сертификат</t>
  </si>
  <si>
    <t> Городской фестиваль «Княжий двор»</t>
  </si>
  <si>
    <t> 27.08-28.08.2019</t>
  </si>
  <si>
    <t> ПКиО Заельцовский</t>
  </si>
  <si>
    <t> Благодарственное письмо</t>
  </si>
  <si>
    <t xml:space="preserve"> Квест «Сладкое путешествие» </t>
  </si>
  <si>
    <t> 23.10.2019</t>
  </si>
  <si>
    <t> ГАУ НСО «ЦСПСД «Семья»</t>
  </si>
  <si>
    <t> Слет – фестиваль «Наше время»</t>
  </si>
  <si>
    <t> 11-12.10.2019</t>
  </si>
  <si>
    <t> Мэрия г.Новосибирска + ДОЛ им.В.Дубинина</t>
  </si>
  <si>
    <t> Дипломы+благодарственное письмо+ Диплом победителя в номинации «Персона года»</t>
  </si>
  <si>
    <t> Городской фестиваль «Лови лето»</t>
  </si>
  <si>
    <t> 30.08.2019</t>
  </si>
  <si>
    <t> Театральный сквер</t>
  </si>
  <si>
    <t>Соревнования по стрельбе среди курсантов НШТО</t>
  </si>
  <si>
    <t>Центр Витязь</t>
  </si>
  <si>
    <t>Грамоты – участие</t>
  </si>
  <si>
    <t>1, 3 место дипломы</t>
  </si>
  <si>
    <t> Фестиваль «Сибирский плацдарм»</t>
  </si>
  <si>
    <t> 13.01.2019</t>
  </si>
  <si>
    <t> Экспоцентр</t>
  </si>
  <si>
    <t> Акция «Час Земли – 2019»</t>
  </si>
  <si>
    <t> 30.03.2019</t>
  </si>
  <si>
    <t> Новосибирск</t>
  </si>
  <si>
    <t>Головное учреждение ул. Некрасова 82 - 24                                                                                                                                                                                            СП "На Романова" - 29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 53</t>
  </si>
  <si>
    <r>
      <t xml:space="preserve">Головное учреждение ул. Некрасова,82 - 08.00-22.00, без выходных                                                СП "На Романова" (1-й этаж) -   09.00 – 21.00, без выходных                                              Творческое пространство "Арт Ель"  - 12.00 - 21.00, без выходных
СП "На Серебренниковской" - помещение сдано в аренду.       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</si>
  <si>
    <r>
      <t xml:space="preserve">Структурные подразделения учреждения:                                                                                                                                                                                         ул. Некрасова, 82 - одноэтажная пристройка к 9-и этажному кирпичному жилому дому, 1 этаж                                                                                                                                                                        СП "На Романова", ул. Романова 23- первый этаж 5-и этажного кирпичного жилого дома                 Творческое пространство "АртЕль", ул. Романова 23 - цокольный этаж 5-и этажного кирпичного жилого дома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СП "Романтик", ул. Серебренниковская 16 - цокольный этаж в 6-и этажном жилом доме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</si>
</sst>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9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justify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29" fillId="8" borderId="1" xfId="0" applyFont="1" applyFill="1" applyBorder="1" applyAlignment="1" applyProtection="1">
      <alignment horizontal="center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9" fillId="8" borderId="1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top" wrapText="1"/>
    </xf>
    <xf numFmtId="0" fontId="29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9" fillId="0" borderId="1" xfId="0" applyFont="1" applyBorder="1" applyAlignment="1">
      <alignment horizontal="center" vertical="top"/>
    </xf>
    <xf numFmtId="0" fontId="18" fillId="2" borderId="6" xfId="0" applyFont="1" applyFill="1" applyBorder="1" applyAlignment="1" applyProtection="1">
      <alignment horizontal="center" vertical="top" wrapText="1"/>
      <protection hidden="1"/>
    </xf>
    <xf numFmtId="16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34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14" fontId="11" fillId="0" borderId="16" xfId="0" applyNumberFormat="1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2" borderId="5" xfId="0" applyNumberFormat="1" applyFont="1" applyFill="1" applyBorder="1" applyAlignment="1" applyProtection="1">
      <alignment horizontal="center" vertical="top" wrapText="1"/>
      <protection locked="0"/>
    </xf>
    <xf numFmtId="1" fontId="8" fillId="2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15" fillId="0" borderId="2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14" fontId="15" fillId="0" borderId="20" xfId="0" applyNumberFormat="1" applyFont="1" applyBorder="1" applyAlignment="1">
      <alignment vertical="center" wrapText="1"/>
    </xf>
    <xf numFmtId="14" fontId="15" fillId="0" borderId="15" xfId="0" applyNumberFormat="1" applyFont="1" applyBorder="1" applyAlignment="1">
      <alignment vertical="center" wrapText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11" xfId="0" applyFont="1" applyBorder="1" applyAlignment="1" applyProtection="1">
      <alignment horizontal="center" vertical="top" wrapText="1"/>
      <protection hidden="1"/>
    </xf>
    <xf numFmtId="0" fontId="15" fillId="0" borderId="5" xfId="0" applyFont="1" applyBorder="1" applyAlignment="1" applyProtection="1">
      <alignment horizontal="left" vertical="top"/>
      <protection hidden="1"/>
    </xf>
    <xf numFmtId="0" fontId="15" fillId="0" borderId="5" xfId="0" applyFont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30" fillId="0" borderId="1" xfId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0" fillId="0" borderId="1" xfId="1" applyBorder="1" applyAlignment="1">
      <alignment horizontal="center" vertical="center"/>
    </xf>
    <xf numFmtId="0" fontId="30" fillId="0" borderId="1" xfId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0" fillId="0" borderId="1" xfId="1" applyBorder="1"/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7FFFF"/>
      <color rgb="FFFFFF99"/>
      <color rgb="FF66FFFF"/>
      <color rgb="FFB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nstagram.com/elnik.nsk?igshid=ioimgfh208qp" TargetMode="External"/><Relationship Id="rId3" Type="http://schemas.openxmlformats.org/officeDocument/2006/relationships/hyperlink" Target="https://vk.com/altair_nsk" TargetMode="External"/><Relationship Id="rId7" Type="http://schemas.openxmlformats.org/officeDocument/2006/relationships/hyperlink" Target="https://vk.com/away.php?to=https%3A%2F%2Finstagram.com%2Faltair_nsk%3Figshid%3D1smjtrvq4dkjw&amp;cc_key=" TargetMode="External"/><Relationship Id="rId2" Type="http://schemas.openxmlformats.org/officeDocument/2006/relationships/hyperlink" Target="https://vk.com/dimas_okrasheno" TargetMode="External"/><Relationship Id="rId1" Type="http://schemas.openxmlformats.org/officeDocument/2006/relationships/hyperlink" Target="http://www.timolod.ru/centers/youth_centers/opisanie/altaip.php" TargetMode="External"/><Relationship Id="rId6" Type="http://schemas.openxmlformats.org/officeDocument/2006/relationships/hyperlink" Target="https://www.facebook.com/AltairNsk/" TargetMode="External"/><Relationship Id="rId5" Type="http://schemas.openxmlformats.org/officeDocument/2006/relationships/hyperlink" Target="https://www.facebook.com/elniknsk/" TargetMode="External"/><Relationship Id="rId10" Type="http://schemas.openxmlformats.org/officeDocument/2006/relationships/printerSettings" Target="../printerSettings/printerSettings13.bin"/><Relationship Id="rId4" Type="http://schemas.openxmlformats.org/officeDocument/2006/relationships/hyperlink" Target="https://vk.com/elnik_romanova23" TargetMode="External"/><Relationship Id="rId9" Type="http://schemas.openxmlformats.org/officeDocument/2006/relationships/hyperlink" Target="https://www.youtube.com/channel/UCHk1M8VmTyxu6uJ2y3vPql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4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75" t="s">
        <v>206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38.25" customHeight="1" x14ac:dyDescent="0.25"/>
    <row r="3" spans="1:14" ht="19.5" customHeight="1" x14ac:dyDescent="0.25">
      <c r="A3" s="283" t="s">
        <v>218</v>
      </c>
      <c r="B3" s="283"/>
      <c r="C3" s="283"/>
      <c r="D3" s="283"/>
      <c r="E3" s="283"/>
      <c r="L3" s="276"/>
      <c r="M3" s="276"/>
      <c r="N3" s="276"/>
    </row>
    <row r="4" spans="1:14" ht="15.75" x14ac:dyDescent="0.25">
      <c r="A4" s="118" t="s">
        <v>79</v>
      </c>
      <c r="B4" s="282"/>
      <c r="C4" s="282"/>
      <c r="D4" s="282"/>
      <c r="E4" s="282"/>
    </row>
    <row r="5" spans="1:14" ht="21.75" customHeight="1" x14ac:dyDescent="0.25">
      <c r="A5" s="282"/>
      <c r="B5" s="282"/>
      <c r="C5" s="282"/>
      <c r="D5" s="282"/>
      <c r="E5" s="282"/>
    </row>
    <row r="6" spans="1:14" ht="30.75" customHeight="1" x14ac:dyDescent="0.25">
      <c r="A6" s="284"/>
      <c r="B6" s="284"/>
      <c r="D6" s="285"/>
      <c r="E6" s="285"/>
    </row>
    <row r="7" spans="1:14" ht="12.75" customHeight="1" x14ac:dyDescent="0.25">
      <c r="A7" s="286" t="s">
        <v>219</v>
      </c>
      <c r="B7" s="286"/>
      <c r="D7" s="273" t="s">
        <v>220</v>
      </c>
      <c r="E7" s="273"/>
    </row>
    <row r="8" spans="1:14" ht="12.75" customHeight="1" x14ac:dyDescent="0.25">
      <c r="A8" s="119"/>
      <c r="B8" s="274" t="s">
        <v>221</v>
      </c>
      <c r="C8" s="274"/>
      <c r="D8" s="274"/>
      <c r="E8" s="120"/>
    </row>
    <row r="9" spans="1:14" ht="101.25" customHeight="1" x14ac:dyDescent="0.25"/>
    <row r="10" spans="1:14" ht="18.75" x14ac:dyDescent="0.3">
      <c r="A10" s="278" t="s">
        <v>102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</row>
    <row r="11" spans="1:14" ht="18.75" customHeight="1" x14ac:dyDescent="0.3">
      <c r="A11" s="279" t="s">
        <v>265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</row>
    <row r="12" spans="1:14" x14ac:dyDescent="0.25">
      <c r="A12" s="280" t="s">
        <v>103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</row>
    <row r="13" spans="1:14" ht="18.75" x14ac:dyDescent="0.3">
      <c r="E13" s="39" t="s">
        <v>104</v>
      </c>
      <c r="F13" s="277">
        <v>2019</v>
      </c>
      <c r="G13" s="277"/>
      <c r="H13" s="281" t="s">
        <v>105</v>
      </c>
      <c r="I13" s="281"/>
      <c r="J13" s="281"/>
    </row>
    <row r="23" spans="1:14" ht="18.75" x14ac:dyDescent="0.25">
      <c r="A23" s="272" t="s">
        <v>207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D3" sqref="D3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36" t="s">
        <v>264</v>
      </c>
      <c r="B1" s="136"/>
      <c r="C1" s="136"/>
      <c r="D1" s="136"/>
    </row>
    <row r="2" spans="1:4" ht="94.5" customHeight="1" x14ac:dyDescent="0.25">
      <c r="A2" s="108" t="s">
        <v>262</v>
      </c>
      <c r="B2" s="134" t="s">
        <v>227</v>
      </c>
      <c r="C2" s="134" t="s">
        <v>228</v>
      </c>
      <c r="D2" s="134" t="s">
        <v>198</v>
      </c>
    </row>
    <row r="3" spans="1:4" ht="37.5" customHeight="1" x14ac:dyDescent="0.25">
      <c r="A3" s="102" t="s">
        <v>60</v>
      </c>
      <c r="B3" s="66">
        <v>0</v>
      </c>
      <c r="C3" s="109">
        <v>35</v>
      </c>
      <c r="D3" s="109">
        <v>1050</v>
      </c>
    </row>
    <row r="4" spans="1:4" ht="37.5" customHeight="1" x14ac:dyDescent="0.25">
      <c r="A4" s="102" t="s">
        <v>61</v>
      </c>
      <c r="B4" s="66">
        <v>0</v>
      </c>
      <c r="C4" s="109">
        <v>10</v>
      </c>
      <c r="D4" s="109">
        <v>300</v>
      </c>
    </row>
    <row r="5" spans="1:4" ht="37.5" customHeight="1" x14ac:dyDescent="0.25">
      <c r="A5" s="102" t="s">
        <v>69</v>
      </c>
      <c r="B5" s="66">
        <v>0</v>
      </c>
      <c r="C5" s="109">
        <v>1</v>
      </c>
      <c r="D5" s="109">
        <v>30</v>
      </c>
    </row>
    <row r="6" spans="1:4" ht="37.5" customHeight="1" x14ac:dyDescent="0.25">
      <c r="A6" s="102" t="s">
        <v>70</v>
      </c>
      <c r="B6" s="66">
        <v>0</v>
      </c>
      <c r="C6" s="109">
        <v>3</v>
      </c>
      <c r="D6" s="109">
        <v>90</v>
      </c>
    </row>
    <row r="7" spans="1:4" ht="37.5" customHeight="1" x14ac:dyDescent="0.25">
      <c r="A7" s="102" t="s">
        <v>71</v>
      </c>
      <c r="B7" s="66">
        <v>0</v>
      </c>
      <c r="C7" s="109">
        <v>9</v>
      </c>
      <c r="D7" s="109">
        <v>270</v>
      </c>
    </row>
    <row r="8" spans="1:4" ht="37.5" customHeight="1" x14ac:dyDescent="0.25">
      <c r="A8" s="102" t="s">
        <v>72</v>
      </c>
      <c r="B8" s="66">
        <v>0</v>
      </c>
      <c r="C8" s="109">
        <v>10</v>
      </c>
      <c r="D8" s="109">
        <v>300</v>
      </c>
    </row>
    <row r="9" spans="1:4" ht="37.5" customHeight="1" x14ac:dyDescent="0.25">
      <c r="A9" s="135" t="s">
        <v>91</v>
      </c>
      <c r="B9" s="35">
        <f>SUM(B3:B8)</f>
        <v>0</v>
      </c>
      <c r="C9" s="35">
        <f>SUM(C3:C8)</f>
        <v>68</v>
      </c>
      <c r="D9" s="35">
        <f>SUM(D3:D8)</f>
        <v>2040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SheetLayoutView="100" workbookViewId="0">
      <selection activeCell="D5" sqref="D5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31" t="s">
        <v>140</v>
      </c>
      <c r="B1" s="331"/>
      <c r="C1" s="331"/>
      <c r="D1" s="331"/>
      <c r="E1" s="331"/>
    </row>
    <row r="2" spans="1:5" ht="94.5" customHeight="1" x14ac:dyDescent="0.25">
      <c r="A2" s="222" t="s">
        <v>141</v>
      </c>
      <c r="B2" s="222" t="s">
        <v>142</v>
      </c>
      <c r="C2" s="222" t="s">
        <v>143</v>
      </c>
      <c r="D2" s="222" t="s">
        <v>144</v>
      </c>
      <c r="E2" s="222" t="s">
        <v>145</v>
      </c>
    </row>
    <row r="3" spans="1:5" ht="56.25" x14ac:dyDescent="0.3">
      <c r="A3" s="69" t="s">
        <v>146</v>
      </c>
      <c r="B3" s="54">
        <v>408</v>
      </c>
      <c r="C3" s="109">
        <v>46</v>
      </c>
      <c r="D3" s="109">
        <v>42</v>
      </c>
      <c r="E3" s="109">
        <v>320</v>
      </c>
    </row>
    <row r="4" spans="1:5" ht="75" x14ac:dyDescent="0.3">
      <c r="A4" s="69" t="s">
        <v>147</v>
      </c>
      <c r="B4" s="54">
        <v>0</v>
      </c>
      <c r="C4" s="109">
        <v>0</v>
      </c>
      <c r="D4" s="109">
        <v>0</v>
      </c>
      <c r="E4" s="109">
        <v>0</v>
      </c>
    </row>
    <row r="5" spans="1:5" ht="112.5" x14ac:dyDescent="0.3">
      <c r="A5" s="69" t="s">
        <v>222</v>
      </c>
      <c r="B5" s="121">
        <v>0</v>
      </c>
      <c r="C5" s="121">
        <v>0</v>
      </c>
      <c r="D5" s="121">
        <v>0</v>
      </c>
      <c r="E5" s="121">
        <v>0</v>
      </c>
    </row>
    <row r="6" spans="1:5" ht="24" customHeight="1" x14ac:dyDescent="0.3">
      <c r="A6" s="69" t="s">
        <v>223</v>
      </c>
      <c r="B6" s="54">
        <v>0</v>
      </c>
      <c r="C6" s="109">
        <v>0</v>
      </c>
      <c r="D6" s="109">
        <v>0</v>
      </c>
      <c r="E6" s="109">
        <v>0</v>
      </c>
    </row>
    <row r="7" spans="1:5" ht="37.5" x14ac:dyDescent="0.3">
      <c r="A7" s="69" t="s">
        <v>148</v>
      </c>
      <c r="B7" s="54">
        <v>0</v>
      </c>
      <c r="C7" s="109">
        <v>0</v>
      </c>
      <c r="D7" s="109">
        <v>0</v>
      </c>
      <c r="E7" s="109">
        <v>0</v>
      </c>
    </row>
    <row r="8" spans="1:5" ht="56.25" x14ac:dyDescent="0.3">
      <c r="A8" s="69" t="s">
        <v>149</v>
      </c>
      <c r="B8" s="54">
        <v>0</v>
      </c>
      <c r="C8" s="109">
        <v>0</v>
      </c>
      <c r="D8" s="109">
        <v>0</v>
      </c>
      <c r="E8" s="109">
        <v>0</v>
      </c>
    </row>
    <row r="9" spans="1:5" ht="56.25" x14ac:dyDescent="0.3">
      <c r="A9" s="69" t="s">
        <v>150</v>
      </c>
      <c r="B9" s="54">
        <v>0</v>
      </c>
      <c r="C9" s="109">
        <v>0</v>
      </c>
      <c r="D9" s="109">
        <v>0</v>
      </c>
      <c r="E9" s="109">
        <v>0</v>
      </c>
    </row>
    <row r="10" spans="1:5" ht="18.75" x14ac:dyDescent="0.25">
      <c r="A10" s="70" t="s">
        <v>91</v>
      </c>
      <c r="B10" s="107">
        <v>408</v>
      </c>
      <c r="C10" s="107">
        <v>46</v>
      </c>
      <c r="D10" s="107">
        <v>42</v>
      </c>
      <c r="E10" s="107">
        <v>320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view="pageBreakPreview" zoomScale="68" zoomScaleSheetLayoutView="68" workbookViewId="0">
      <selection activeCell="B93" sqref="B93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30" t="s">
        <v>151</v>
      </c>
      <c r="B1" s="332"/>
      <c r="C1" s="332"/>
      <c r="D1" s="332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58" t="s">
        <v>224</v>
      </c>
      <c r="B3" s="159"/>
      <c r="C3" s="158"/>
      <c r="D3" s="159"/>
    </row>
    <row r="4" spans="1:4" ht="15.75" x14ac:dyDescent="0.25">
      <c r="A4" s="177"/>
      <c r="B4" s="182"/>
      <c r="C4" s="182"/>
      <c r="D4" s="177"/>
    </row>
    <row r="5" spans="1:4" ht="18.75" x14ac:dyDescent="0.25">
      <c r="A5" s="72"/>
      <c r="B5" s="105"/>
      <c r="C5" s="72"/>
      <c r="D5" s="105"/>
    </row>
    <row r="6" spans="1:4" ht="18.75" x14ac:dyDescent="0.25">
      <c r="A6" s="158" t="s">
        <v>124</v>
      </c>
      <c r="B6" s="165"/>
      <c r="C6" s="158"/>
      <c r="D6" s="159"/>
    </row>
    <row r="7" spans="1:4" ht="32.25" thickBot="1" x14ac:dyDescent="0.3">
      <c r="A7" s="243" t="s">
        <v>299</v>
      </c>
      <c r="B7" s="244" t="s">
        <v>300</v>
      </c>
      <c r="C7" s="244"/>
      <c r="D7" s="244" t="s">
        <v>301</v>
      </c>
    </row>
    <row r="8" spans="1:4" ht="36" customHeight="1" thickBot="1" x14ac:dyDescent="0.3">
      <c r="A8" s="243" t="s">
        <v>299</v>
      </c>
      <c r="B8" s="244" t="s">
        <v>300</v>
      </c>
      <c r="C8" s="244"/>
      <c r="D8" s="244" t="s">
        <v>302</v>
      </c>
    </row>
    <row r="9" spans="1:4" ht="31.5" x14ac:dyDescent="0.25">
      <c r="A9" s="177" t="s">
        <v>390</v>
      </c>
      <c r="B9" s="178">
        <v>43631</v>
      </c>
      <c r="C9" s="177" t="s">
        <v>391</v>
      </c>
      <c r="D9" s="177" t="s">
        <v>392</v>
      </c>
    </row>
    <row r="10" spans="1:4" ht="31.5" x14ac:dyDescent="0.25">
      <c r="A10" s="177" t="s">
        <v>393</v>
      </c>
      <c r="B10" s="182">
        <v>43574</v>
      </c>
      <c r="C10" s="182" t="s">
        <v>394</v>
      </c>
      <c r="D10" s="177" t="s">
        <v>395</v>
      </c>
    </row>
    <row r="11" spans="1:4" ht="13.5" customHeight="1" x14ac:dyDescent="0.25">
      <c r="A11" s="207" t="s">
        <v>396</v>
      </c>
      <c r="B11" s="182">
        <v>43582</v>
      </c>
      <c r="C11" s="177" t="s">
        <v>397</v>
      </c>
      <c r="D11" s="177" t="s">
        <v>398</v>
      </c>
    </row>
    <row r="12" spans="1:4" ht="16.5" customHeight="1" x14ac:dyDescent="0.25">
      <c r="A12" s="177" t="s">
        <v>399</v>
      </c>
      <c r="B12" s="184">
        <v>43582</v>
      </c>
      <c r="C12" s="177" t="s">
        <v>400</v>
      </c>
      <c r="D12" s="177" t="s">
        <v>401</v>
      </c>
    </row>
    <row r="13" spans="1:4" ht="16.5" thickBot="1" x14ac:dyDescent="0.3">
      <c r="A13" s="243" t="s">
        <v>432</v>
      </c>
      <c r="B13" s="268" t="s">
        <v>433</v>
      </c>
      <c r="C13" s="244" t="s">
        <v>434</v>
      </c>
      <c r="D13" s="244" t="s">
        <v>435</v>
      </c>
    </row>
    <row r="14" spans="1:4" ht="32.25" thickBot="1" x14ac:dyDescent="0.3">
      <c r="A14" s="253" t="s">
        <v>440</v>
      </c>
      <c r="B14" s="269">
        <v>43758</v>
      </c>
      <c r="C14" s="244" t="s">
        <v>441</v>
      </c>
      <c r="D14" s="244" t="s">
        <v>442</v>
      </c>
    </row>
    <row r="15" spans="1:4" ht="32.25" thickBot="1" x14ac:dyDescent="0.3">
      <c r="A15" s="243" t="s">
        <v>436</v>
      </c>
      <c r="B15" s="244" t="s">
        <v>437</v>
      </c>
      <c r="C15" s="244" t="s">
        <v>438</v>
      </c>
      <c r="D15" s="244" t="s">
        <v>439</v>
      </c>
    </row>
    <row r="16" spans="1:4" ht="18.75" x14ac:dyDescent="0.25">
      <c r="A16" s="158" t="s">
        <v>238</v>
      </c>
      <c r="B16" s="165"/>
      <c r="C16" s="158"/>
      <c r="D16" s="159"/>
    </row>
    <row r="17" spans="1:4" ht="94.5" x14ac:dyDescent="0.25">
      <c r="A17" s="245" t="s">
        <v>296</v>
      </c>
      <c r="B17" s="246" t="s">
        <v>297</v>
      </c>
      <c r="C17" s="246"/>
      <c r="D17" s="246" t="s">
        <v>298</v>
      </c>
    </row>
    <row r="18" spans="1:4" ht="31.5" x14ac:dyDescent="0.25">
      <c r="A18" s="186" t="s">
        <v>402</v>
      </c>
      <c r="B18" s="263">
        <v>43557</v>
      </c>
      <c r="C18" s="186" t="s">
        <v>403</v>
      </c>
      <c r="D18" s="177" t="s">
        <v>404</v>
      </c>
    </row>
    <row r="19" spans="1:4" ht="19.5" customHeight="1" x14ac:dyDescent="0.25">
      <c r="A19" s="186" t="s">
        <v>405</v>
      </c>
      <c r="B19" s="182">
        <v>43617</v>
      </c>
      <c r="C19" s="186" t="s">
        <v>406</v>
      </c>
      <c r="D19" s="177" t="s">
        <v>407</v>
      </c>
    </row>
    <row r="20" spans="1:4" ht="47.25" x14ac:dyDescent="0.25">
      <c r="A20" s="177" t="s">
        <v>408</v>
      </c>
      <c r="B20" s="182">
        <v>43616</v>
      </c>
      <c r="C20" s="177"/>
      <c r="D20" s="177" t="s">
        <v>409</v>
      </c>
    </row>
    <row r="21" spans="1:4" ht="38.25" thickBot="1" x14ac:dyDescent="0.3">
      <c r="A21" s="247" t="s">
        <v>443</v>
      </c>
      <c r="B21" s="267" t="s">
        <v>444</v>
      </c>
      <c r="C21" s="267" t="s">
        <v>434</v>
      </c>
      <c r="D21" s="267" t="s">
        <v>445</v>
      </c>
    </row>
    <row r="22" spans="1:4" ht="38.25" thickBot="1" x14ac:dyDescent="0.3">
      <c r="A22" s="247" t="s">
        <v>446</v>
      </c>
      <c r="B22" s="267" t="s">
        <v>447</v>
      </c>
      <c r="C22" s="267" t="s">
        <v>448</v>
      </c>
      <c r="D22" s="267" t="s">
        <v>449</v>
      </c>
    </row>
    <row r="23" spans="1:4" ht="38.25" thickBot="1" x14ac:dyDescent="0.3">
      <c r="A23" s="247" t="s">
        <v>450</v>
      </c>
      <c r="B23" s="267" t="s">
        <v>451</v>
      </c>
      <c r="C23" s="267" t="s">
        <v>452</v>
      </c>
      <c r="D23" s="267" t="s">
        <v>449</v>
      </c>
    </row>
    <row r="24" spans="1:4" ht="38.25" thickBot="1" x14ac:dyDescent="0.3">
      <c r="A24" s="247" t="s">
        <v>453</v>
      </c>
      <c r="B24" s="267" t="s">
        <v>454</v>
      </c>
      <c r="C24" s="267" t="s">
        <v>455</v>
      </c>
      <c r="D24" s="267" t="s">
        <v>456</v>
      </c>
    </row>
    <row r="25" spans="1:4" ht="38.25" thickBot="1" x14ac:dyDescent="0.3">
      <c r="A25" s="247" t="s">
        <v>457</v>
      </c>
      <c r="B25" s="267" t="s">
        <v>458</v>
      </c>
      <c r="C25" s="267" t="s">
        <v>459</v>
      </c>
      <c r="D25" s="267" t="s">
        <v>460</v>
      </c>
    </row>
    <row r="26" spans="1:4" ht="18" customHeight="1" thickBot="1" x14ac:dyDescent="0.3">
      <c r="A26" s="247" t="s">
        <v>461</v>
      </c>
      <c r="B26" s="266" t="s">
        <v>462</v>
      </c>
      <c r="C26" s="267" t="s">
        <v>463</v>
      </c>
      <c r="D26" s="267" t="s">
        <v>460</v>
      </c>
    </row>
    <row r="27" spans="1:4" ht="18.75" customHeight="1" thickBot="1" x14ac:dyDescent="0.3">
      <c r="A27" s="247" t="s">
        <v>464</v>
      </c>
      <c r="B27" s="267" t="s">
        <v>465</v>
      </c>
      <c r="C27" s="267" t="s">
        <v>466</v>
      </c>
      <c r="D27" s="267" t="s">
        <v>467</v>
      </c>
    </row>
    <row r="28" spans="1:4" ht="19.5" customHeight="1" thickBot="1" x14ac:dyDescent="0.3">
      <c r="A28" s="247" t="s">
        <v>468</v>
      </c>
      <c r="B28" s="267" t="s">
        <v>469</v>
      </c>
      <c r="C28" s="267" t="s">
        <v>470</v>
      </c>
      <c r="D28" s="267" t="s">
        <v>460</v>
      </c>
    </row>
    <row r="29" spans="1:4" ht="36" customHeight="1" x14ac:dyDescent="0.25">
      <c r="A29" s="333" t="s">
        <v>471</v>
      </c>
      <c r="B29" s="335">
        <v>43727</v>
      </c>
      <c r="C29" s="333" t="s">
        <v>472</v>
      </c>
      <c r="D29" s="270" t="s">
        <v>473</v>
      </c>
    </row>
    <row r="30" spans="1:4" ht="15.75" hidden="1" customHeight="1" x14ac:dyDescent="0.25">
      <c r="A30" s="334"/>
      <c r="B30" s="336"/>
      <c r="C30" s="334"/>
      <c r="D30" s="267" t="s">
        <v>474</v>
      </c>
    </row>
    <row r="31" spans="1:4" ht="21.75" customHeight="1" x14ac:dyDescent="0.25">
      <c r="A31" s="177"/>
      <c r="B31" s="177"/>
      <c r="C31" s="177"/>
      <c r="D31" s="177"/>
    </row>
    <row r="32" spans="1:4" ht="23.25" customHeight="1" x14ac:dyDescent="0.25">
      <c r="A32" s="177"/>
      <c r="B32" s="177"/>
      <c r="C32" s="177"/>
      <c r="D32" s="177"/>
    </row>
    <row r="33" spans="1:4" ht="23.25" customHeight="1" x14ac:dyDescent="0.25">
      <c r="A33" s="177"/>
      <c r="B33" s="177"/>
      <c r="C33" s="177"/>
      <c r="D33" s="177"/>
    </row>
    <row r="34" spans="1:4" ht="18" customHeight="1" x14ac:dyDescent="0.25">
      <c r="A34" s="177"/>
      <c r="B34" s="182"/>
      <c r="C34" s="177"/>
      <c r="D34" s="177"/>
    </row>
    <row r="35" spans="1:4" ht="18" customHeight="1" x14ac:dyDescent="0.25">
      <c r="A35" s="177"/>
      <c r="B35" s="182"/>
      <c r="C35" s="177"/>
      <c r="D35" s="177"/>
    </row>
    <row r="36" spans="1:4" ht="19.5" customHeight="1" x14ac:dyDescent="0.25">
      <c r="A36" s="177"/>
      <c r="B36" s="182"/>
      <c r="C36" s="177"/>
      <c r="D36" s="177"/>
    </row>
    <row r="37" spans="1:4" ht="18.75" customHeight="1" x14ac:dyDescent="0.25">
      <c r="A37" s="177"/>
      <c r="B37" s="177"/>
      <c r="C37" s="177"/>
      <c r="D37" s="177"/>
    </row>
    <row r="38" spans="1:4" ht="18.75" customHeight="1" x14ac:dyDescent="0.25">
      <c r="A38" s="181"/>
      <c r="B38" s="180"/>
      <c r="C38" s="181"/>
      <c r="D38" s="177"/>
    </row>
    <row r="39" spans="1:4" ht="18.75" customHeight="1" x14ac:dyDescent="0.25">
      <c r="A39" s="177"/>
      <c r="B39" s="177"/>
      <c r="C39" s="177"/>
      <c r="D39" s="177"/>
    </row>
    <row r="40" spans="1:4" ht="20.25" customHeight="1" x14ac:dyDescent="0.25">
      <c r="A40" s="177"/>
      <c r="B40" s="178"/>
      <c r="C40" s="177"/>
      <c r="D40" s="177"/>
    </row>
    <row r="41" spans="1:4" ht="17.25" customHeight="1" x14ac:dyDescent="0.25">
      <c r="A41" s="177"/>
      <c r="B41" s="182"/>
      <c r="C41" s="177"/>
      <c r="D41" s="177"/>
    </row>
    <row r="42" spans="1:4" ht="18" customHeight="1" x14ac:dyDescent="0.25">
      <c r="A42" s="177"/>
      <c r="B42" s="178"/>
      <c r="C42" s="177"/>
      <c r="D42" s="177"/>
    </row>
    <row r="43" spans="1:4" ht="15.75" customHeight="1" x14ac:dyDescent="0.25">
      <c r="A43" s="177"/>
      <c r="B43" s="182"/>
      <c r="C43" s="177"/>
      <c r="D43" s="177"/>
    </row>
    <row r="44" spans="1:4" ht="17.25" customHeight="1" x14ac:dyDescent="0.25">
      <c r="A44" s="177"/>
      <c r="B44" s="182"/>
      <c r="C44" s="177"/>
      <c r="D44" s="177"/>
    </row>
    <row r="45" spans="1:4" ht="19.5" customHeight="1" x14ac:dyDescent="0.25">
      <c r="A45" s="183"/>
      <c r="B45" s="182"/>
      <c r="C45" s="177"/>
      <c r="D45" s="177"/>
    </row>
    <row r="46" spans="1:4" ht="14.25" customHeight="1" x14ac:dyDescent="0.25">
      <c r="A46" s="177"/>
      <c r="B46" s="182"/>
      <c r="C46" s="177"/>
      <c r="D46" s="177"/>
    </row>
    <row r="47" spans="1:4" ht="18" customHeight="1" x14ac:dyDescent="0.25">
      <c r="A47" s="177"/>
      <c r="B47" s="182"/>
      <c r="C47" s="177"/>
      <c r="D47" s="177"/>
    </row>
    <row r="48" spans="1:4" ht="16.5" customHeight="1" x14ac:dyDescent="0.25">
      <c r="A48" s="177"/>
      <c r="B48" s="182"/>
      <c r="C48" s="177"/>
      <c r="D48" s="177"/>
    </row>
    <row r="49" spans="1:4" ht="15.75" customHeight="1" x14ac:dyDescent="0.25">
      <c r="A49" s="177"/>
      <c r="B49" s="182"/>
      <c r="C49" s="177"/>
      <c r="D49" s="177"/>
    </row>
    <row r="50" spans="1:4" ht="16.5" customHeight="1" x14ac:dyDescent="0.25">
      <c r="A50" s="177"/>
      <c r="B50" s="182"/>
      <c r="C50" s="177"/>
      <c r="D50" s="177"/>
    </row>
    <row r="51" spans="1:4" ht="15.75" customHeight="1" x14ac:dyDescent="0.25">
      <c r="A51" s="177"/>
      <c r="B51" s="177"/>
      <c r="C51" s="177"/>
      <c r="D51" s="177"/>
    </row>
    <row r="52" spans="1:4" ht="18.75" customHeight="1" x14ac:dyDescent="0.25">
      <c r="A52" s="177"/>
      <c r="B52" s="182"/>
      <c r="C52" s="177"/>
      <c r="D52" s="177"/>
    </row>
    <row r="53" spans="1:4" ht="17.25" customHeight="1" x14ac:dyDescent="0.25">
      <c r="A53" s="177"/>
      <c r="B53" s="177"/>
      <c r="C53" s="185"/>
      <c r="D53" s="177"/>
    </row>
    <row r="54" spans="1:4" ht="18" customHeight="1" x14ac:dyDescent="0.25">
      <c r="A54" s="177"/>
      <c r="B54" s="182"/>
      <c r="C54" s="177"/>
      <c r="D54" s="177"/>
    </row>
    <row r="55" spans="1:4" ht="18.75" customHeight="1" x14ac:dyDescent="0.25">
      <c r="A55" s="177"/>
      <c r="B55" s="182"/>
      <c r="C55" s="177"/>
      <c r="D55" s="177"/>
    </row>
    <row r="56" spans="1:4" ht="18" customHeight="1" x14ac:dyDescent="0.25">
      <c r="A56" s="177"/>
      <c r="B56" s="182"/>
      <c r="C56" s="177"/>
      <c r="D56" s="177"/>
    </row>
    <row r="57" spans="1:4" ht="18.75" customHeight="1" x14ac:dyDescent="0.25">
      <c r="A57" s="177"/>
      <c r="B57" s="182"/>
      <c r="C57" s="177"/>
      <c r="D57" s="177"/>
    </row>
    <row r="58" spans="1:4" ht="16.5" customHeight="1" x14ac:dyDescent="0.25">
      <c r="A58" s="177"/>
      <c r="B58" s="182"/>
      <c r="C58" s="177"/>
      <c r="D58" s="177"/>
    </row>
    <row r="59" spans="1:4" ht="18" customHeight="1" x14ac:dyDescent="0.25">
      <c r="A59" s="177"/>
      <c r="B59" s="182"/>
      <c r="C59" s="177"/>
      <c r="D59" s="177"/>
    </row>
    <row r="60" spans="1:4" ht="18" customHeight="1" x14ac:dyDescent="0.25">
      <c r="A60" s="177"/>
      <c r="B60" s="182"/>
      <c r="C60" s="177"/>
      <c r="D60" s="177"/>
    </row>
    <row r="61" spans="1:4" ht="18" customHeight="1" x14ac:dyDescent="0.25">
      <c r="A61" s="177"/>
      <c r="B61" s="182"/>
      <c r="C61" s="177"/>
      <c r="D61" s="177"/>
    </row>
    <row r="62" spans="1:4" ht="17.25" customHeight="1" x14ac:dyDescent="0.25">
      <c r="A62" s="177"/>
      <c r="B62" s="182"/>
      <c r="C62" s="177"/>
      <c r="D62" s="177"/>
    </row>
    <row r="63" spans="1:4" ht="21.75" customHeight="1" x14ac:dyDescent="0.25">
      <c r="A63" s="177"/>
      <c r="B63" s="182"/>
      <c r="C63" s="177"/>
      <c r="D63" s="177"/>
    </row>
    <row r="64" spans="1:4" ht="18" customHeight="1" x14ac:dyDescent="0.25">
      <c r="A64" s="177"/>
      <c r="B64" s="177"/>
      <c r="C64" s="177"/>
      <c r="D64" s="177"/>
    </row>
    <row r="65" spans="1:4" ht="14.25" customHeight="1" x14ac:dyDescent="0.25">
      <c r="A65" s="177"/>
      <c r="B65" s="182"/>
      <c r="C65" s="191"/>
      <c r="D65" s="177"/>
    </row>
    <row r="66" spans="1:4" ht="14.25" customHeight="1" x14ac:dyDescent="0.25">
      <c r="A66" s="177"/>
      <c r="B66" s="177"/>
      <c r="C66" s="179"/>
      <c r="D66" s="177"/>
    </row>
    <row r="67" spans="1:4" ht="15" customHeight="1" x14ac:dyDescent="0.25">
      <c r="A67" s="177"/>
      <c r="B67" s="177"/>
      <c r="C67" s="179"/>
      <c r="D67" s="177"/>
    </row>
    <row r="68" spans="1:4" ht="14.25" customHeight="1" x14ac:dyDescent="0.25">
      <c r="A68" s="177"/>
      <c r="B68" s="182"/>
      <c r="C68" s="177"/>
      <c r="D68" s="177"/>
    </row>
    <row r="69" spans="1:4" ht="15" customHeight="1" x14ac:dyDescent="0.25">
      <c r="A69" s="177"/>
      <c r="B69" s="182"/>
      <c r="C69" s="177"/>
      <c r="D69" s="177"/>
    </row>
    <row r="70" spans="1:4" ht="16.5" customHeight="1" x14ac:dyDescent="0.25">
      <c r="A70" s="177"/>
      <c r="B70" s="182"/>
      <c r="C70" s="177"/>
      <c r="D70" s="177"/>
    </row>
    <row r="71" spans="1:4" ht="15.75" customHeight="1" x14ac:dyDescent="0.25">
      <c r="A71" s="206"/>
      <c r="B71" s="182"/>
      <c r="C71" s="206"/>
      <c r="D71" s="177"/>
    </row>
    <row r="72" spans="1:4" ht="18" customHeight="1" x14ac:dyDescent="0.25">
      <c r="A72" s="177"/>
      <c r="B72" s="182"/>
      <c r="C72" s="177"/>
      <c r="D72" s="177"/>
    </row>
    <row r="73" spans="1:4" ht="18" customHeight="1" x14ac:dyDescent="0.25">
      <c r="A73" s="177"/>
      <c r="B73" s="182"/>
      <c r="C73" s="177"/>
      <c r="D73" s="177"/>
    </row>
    <row r="74" spans="1:4" ht="15.75" customHeight="1" x14ac:dyDescent="0.25">
      <c r="A74" s="177"/>
      <c r="B74" s="177"/>
      <c r="C74" s="177"/>
      <c r="D74" s="177"/>
    </row>
    <row r="75" spans="1:4" ht="15.75" customHeight="1" x14ac:dyDescent="0.25">
      <c r="A75" s="177"/>
      <c r="B75" s="182"/>
      <c r="C75" s="177"/>
      <c r="D75" s="177"/>
    </row>
    <row r="76" spans="1:4" ht="18" customHeight="1" x14ac:dyDescent="0.25">
      <c r="A76" s="206"/>
      <c r="B76" s="182"/>
      <c r="C76" s="177"/>
      <c r="D76" s="177"/>
    </row>
    <row r="77" spans="1:4" ht="16.5" customHeight="1" x14ac:dyDescent="0.25">
      <c r="A77" s="177"/>
      <c r="B77" s="182"/>
      <c r="C77" s="177"/>
      <c r="D77" s="177"/>
    </row>
    <row r="78" spans="1:4" ht="15" customHeight="1" x14ac:dyDescent="0.25">
      <c r="A78" s="177"/>
      <c r="B78" s="182"/>
      <c r="C78" s="177"/>
      <c r="D78" s="177"/>
    </row>
    <row r="79" spans="1:4" ht="20.25" customHeight="1" x14ac:dyDescent="0.25">
      <c r="A79" s="177"/>
      <c r="B79" s="177"/>
      <c r="C79" s="177"/>
      <c r="D79" s="177"/>
    </row>
    <row r="80" spans="1:4" ht="18.75" customHeight="1" x14ac:dyDescent="0.25">
      <c r="A80" s="190"/>
      <c r="B80" s="192"/>
      <c r="C80" s="195"/>
      <c r="D80" s="196"/>
    </row>
    <row r="81" spans="1:4" ht="18.75" customHeight="1" x14ac:dyDescent="0.25">
      <c r="A81" s="158" t="s">
        <v>239</v>
      </c>
      <c r="B81" s="165"/>
      <c r="C81" s="158"/>
      <c r="D81" s="159"/>
    </row>
    <row r="82" spans="1:4" ht="14.25" customHeight="1" x14ac:dyDescent="0.25">
      <c r="A82" s="177" t="s">
        <v>410</v>
      </c>
      <c r="B82" s="182">
        <v>43617</v>
      </c>
      <c r="C82" s="177" t="s">
        <v>411</v>
      </c>
      <c r="D82" s="177" t="s">
        <v>412</v>
      </c>
    </row>
    <row r="83" spans="1:4" ht="15.75" customHeight="1" x14ac:dyDescent="0.25">
      <c r="A83" s="177" t="s">
        <v>413</v>
      </c>
      <c r="B83" s="182">
        <v>43491</v>
      </c>
      <c r="C83" s="264" t="s">
        <v>414</v>
      </c>
      <c r="D83" s="177" t="s">
        <v>415</v>
      </c>
    </row>
    <row r="84" spans="1:4" ht="15" customHeight="1" thickBot="1" x14ac:dyDescent="0.3">
      <c r="A84" s="247" t="s">
        <v>475</v>
      </c>
      <c r="B84" s="267" t="s">
        <v>476</v>
      </c>
      <c r="C84" s="267" t="s">
        <v>477</v>
      </c>
      <c r="D84" s="267" t="s">
        <v>460</v>
      </c>
    </row>
    <row r="85" spans="1:4" ht="16.5" customHeight="1" x14ac:dyDescent="0.25">
      <c r="A85" s="177"/>
      <c r="B85" s="182"/>
      <c r="C85" s="177"/>
      <c r="D85" s="177"/>
    </row>
    <row r="86" spans="1:4" ht="17.25" customHeight="1" x14ac:dyDescent="0.25">
      <c r="A86" s="177"/>
      <c r="B86" s="177"/>
      <c r="C86" s="177"/>
      <c r="D86" s="186"/>
    </row>
    <row r="87" spans="1:4" ht="16.5" customHeight="1" x14ac:dyDescent="0.25">
      <c r="A87" s="177"/>
      <c r="B87" s="182"/>
      <c r="C87" s="177"/>
      <c r="D87" s="177"/>
    </row>
    <row r="88" spans="1:4" ht="15" customHeight="1" x14ac:dyDescent="0.25">
      <c r="A88" s="177"/>
      <c r="B88" s="177"/>
      <c r="C88" s="177"/>
      <c r="D88" s="177"/>
    </row>
    <row r="89" spans="1:4" ht="17.25" customHeight="1" x14ac:dyDescent="0.25">
      <c r="A89" s="177"/>
      <c r="B89" s="182"/>
      <c r="C89" s="182"/>
      <c r="D89" s="177"/>
    </row>
    <row r="90" spans="1:4" ht="17.25" customHeight="1" x14ac:dyDescent="0.25">
      <c r="A90" s="177"/>
      <c r="B90" s="182"/>
      <c r="C90" s="177"/>
      <c r="D90" s="177"/>
    </row>
    <row r="91" spans="1:4" ht="15" customHeight="1" x14ac:dyDescent="0.25">
      <c r="A91" s="183"/>
      <c r="B91" s="182"/>
      <c r="C91" s="177"/>
      <c r="D91" s="177"/>
    </row>
    <row r="92" spans="1:4" ht="17.25" customHeight="1" x14ac:dyDescent="0.25">
      <c r="A92" s="177"/>
      <c r="B92" s="182"/>
      <c r="C92" s="177"/>
      <c r="D92" s="177"/>
    </row>
    <row r="93" spans="1:4" ht="15.75" customHeight="1" x14ac:dyDescent="0.25">
      <c r="A93" s="177"/>
      <c r="B93" s="182"/>
      <c r="C93" s="177"/>
      <c r="D93" s="177"/>
    </row>
    <row r="94" spans="1:4" ht="16.5" customHeight="1" x14ac:dyDescent="0.25">
      <c r="A94" s="177"/>
      <c r="B94" s="177"/>
      <c r="C94" s="177"/>
      <c r="D94" s="177"/>
    </row>
    <row r="95" spans="1:4" ht="16.5" customHeight="1" x14ac:dyDescent="0.25">
      <c r="A95" s="177"/>
      <c r="B95" s="182"/>
      <c r="C95" s="177"/>
      <c r="D95" s="177"/>
    </row>
    <row r="96" spans="1:4" ht="15.75" customHeight="1" x14ac:dyDescent="0.25">
      <c r="A96" s="177"/>
      <c r="B96" s="177"/>
      <c r="C96" s="177"/>
      <c r="D96" s="177"/>
    </row>
    <row r="97" spans="1:4" ht="18" customHeight="1" x14ac:dyDescent="0.25">
      <c r="A97" s="177"/>
      <c r="B97" s="182"/>
      <c r="C97" s="177"/>
      <c r="D97" s="177"/>
    </row>
    <row r="98" spans="1:4" ht="14.25" customHeight="1" x14ac:dyDescent="0.25">
      <c r="A98" s="177"/>
      <c r="B98" s="177"/>
      <c r="C98" s="177"/>
      <c r="D98" s="177"/>
    </row>
    <row r="99" spans="1:4" ht="16.5" customHeight="1" x14ac:dyDescent="0.25">
      <c r="A99" s="177"/>
      <c r="B99" s="177"/>
      <c r="C99" s="177"/>
      <c r="D99" s="177"/>
    </row>
    <row r="100" spans="1:4" ht="18.75" customHeight="1" x14ac:dyDescent="0.25">
      <c r="A100" s="177"/>
      <c r="B100" s="182"/>
      <c r="C100" s="177"/>
      <c r="D100" s="177"/>
    </row>
    <row r="101" spans="1:4" ht="16.5" customHeight="1" x14ac:dyDescent="0.25">
      <c r="A101" s="177"/>
      <c r="B101" s="177"/>
      <c r="C101" s="177"/>
      <c r="D101" s="177"/>
    </row>
    <row r="102" spans="1:4" ht="17.25" customHeight="1" x14ac:dyDescent="0.25">
      <c r="A102" s="177"/>
      <c r="B102" s="182"/>
      <c r="C102" s="177"/>
      <c r="D102" s="177"/>
    </row>
    <row r="103" spans="1:4" ht="17.25" customHeight="1" x14ac:dyDescent="0.25">
      <c r="A103" s="205"/>
      <c r="B103" s="181"/>
      <c r="C103" s="205"/>
      <c r="D103" s="196"/>
    </row>
    <row r="104" spans="1:4" ht="18.75" x14ac:dyDescent="0.25">
      <c r="A104" s="72"/>
      <c r="B104" s="105"/>
      <c r="C104" s="72"/>
      <c r="D104" s="105"/>
    </row>
    <row r="105" spans="1:4" ht="18.75" x14ac:dyDescent="0.25">
      <c r="A105" s="158" t="s">
        <v>235</v>
      </c>
      <c r="B105" s="165"/>
      <c r="C105" s="158"/>
      <c r="D105" s="159"/>
    </row>
    <row r="106" spans="1:4" ht="47.25" x14ac:dyDescent="0.25">
      <c r="A106" s="177" t="s">
        <v>416</v>
      </c>
      <c r="B106" s="182" t="s">
        <v>417</v>
      </c>
      <c r="C106" s="177" t="s">
        <v>411</v>
      </c>
      <c r="D106" s="177" t="s">
        <v>418</v>
      </c>
    </row>
    <row r="107" spans="1:4" ht="16.5" thickBot="1" x14ac:dyDescent="0.3">
      <c r="A107" s="243" t="s">
        <v>478</v>
      </c>
      <c r="B107" s="244" t="s">
        <v>479</v>
      </c>
      <c r="C107" s="244" t="s">
        <v>480</v>
      </c>
      <c r="D107" s="244" t="s">
        <v>456</v>
      </c>
    </row>
    <row r="108" spans="1:4" ht="18.75" x14ac:dyDescent="0.25">
      <c r="A108" s="158" t="s">
        <v>240</v>
      </c>
      <c r="B108" s="165"/>
      <c r="C108" s="158"/>
      <c r="D108" s="159"/>
    </row>
    <row r="109" spans="1:4" ht="15.75" x14ac:dyDescent="0.25">
      <c r="A109" s="177"/>
      <c r="B109" s="182"/>
      <c r="C109" s="177"/>
      <c r="D109" s="177"/>
    </row>
    <row r="110" spans="1:4" ht="16.5" customHeight="1" x14ac:dyDescent="0.25">
      <c r="A110" s="177"/>
      <c r="B110" s="182"/>
      <c r="C110" s="177"/>
      <c r="D110" s="177"/>
    </row>
    <row r="111" spans="1:4" ht="14.25" customHeight="1" x14ac:dyDescent="0.25">
      <c r="A111" s="177"/>
      <c r="B111" s="182"/>
      <c r="C111" s="177"/>
      <c r="D111" s="177"/>
    </row>
    <row r="112" spans="1:4" ht="16.5" customHeight="1" x14ac:dyDescent="0.25">
      <c r="A112" s="177"/>
      <c r="B112" s="177"/>
      <c r="C112" s="177"/>
      <c r="D112" s="177"/>
    </row>
    <row r="113" spans="1:4" ht="15.75" x14ac:dyDescent="0.25">
      <c r="A113" s="177"/>
      <c r="B113" s="182"/>
      <c r="C113" s="177"/>
      <c r="D113" s="177"/>
    </row>
    <row r="114" spans="1:4" ht="15.75" x14ac:dyDescent="0.25">
      <c r="A114" s="177"/>
      <c r="B114" s="188"/>
      <c r="C114" s="177"/>
      <c r="D114" s="177"/>
    </row>
    <row r="115" spans="1:4" ht="16.5" customHeight="1" x14ac:dyDescent="0.25">
      <c r="A115" s="177"/>
      <c r="B115" s="182"/>
      <c r="C115" s="177"/>
      <c r="D115" s="177"/>
    </row>
    <row r="116" spans="1:4" ht="16.5" customHeight="1" x14ac:dyDescent="0.25">
      <c r="A116" s="177"/>
      <c r="B116" s="182"/>
      <c r="C116" s="177"/>
      <c r="D116" s="177"/>
    </row>
    <row r="117" spans="1:4" ht="15" customHeight="1" x14ac:dyDescent="0.25">
      <c r="A117" s="177"/>
      <c r="B117" s="177"/>
      <c r="C117" s="177"/>
      <c r="D117" s="187"/>
    </row>
    <row r="118" spans="1:4" ht="16.5" customHeight="1" x14ac:dyDescent="0.25">
      <c r="A118" s="177"/>
      <c r="B118" s="177"/>
      <c r="C118" s="177"/>
      <c r="D118" s="177"/>
    </row>
    <row r="119" spans="1:4" ht="15" customHeight="1" x14ac:dyDescent="0.25">
      <c r="A119" s="177"/>
      <c r="B119" s="182"/>
      <c r="C119" s="177"/>
      <c r="D119" s="177"/>
    </row>
    <row r="120" spans="1:4" ht="17.25" customHeight="1" x14ac:dyDescent="0.25">
      <c r="A120" s="177"/>
      <c r="B120" s="182"/>
      <c r="C120" s="177"/>
      <c r="D120" s="177"/>
    </row>
    <row r="121" spans="1:4" ht="17.25" customHeight="1" x14ac:dyDescent="0.25">
      <c r="A121" s="177"/>
      <c r="B121" s="177"/>
      <c r="C121" s="177"/>
      <c r="D121" s="177"/>
    </row>
    <row r="122" spans="1:4" ht="18.75" customHeight="1" x14ac:dyDescent="0.25">
      <c r="A122" s="177"/>
      <c r="B122" s="177"/>
      <c r="C122" s="177"/>
      <c r="D122" s="177"/>
    </row>
    <row r="123" spans="1:4" ht="16.5" customHeight="1" x14ac:dyDescent="0.25">
      <c r="A123" s="177"/>
      <c r="B123" s="182"/>
      <c r="C123" s="177"/>
      <c r="D123" s="177"/>
    </row>
    <row r="124" spans="1:4" ht="16.5" customHeight="1" x14ac:dyDescent="0.25">
      <c r="A124" s="177"/>
      <c r="B124" s="182"/>
      <c r="C124" s="177"/>
      <c r="D124" s="177"/>
    </row>
    <row r="125" spans="1:4" ht="18" customHeight="1" x14ac:dyDescent="0.25">
      <c r="A125" s="177"/>
      <c r="B125" s="179"/>
      <c r="C125" s="177"/>
      <c r="D125" s="177"/>
    </row>
    <row r="126" spans="1:4" ht="16.5" customHeight="1" x14ac:dyDescent="0.25">
      <c r="A126" s="177"/>
      <c r="B126" s="182"/>
      <c r="C126" s="177"/>
      <c r="D126" s="177"/>
    </row>
    <row r="127" spans="1:4" ht="18.75" customHeight="1" x14ac:dyDescent="0.25">
      <c r="A127" s="177"/>
      <c r="B127" s="177"/>
      <c r="C127" s="177"/>
      <c r="D127" s="177"/>
    </row>
    <row r="128" spans="1:4" ht="18" customHeight="1" x14ac:dyDescent="0.25">
      <c r="A128" s="177"/>
      <c r="B128" s="177"/>
      <c r="C128" s="177"/>
      <c r="D128" s="177"/>
    </row>
    <row r="129" spans="1:4" ht="19.5" customHeight="1" x14ac:dyDescent="0.25">
      <c r="A129" s="177"/>
      <c r="B129" s="177"/>
      <c r="C129" s="177"/>
      <c r="D129" s="177"/>
    </row>
    <row r="130" spans="1:4" ht="16.5" customHeight="1" x14ac:dyDescent="0.25">
      <c r="A130" s="177"/>
      <c r="B130" s="177"/>
      <c r="C130" s="177"/>
      <c r="D130" s="177"/>
    </row>
    <row r="131" spans="1:4" ht="19.5" customHeight="1" x14ac:dyDescent="0.25">
      <c r="A131" s="177"/>
      <c r="B131" s="177"/>
      <c r="C131" s="177"/>
      <c r="D131" s="177"/>
    </row>
    <row r="132" spans="1:4" ht="18.75" customHeight="1" x14ac:dyDescent="0.25">
      <c r="A132" s="177"/>
      <c r="B132" s="182"/>
      <c r="C132" s="177"/>
      <c r="D132" s="177"/>
    </row>
    <row r="133" spans="1:4" ht="18" customHeight="1" x14ac:dyDescent="0.25">
      <c r="A133" s="177"/>
      <c r="B133" s="182"/>
      <c r="C133" s="177"/>
      <c r="D133" s="177"/>
    </row>
    <row r="134" spans="1:4" ht="15" customHeight="1" x14ac:dyDescent="0.25">
      <c r="A134" s="177"/>
      <c r="B134" s="182"/>
      <c r="C134" s="177"/>
      <c r="D134" s="177"/>
    </row>
    <row r="135" spans="1:4" ht="18.75" x14ac:dyDescent="0.25">
      <c r="A135" s="158" t="s">
        <v>236</v>
      </c>
      <c r="B135" s="165"/>
      <c r="C135" s="158"/>
      <c r="D135" s="159"/>
    </row>
    <row r="136" spans="1:4" ht="21" customHeight="1" x14ac:dyDescent="0.25">
      <c r="A136" s="177" t="s">
        <v>419</v>
      </c>
      <c r="B136" s="182">
        <v>43534</v>
      </c>
      <c r="C136" s="265" t="s">
        <v>420</v>
      </c>
      <c r="D136" s="177" t="s">
        <v>421</v>
      </c>
    </row>
    <row r="137" spans="1:4" ht="15" customHeight="1" x14ac:dyDescent="0.25">
      <c r="A137" s="177" t="s">
        <v>422</v>
      </c>
      <c r="B137" s="182">
        <v>43757</v>
      </c>
      <c r="C137" s="177" t="s">
        <v>411</v>
      </c>
      <c r="D137" s="177" t="s">
        <v>423</v>
      </c>
    </row>
    <row r="138" spans="1:4" ht="15.75" customHeight="1" x14ac:dyDescent="0.25">
      <c r="A138" s="186" t="s">
        <v>424</v>
      </c>
      <c r="B138" s="189">
        <v>43574</v>
      </c>
      <c r="C138" s="177" t="s">
        <v>411</v>
      </c>
      <c r="D138" s="177" t="s">
        <v>425</v>
      </c>
    </row>
    <row r="139" spans="1:4" ht="15.75" customHeight="1" x14ac:dyDescent="0.25">
      <c r="A139" s="183"/>
      <c r="B139" s="183"/>
      <c r="C139" s="183"/>
      <c r="D139" s="183"/>
    </row>
    <row r="140" spans="1:4" ht="17.25" customHeight="1" x14ac:dyDescent="0.25">
      <c r="A140" s="183"/>
      <c r="B140" s="183"/>
      <c r="C140" s="183"/>
      <c r="D140" s="183"/>
    </row>
    <row r="141" spans="1:4" ht="16.5" customHeight="1" x14ac:dyDescent="0.25">
      <c r="A141" s="183"/>
      <c r="B141" s="183"/>
      <c r="C141" s="183"/>
      <c r="D141" s="183"/>
    </row>
    <row r="142" spans="1:4" ht="17.25" customHeight="1" x14ac:dyDescent="0.25">
      <c r="A142" s="183"/>
      <c r="B142" s="182"/>
      <c r="C142" s="183"/>
      <c r="D142" s="183"/>
    </row>
    <row r="143" spans="1:4" ht="19.5" customHeight="1" x14ac:dyDescent="0.25">
      <c r="A143" s="177"/>
      <c r="B143" s="177"/>
      <c r="C143" s="186"/>
      <c r="D143" s="186"/>
    </row>
    <row r="144" spans="1:4" ht="15" customHeight="1" x14ac:dyDescent="0.25">
      <c r="A144" s="183"/>
      <c r="B144" s="183"/>
      <c r="C144" s="183"/>
      <c r="D144" s="183"/>
    </row>
    <row r="145" spans="1:4" ht="15" customHeight="1" x14ac:dyDescent="0.25">
      <c r="A145" s="177"/>
      <c r="B145" s="182"/>
      <c r="C145" s="177"/>
      <c r="D145" s="177"/>
    </row>
    <row r="146" spans="1:4" ht="18" customHeight="1" x14ac:dyDescent="0.25">
      <c r="A146" s="193"/>
      <c r="B146" s="183"/>
      <c r="C146" s="183"/>
      <c r="D146" s="183"/>
    </row>
    <row r="147" spans="1:4" ht="15" customHeight="1" x14ac:dyDescent="0.25">
      <c r="A147" s="177"/>
      <c r="B147" s="182"/>
      <c r="C147" s="177"/>
      <c r="D147" s="177"/>
    </row>
    <row r="148" spans="1:4" ht="17.25" customHeight="1" x14ac:dyDescent="0.25">
      <c r="A148" s="183"/>
      <c r="B148" s="183"/>
      <c r="C148" s="183"/>
      <c r="D148" s="183"/>
    </row>
    <row r="149" spans="1:4" ht="14.25" customHeight="1" x14ac:dyDescent="0.25">
      <c r="A149" s="183"/>
      <c r="B149" s="189"/>
      <c r="C149" s="183"/>
      <c r="D149" s="183"/>
    </row>
    <row r="150" spans="1:4" ht="16.5" customHeight="1" x14ac:dyDescent="0.25">
      <c r="A150" s="183"/>
      <c r="B150" s="183"/>
      <c r="C150" s="183"/>
      <c r="D150" s="183"/>
    </row>
    <row r="151" spans="1:4" ht="17.25" customHeight="1" x14ac:dyDescent="0.25">
      <c r="A151" s="177"/>
      <c r="B151" s="182"/>
      <c r="C151" s="177"/>
      <c r="D151" s="177"/>
    </row>
    <row r="152" spans="1:4" ht="17.25" customHeight="1" x14ac:dyDescent="0.25">
      <c r="A152" s="177"/>
      <c r="B152" s="182"/>
      <c r="C152" s="177"/>
      <c r="D152" s="177"/>
    </row>
    <row r="153" spans="1:4" ht="14.25" customHeight="1" x14ac:dyDescent="0.25">
      <c r="A153" s="177"/>
      <c r="B153" s="182"/>
      <c r="C153" s="177"/>
      <c r="D153" s="177"/>
    </row>
  </sheetData>
  <sheetProtection sort="0" autoFilter="0" pivotTables="0"/>
  <mergeCells count="4">
    <mergeCell ref="A1:D1"/>
    <mergeCell ref="A29:A30"/>
    <mergeCell ref="B29:B30"/>
    <mergeCell ref="C29:C30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SheetLayoutView="100" workbookViewId="0">
      <selection activeCell="E5" sqref="E5:E18"/>
    </sheetView>
  </sheetViews>
  <sheetFormatPr defaultRowHeight="15" x14ac:dyDescent="0.25"/>
  <cols>
    <col min="1" max="1" width="47.42578125" customWidth="1"/>
    <col min="2" max="2" width="51.42578125" customWidth="1"/>
    <col min="3" max="3" width="16.28515625" customWidth="1"/>
    <col min="4" max="5" width="19.85546875" customWidth="1"/>
  </cols>
  <sheetData>
    <row r="1" spans="1:5" ht="18.75" x14ac:dyDescent="0.25">
      <c r="A1" s="337" t="s">
        <v>163</v>
      </c>
      <c r="B1" s="337"/>
      <c r="C1" s="337"/>
      <c r="D1" s="228"/>
      <c r="E1" s="228"/>
    </row>
    <row r="2" spans="1:5" ht="18.75" x14ac:dyDescent="0.25">
      <c r="A2" s="281" t="s">
        <v>164</v>
      </c>
      <c r="B2" s="281"/>
      <c r="C2" s="281"/>
      <c r="D2" s="219"/>
      <c r="E2" s="219"/>
    </row>
    <row r="3" spans="1:5" ht="75.75" customHeight="1" x14ac:dyDescent="0.25">
      <c r="A3" s="222" t="s">
        <v>165</v>
      </c>
      <c r="B3" s="227" t="s">
        <v>241</v>
      </c>
      <c r="C3" s="225" t="s">
        <v>242</v>
      </c>
      <c r="D3" s="222" t="s">
        <v>243</v>
      </c>
      <c r="E3" s="222" t="s">
        <v>244</v>
      </c>
    </row>
    <row r="4" spans="1:5" ht="18.75" x14ac:dyDescent="0.3">
      <c r="A4" s="73" t="s">
        <v>166</v>
      </c>
      <c r="B4" s="75"/>
      <c r="C4" s="166"/>
      <c r="D4" s="76"/>
      <c r="E4" s="76"/>
    </row>
    <row r="5" spans="1:5" ht="18.75" x14ac:dyDescent="0.25">
      <c r="A5" s="53" t="s">
        <v>167</v>
      </c>
      <c r="B5" s="105"/>
      <c r="C5" s="133"/>
      <c r="D5" s="133"/>
      <c r="E5" s="133"/>
    </row>
    <row r="6" spans="1:5" ht="38.25" thickBot="1" x14ac:dyDescent="0.3">
      <c r="A6" s="348" t="s">
        <v>168</v>
      </c>
      <c r="B6" s="356" t="s">
        <v>303</v>
      </c>
      <c r="C6" s="357" t="s">
        <v>304</v>
      </c>
      <c r="D6" s="357" t="s">
        <v>305</v>
      </c>
      <c r="E6" s="357" t="s">
        <v>305</v>
      </c>
    </row>
    <row r="7" spans="1:5" ht="38.25" thickBot="1" x14ac:dyDescent="0.3">
      <c r="A7" s="348" t="s">
        <v>169</v>
      </c>
      <c r="B7" s="356" t="s">
        <v>306</v>
      </c>
      <c r="C7" s="357">
        <v>2628</v>
      </c>
      <c r="D7" s="357" t="s">
        <v>305</v>
      </c>
      <c r="E7" s="357" t="s">
        <v>305</v>
      </c>
    </row>
    <row r="8" spans="1:5" ht="18.75" x14ac:dyDescent="0.25">
      <c r="A8" s="349" t="s">
        <v>170</v>
      </c>
      <c r="B8" s="358" t="s">
        <v>307</v>
      </c>
      <c r="C8" s="357" t="s">
        <v>308</v>
      </c>
      <c r="D8" s="357" t="s">
        <v>309</v>
      </c>
      <c r="E8" s="357">
        <v>669</v>
      </c>
    </row>
    <row r="9" spans="1:5" ht="15" customHeight="1" thickBot="1" x14ac:dyDescent="0.3">
      <c r="A9" s="350"/>
      <c r="B9" s="359" t="s">
        <v>311</v>
      </c>
      <c r="C9" s="360">
        <v>3690</v>
      </c>
      <c r="D9" s="361" t="s">
        <v>310</v>
      </c>
      <c r="E9" s="360">
        <v>784</v>
      </c>
    </row>
    <row r="10" spans="1:5" ht="14.45" customHeight="1" x14ac:dyDescent="0.25">
      <c r="A10" s="53" t="s">
        <v>171</v>
      </c>
      <c r="B10" s="105"/>
      <c r="C10" s="105"/>
      <c r="D10" s="105"/>
      <c r="E10" s="105"/>
    </row>
    <row r="11" spans="1:5" ht="14.45" customHeight="1" x14ac:dyDescent="0.25">
      <c r="A11" s="351" t="s">
        <v>172</v>
      </c>
      <c r="B11" s="358" t="s">
        <v>312</v>
      </c>
      <c r="C11" s="238">
        <v>176</v>
      </c>
      <c r="D11" s="238"/>
      <c r="E11" s="238"/>
    </row>
    <row r="12" spans="1:5" ht="15" customHeight="1" x14ac:dyDescent="0.25">
      <c r="A12" s="352"/>
      <c r="B12" s="358" t="s">
        <v>313</v>
      </c>
      <c r="C12" s="238">
        <v>113</v>
      </c>
      <c r="D12" s="238"/>
      <c r="E12" s="238"/>
    </row>
    <row r="13" spans="1:5" ht="15" customHeight="1" x14ac:dyDescent="0.25">
      <c r="A13" s="351" t="s">
        <v>173</v>
      </c>
      <c r="B13" s="362" t="s">
        <v>314</v>
      </c>
      <c r="C13" s="357">
        <v>677</v>
      </c>
      <c r="D13" s="357" t="s">
        <v>315</v>
      </c>
      <c r="E13" s="357">
        <v>708</v>
      </c>
    </row>
    <row r="14" spans="1:5" ht="18.75" x14ac:dyDescent="0.25">
      <c r="A14" s="352"/>
      <c r="B14" s="362" t="s">
        <v>318</v>
      </c>
      <c r="C14" s="357" t="s">
        <v>316</v>
      </c>
      <c r="D14" s="357" t="s">
        <v>317</v>
      </c>
      <c r="E14" s="357">
        <v>2816</v>
      </c>
    </row>
    <row r="15" spans="1:5" ht="18.75" x14ac:dyDescent="0.25">
      <c r="A15" s="353" t="s">
        <v>199</v>
      </c>
      <c r="B15" s="362" t="s">
        <v>319</v>
      </c>
      <c r="C15" s="357" t="s">
        <v>320</v>
      </c>
      <c r="D15" s="357" t="s">
        <v>321</v>
      </c>
      <c r="E15" s="357">
        <v>257</v>
      </c>
    </row>
    <row r="16" spans="1:5" ht="18.75" x14ac:dyDescent="0.25">
      <c r="A16" s="354" t="s">
        <v>174</v>
      </c>
      <c r="B16" s="105"/>
      <c r="C16" s="105"/>
      <c r="D16" s="105"/>
      <c r="E16" s="105"/>
    </row>
    <row r="17" spans="1:5" ht="18.75" customHeight="1" x14ac:dyDescent="0.3">
      <c r="A17" s="355" t="s">
        <v>175</v>
      </c>
      <c r="B17" s="74" t="s">
        <v>179</v>
      </c>
      <c r="C17" s="74" t="s">
        <v>178</v>
      </c>
      <c r="D17" s="74"/>
      <c r="E17" s="74"/>
    </row>
    <row r="18" spans="1:5" ht="18.75" x14ac:dyDescent="0.25">
      <c r="A18" s="30" t="s">
        <v>176</v>
      </c>
      <c r="B18" s="105"/>
      <c r="C18" s="104"/>
      <c r="D18" s="105"/>
      <c r="E18" s="105"/>
    </row>
    <row r="19" spans="1:5" ht="18.75" x14ac:dyDescent="0.25">
      <c r="A19" s="30" t="s">
        <v>177</v>
      </c>
      <c r="B19" s="105"/>
      <c r="C19" s="104"/>
      <c r="D19" s="105"/>
      <c r="E19" s="105"/>
    </row>
    <row r="20" spans="1:5" ht="18.75" x14ac:dyDescent="0.3">
      <c r="A20" s="1"/>
      <c r="B20" s="1"/>
      <c r="C20" s="1"/>
      <c r="D20" s="1"/>
      <c r="E20" s="1"/>
    </row>
    <row r="22" spans="1:5" ht="37.5" customHeight="1" x14ac:dyDescent="0.25"/>
    <row r="23" spans="1:5" ht="75" customHeight="1" x14ac:dyDescent="0.25"/>
    <row r="24" spans="1:5" ht="38.25" customHeight="1" x14ac:dyDescent="0.25"/>
    <row r="33" spans="1:5" ht="18.75" x14ac:dyDescent="0.3">
      <c r="A33" s="1"/>
      <c r="B33" s="1"/>
      <c r="C33" s="1"/>
      <c r="D33" s="1"/>
      <c r="E33" s="1"/>
    </row>
    <row r="34" spans="1:5" ht="18.75" x14ac:dyDescent="0.3">
      <c r="A34" s="1"/>
      <c r="B34" s="1"/>
      <c r="C34" s="1"/>
      <c r="D34" s="1"/>
      <c r="E34" s="1"/>
    </row>
  </sheetData>
  <mergeCells count="5">
    <mergeCell ref="A13:A14"/>
    <mergeCell ref="A8:A9"/>
    <mergeCell ref="A11:A12"/>
    <mergeCell ref="A1:C1"/>
    <mergeCell ref="A2:C2"/>
  </mergeCells>
  <hyperlinks>
    <hyperlink ref="B6" r:id="rId1" display="http://www.timolod.ru/centers/youth_centers/opisanie/altaip.php"/>
    <hyperlink ref="B7" r:id="rId2"/>
    <hyperlink ref="B8" r:id="rId3" display="https://vk.com/altair_nsk"/>
    <hyperlink ref="B9" r:id="rId4"/>
    <hyperlink ref="B11" r:id="rId5"/>
    <hyperlink ref="B12" r:id="rId6"/>
    <hyperlink ref="B13" r:id="rId7" display="https://vk.com/away.php?to=https%3A%2F%2Finstagram.com%2Faltair_nsk%3Figshid%3D1smjtrvq4dkjw&amp;cc_key="/>
    <hyperlink ref="B14" r:id="rId8"/>
    <hyperlink ref="B15" r:id="rId9"/>
  </hyperlinks>
  <pageMargins left="0.7" right="0.7" top="0.75" bottom="0.75" header="0.3" footer="0.3"/>
  <pageSetup paperSize="9" orientation="landscape"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281" t="s">
        <v>180</v>
      </c>
      <c r="B1" s="281"/>
    </row>
    <row r="2" spans="1:2" ht="18.75" x14ac:dyDescent="0.25">
      <c r="A2" s="222" t="s">
        <v>181</v>
      </c>
      <c r="B2" s="222" t="s">
        <v>188</v>
      </c>
    </row>
    <row r="3" spans="1:2" ht="73.5" customHeight="1" x14ac:dyDescent="0.25">
      <c r="A3" s="170" t="s">
        <v>182</v>
      </c>
      <c r="B3" s="174">
        <v>28</v>
      </c>
    </row>
    <row r="4" spans="1:2" ht="101.25" customHeight="1" x14ac:dyDescent="0.25">
      <c r="A4" s="170" t="s">
        <v>183</v>
      </c>
      <c r="B4" s="174">
        <v>74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F5" sqref="F5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71" t="s">
        <v>184</v>
      </c>
      <c r="B1" s="171"/>
      <c r="C1" s="171"/>
      <c r="D1" s="171"/>
    </row>
    <row r="2" spans="1:4" ht="37.5" customHeight="1" x14ac:dyDescent="0.25">
      <c r="A2" s="222" t="s">
        <v>62</v>
      </c>
      <c r="B2" s="222" t="s">
        <v>185</v>
      </c>
      <c r="C2" s="222" t="s">
        <v>186</v>
      </c>
      <c r="D2" s="222" t="s">
        <v>187</v>
      </c>
    </row>
    <row r="3" spans="1:4" ht="44.25" customHeight="1" x14ac:dyDescent="0.25">
      <c r="A3" s="67">
        <v>1</v>
      </c>
      <c r="B3" s="30" t="s">
        <v>189</v>
      </c>
      <c r="C3" s="77"/>
      <c r="D3" s="21"/>
    </row>
    <row r="4" spans="1:4" ht="59.25" customHeight="1" x14ac:dyDescent="0.25">
      <c r="A4" s="67">
        <v>2</v>
      </c>
      <c r="B4" s="30" t="s">
        <v>190</v>
      </c>
      <c r="C4" s="77"/>
      <c r="D4" s="21"/>
    </row>
    <row r="5" spans="1:4" ht="49.5" customHeight="1" x14ac:dyDescent="0.25">
      <c r="A5" s="67">
        <v>3</v>
      </c>
      <c r="B5" s="30" t="s">
        <v>191</v>
      </c>
      <c r="C5" s="77"/>
      <c r="D5" s="21"/>
    </row>
    <row r="6" spans="1:4" ht="48.75" customHeight="1" x14ac:dyDescent="0.25">
      <c r="A6" s="67">
        <v>4</v>
      </c>
      <c r="B6" s="72" t="s">
        <v>174</v>
      </c>
      <c r="C6" s="77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SheetLayoutView="100" workbookViewId="0">
      <selection activeCell="E13" sqref="E1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37" t="s">
        <v>153</v>
      </c>
      <c r="B1" s="337"/>
      <c r="C1" s="337"/>
      <c r="D1" s="337"/>
      <c r="E1" s="337"/>
    </row>
    <row r="2" spans="1:5" ht="39" customHeight="1" x14ac:dyDescent="0.25">
      <c r="A2" s="218" t="s">
        <v>62</v>
      </c>
      <c r="B2" s="218" t="s">
        <v>154</v>
      </c>
      <c r="C2" s="218" t="s">
        <v>155</v>
      </c>
      <c r="D2" s="218" t="s">
        <v>156</v>
      </c>
      <c r="E2" s="218" t="s">
        <v>157</v>
      </c>
    </row>
    <row r="3" spans="1:5" ht="18.75" x14ac:dyDescent="0.25">
      <c r="A3" s="71">
        <v>1</v>
      </c>
      <c r="B3" s="71" t="s">
        <v>158</v>
      </c>
      <c r="C3" s="109">
        <v>0</v>
      </c>
      <c r="D3" s="109">
        <v>0</v>
      </c>
      <c r="E3" s="72"/>
    </row>
    <row r="4" spans="1:5" ht="18.75" x14ac:dyDescent="0.25">
      <c r="A4" s="30">
        <v>2</v>
      </c>
      <c r="B4" s="71" t="s">
        <v>159</v>
      </c>
      <c r="C4" s="109">
        <v>0</v>
      </c>
      <c r="D4" s="109">
        <v>0</v>
      </c>
      <c r="E4" s="72"/>
    </row>
    <row r="5" spans="1:5" ht="18.75" x14ac:dyDescent="0.25">
      <c r="A5" s="71">
        <v>3</v>
      </c>
      <c r="B5" s="71" t="s">
        <v>160</v>
      </c>
      <c r="C5" s="109">
        <v>0</v>
      </c>
      <c r="D5" s="109">
        <v>0</v>
      </c>
      <c r="E5" s="72"/>
    </row>
    <row r="6" spans="1:5" ht="56.25" x14ac:dyDescent="0.25">
      <c r="A6" s="338">
        <v>4</v>
      </c>
      <c r="B6" s="338" t="s">
        <v>161</v>
      </c>
      <c r="C6" s="232">
        <v>504</v>
      </c>
      <c r="D6" s="109">
        <v>7</v>
      </c>
      <c r="E6" s="72" t="s">
        <v>431</v>
      </c>
    </row>
    <row r="7" spans="1:5" ht="18.75" x14ac:dyDescent="0.25">
      <c r="A7" s="339"/>
      <c r="B7" s="339"/>
      <c r="C7" s="232">
        <v>0</v>
      </c>
      <c r="D7" s="109">
        <v>0</v>
      </c>
      <c r="E7" s="72"/>
    </row>
    <row r="8" spans="1:5" ht="18.75" x14ac:dyDescent="0.25">
      <c r="A8" s="30">
        <v>5</v>
      </c>
      <c r="B8" s="71" t="s">
        <v>162</v>
      </c>
      <c r="C8" s="232">
        <v>0</v>
      </c>
      <c r="D8" s="109">
        <v>0</v>
      </c>
      <c r="E8" s="72"/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A6" sqref="A6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281" t="s">
        <v>128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3" ht="19.5" customHeight="1" x14ac:dyDescent="0.3">
      <c r="A2" s="340" t="s">
        <v>43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3" ht="18.75" x14ac:dyDescent="0.3">
      <c r="A3" s="298" t="s">
        <v>19</v>
      </c>
      <c r="B3" s="328" t="s">
        <v>13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3" ht="19.5" customHeight="1" x14ac:dyDescent="0.25">
      <c r="A4" s="298"/>
      <c r="B4" s="298" t="s">
        <v>14</v>
      </c>
      <c r="C4" s="298" t="s">
        <v>20</v>
      </c>
      <c r="D4" s="298" t="s">
        <v>129</v>
      </c>
      <c r="E4" s="298"/>
      <c r="F4" s="298" t="s">
        <v>15</v>
      </c>
      <c r="G4" s="288" t="s">
        <v>247</v>
      </c>
      <c r="H4" s="298" t="s">
        <v>81</v>
      </c>
      <c r="I4" s="298" t="s">
        <v>85</v>
      </c>
      <c r="J4" s="298" t="s">
        <v>16</v>
      </c>
      <c r="K4" s="298" t="s">
        <v>46</v>
      </c>
      <c r="L4" s="298" t="s">
        <v>17</v>
      </c>
    </row>
    <row r="5" spans="1:13" ht="37.5" customHeight="1" x14ac:dyDescent="0.25">
      <c r="A5" s="298"/>
      <c r="B5" s="298"/>
      <c r="C5" s="298"/>
      <c r="D5" s="222" t="s">
        <v>131</v>
      </c>
      <c r="E5" s="222" t="s">
        <v>130</v>
      </c>
      <c r="F5" s="298"/>
      <c r="G5" s="290"/>
      <c r="H5" s="298"/>
      <c r="I5" s="298"/>
      <c r="J5" s="298"/>
      <c r="K5" s="298"/>
      <c r="L5" s="298"/>
    </row>
    <row r="6" spans="1:13" s="81" customFormat="1" ht="36" customHeight="1" x14ac:dyDescent="0.3">
      <c r="A6" s="224">
        <f>SUM(B6:L6)-A10</f>
        <v>51</v>
      </c>
      <c r="B6" s="111">
        <v>1</v>
      </c>
      <c r="C6" s="111">
        <v>3</v>
      </c>
      <c r="D6" s="111">
        <v>3</v>
      </c>
      <c r="E6" s="111">
        <v>0</v>
      </c>
      <c r="F6" s="111">
        <v>3</v>
      </c>
      <c r="G6" s="111">
        <v>1</v>
      </c>
      <c r="H6" s="111">
        <v>4</v>
      </c>
      <c r="I6" s="111">
        <v>0</v>
      </c>
      <c r="J6" s="111">
        <v>10</v>
      </c>
      <c r="K6" s="111">
        <v>25</v>
      </c>
      <c r="L6" s="111">
        <v>8</v>
      </c>
      <c r="M6" s="95"/>
    </row>
    <row r="7" spans="1:13" ht="18.75" customHeight="1" x14ac:dyDescent="0.3">
      <c r="A7" s="341" t="str">
        <f>IF(A6=B6+C6+D6+E6+F6+G6+H6+I6+J6+K6+L6-A10,"ПРАВИЛЬНО"," НЕПРАВИЛЬНО")</f>
        <v>ПРАВИЛЬНО</v>
      </c>
      <c r="B7" s="342"/>
      <c r="C7" s="343" t="s">
        <v>18</v>
      </c>
      <c r="D7" s="343"/>
      <c r="E7" s="343"/>
      <c r="F7" s="343"/>
      <c r="G7" s="343"/>
      <c r="H7" s="343"/>
      <c r="I7" s="343"/>
      <c r="J7" s="343"/>
      <c r="K7" s="343"/>
      <c r="L7" s="344"/>
      <c r="M7" s="96"/>
    </row>
    <row r="8" spans="1:13" ht="36" customHeight="1" x14ac:dyDescent="0.25">
      <c r="A8" s="112">
        <f>SUM(B8:L8)</f>
        <v>100</v>
      </c>
      <c r="B8" s="112">
        <f>100/A6*(B6-B10)</f>
        <v>1.9607843137254901</v>
      </c>
      <c r="C8" s="112">
        <f>100/A6*(C6-C10)</f>
        <v>5.8823529411764701</v>
      </c>
      <c r="D8" s="112">
        <f>100/A6*(D6-D10)</f>
        <v>5.8823529411764701</v>
      </c>
      <c r="E8" s="112">
        <f>100/A6*(E6-E10)</f>
        <v>0</v>
      </c>
      <c r="F8" s="112">
        <f>100/A6*(F6-F10)</f>
        <v>3.9215686274509802</v>
      </c>
      <c r="G8" s="112">
        <f>100/A6*(G6-G10)</f>
        <v>1.9607843137254901</v>
      </c>
      <c r="H8" s="112">
        <f>100/A6*(H6-H10)</f>
        <v>7.8431372549019605</v>
      </c>
      <c r="I8" s="112">
        <f>100/A6*(I6-I10)</f>
        <v>0</v>
      </c>
      <c r="J8" s="112">
        <f>100/A6*(J6-J10)</f>
        <v>19.6078431372549</v>
      </c>
      <c r="K8" s="112">
        <f>100/A6*(K6-K10)</f>
        <v>45.098039215686271</v>
      </c>
      <c r="L8" s="112">
        <f>100/A6*(L6-L10)</f>
        <v>7.8431372549019605</v>
      </c>
      <c r="M8" s="97"/>
    </row>
    <row r="9" spans="1:13" ht="19.5" customHeight="1" x14ac:dyDescent="0.3">
      <c r="A9" s="328" t="s">
        <v>214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96"/>
    </row>
    <row r="10" spans="1:13" s="64" customFormat="1" ht="36" customHeight="1" x14ac:dyDescent="0.25">
      <c r="A10" s="107">
        <f>SUM(B10:L10)</f>
        <v>7</v>
      </c>
      <c r="B10" s="21">
        <v>0</v>
      </c>
      <c r="C10" s="21">
        <v>0</v>
      </c>
      <c r="D10" s="21">
        <v>0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2</v>
      </c>
      <c r="L10" s="21">
        <v>4</v>
      </c>
    </row>
    <row r="11" spans="1:13" ht="19.5" customHeight="1" x14ac:dyDescent="0.25">
      <c r="A11" s="327" t="s">
        <v>208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</row>
    <row r="12" spans="1:13" s="82" customFormat="1" ht="36" customHeight="1" x14ac:dyDescent="0.3">
      <c r="A12" s="35">
        <f>SUM(B12:L12)</f>
        <v>4</v>
      </c>
      <c r="B12" s="98">
        <v>0</v>
      </c>
      <c r="C12" s="98">
        <v>0</v>
      </c>
      <c r="D12" s="98">
        <v>0</v>
      </c>
      <c r="E12" s="98">
        <v>0</v>
      </c>
      <c r="F12" s="98">
        <v>1</v>
      </c>
      <c r="G12" s="98">
        <v>0</v>
      </c>
      <c r="H12" s="167">
        <v>1</v>
      </c>
      <c r="I12" s="167">
        <v>0</v>
      </c>
      <c r="J12" s="167">
        <v>2</v>
      </c>
      <c r="K12" s="167">
        <v>0</v>
      </c>
      <c r="L12" s="167">
        <v>0</v>
      </c>
    </row>
    <row r="13" spans="1:13" s="82" customFormat="1" ht="18.75" x14ac:dyDescent="0.3"/>
    <row r="14" spans="1:13" s="82" customFormat="1" ht="18.75" x14ac:dyDescent="0.3"/>
    <row r="15" spans="1:13" s="82" customFormat="1" ht="18.75" x14ac:dyDescent="0.3"/>
    <row r="16" spans="1:13" s="82" customFormat="1" ht="18.75" x14ac:dyDescent="0.3"/>
    <row r="17" s="82" customFormat="1" ht="18.75" x14ac:dyDescent="0.3"/>
    <row r="18" s="82" customFormat="1" ht="18.75" x14ac:dyDescent="0.3"/>
    <row r="19" s="82" customFormat="1" ht="18.75" x14ac:dyDescent="0.3"/>
    <row r="20" s="82" customFormat="1" ht="18.75" x14ac:dyDescent="0.3"/>
    <row r="21" s="82" customFormat="1" ht="18.75" x14ac:dyDescent="0.3"/>
    <row r="22" s="82" customFormat="1" ht="18.75" x14ac:dyDescent="0.3"/>
    <row r="23" s="82" customFormat="1" ht="18.75" x14ac:dyDescent="0.3"/>
    <row r="24" s="82" customFormat="1" ht="18.75" x14ac:dyDescent="0.3"/>
    <row r="25" s="82" customFormat="1" ht="18.75" x14ac:dyDescent="0.3"/>
    <row r="26" s="82" customFormat="1" ht="18.75" x14ac:dyDescent="0.3"/>
    <row r="27" s="82" customFormat="1" ht="18.75" x14ac:dyDescent="0.3"/>
    <row r="28" s="82" customFormat="1" ht="18.75" x14ac:dyDescent="0.3"/>
    <row r="29" s="82" customFormat="1" ht="18.75" x14ac:dyDescent="0.3"/>
    <row r="30" s="82" customFormat="1" ht="18.75" x14ac:dyDescent="0.3"/>
    <row r="31" s="82" customFormat="1" ht="18.75" x14ac:dyDescent="0.3"/>
    <row r="32" s="82" customFormat="1" ht="18.75" x14ac:dyDescent="0.3"/>
    <row r="33" s="82" customFormat="1" ht="18.75" x14ac:dyDescent="0.3"/>
    <row r="34" s="82" customFormat="1" ht="18.75" x14ac:dyDescent="0.3"/>
    <row r="35" s="82" customFormat="1" ht="18.75" x14ac:dyDescent="0.3"/>
    <row r="36" s="82" customFormat="1" ht="18.75" x14ac:dyDescent="0.3"/>
    <row r="37" s="82" customFormat="1" ht="18.75" x14ac:dyDescent="0.3"/>
    <row r="38" s="82" customFormat="1" ht="18.75" x14ac:dyDescent="0.3"/>
    <row r="39" s="82" customFormat="1" ht="18.75" x14ac:dyDescent="0.3"/>
    <row r="40" s="82" customFormat="1" ht="18.75" x14ac:dyDescent="0.3"/>
    <row r="41" s="82" customFormat="1" ht="18.75" x14ac:dyDescent="0.3"/>
    <row r="42" s="82" customFormat="1" ht="18.75" x14ac:dyDescent="0.3"/>
    <row r="43" s="82" customFormat="1" ht="18.75" x14ac:dyDescent="0.3"/>
    <row r="44" s="82" customFormat="1" ht="18.75" x14ac:dyDescent="0.3"/>
    <row r="45" s="82" customFormat="1" ht="18.75" x14ac:dyDescent="0.3"/>
    <row r="46" s="82" customFormat="1" ht="18.75" x14ac:dyDescent="0.3"/>
    <row r="47" s="82" customFormat="1" ht="18.75" x14ac:dyDescent="0.3"/>
    <row r="48" s="82" customFormat="1" ht="18.75" x14ac:dyDescent="0.3"/>
    <row r="49" s="82" customFormat="1" ht="18.75" x14ac:dyDescent="0.3"/>
    <row r="50" s="82" customFormat="1" ht="18.75" x14ac:dyDescent="0.3"/>
    <row r="51" s="82" customFormat="1" ht="18.75" x14ac:dyDescent="0.3"/>
    <row r="52" s="82" customFormat="1" ht="18.75" x14ac:dyDescent="0.3"/>
    <row r="53" s="82" customFormat="1" ht="18.75" x14ac:dyDescent="0.3"/>
    <row r="54" s="83" customFormat="1" x14ac:dyDescent="0.25"/>
    <row r="55" s="83" customFormat="1" x14ac:dyDescent="0.25"/>
    <row r="56" s="83" customFormat="1" x14ac:dyDescent="0.25"/>
    <row r="57" s="83" customFormat="1" x14ac:dyDescent="0.25"/>
    <row r="58" s="83" customFormat="1" x14ac:dyDescent="0.25"/>
    <row r="59" s="83" customFormat="1" x14ac:dyDescent="0.25"/>
  </sheetData>
  <sheetProtection password="DF93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E12" sqref="E12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287" t="s">
        <v>44</v>
      </c>
      <c r="B1" s="287"/>
      <c r="C1" s="287"/>
    </row>
    <row r="2" spans="1:4" ht="18.75" customHeight="1" x14ac:dyDescent="0.25">
      <c r="A2" s="222" t="s">
        <v>1</v>
      </c>
      <c r="B2" s="222" t="s">
        <v>2</v>
      </c>
      <c r="C2" s="222" t="s">
        <v>47</v>
      </c>
    </row>
    <row r="3" spans="1:4" ht="18.75" customHeight="1" x14ac:dyDescent="0.25">
      <c r="A3" s="28" t="s">
        <v>200</v>
      </c>
      <c r="B3" s="107">
        <f>SUM(B6:B14)</f>
        <v>18</v>
      </c>
      <c r="C3" s="100">
        <f>SUM(B6:B14)</f>
        <v>18</v>
      </c>
      <c r="D3" s="114">
        <f>SUM(B6:B14)-B4</f>
        <v>17</v>
      </c>
    </row>
    <row r="4" spans="1:4" ht="55.5" customHeight="1" x14ac:dyDescent="0.25">
      <c r="A4" s="102" t="s">
        <v>216</v>
      </c>
      <c r="B4" s="59">
        <v>1</v>
      </c>
      <c r="C4" s="99"/>
      <c r="D4" s="114"/>
    </row>
    <row r="5" spans="1:4" ht="18.75" x14ac:dyDescent="0.25">
      <c r="A5" s="225" t="s">
        <v>0</v>
      </c>
      <c r="B5" s="90"/>
      <c r="C5" s="91"/>
    </row>
    <row r="6" spans="1:4" ht="18.75" x14ac:dyDescent="0.25">
      <c r="A6" s="29" t="s">
        <v>205</v>
      </c>
      <c r="B6" s="21">
        <v>10</v>
      </c>
      <c r="C6" s="31">
        <f>100/B3*B6</f>
        <v>55.555555555555557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1</v>
      </c>
      <c r="C8" s="31">
        <f>100/B3*B8</f>
        <v>5.5555555555555554</v>
      </c>
    </row>
    <row r="9" spans="1:4" ht="18.75" customHeight="1" x14ac:dyDescent="0.25">
      <c r="A9" s="29" t="s">
        <v>22</v>
      </c>
      <c r="B9" s="21">
        <v>4</v>
      </c>
      <c r="C9" s="31">
        <f>100/B3*B9</f>
        <v>22.222222222222221</v>
      </c>
    </row>
    <row r="10" spans="1:4" ht="18.75" customHeight="1" x14ac:dyDescent="0.25">
      <c r="A10" s="29" t="s">
        <v>23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24</v>
      </c>
      <c r="B11" s="21">
        <v>2</v>
      </c>
      <c r="C11" s="31">
        <f>100/B3*B11</f>
        <v>11.111111111111111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1</v>
      </c>
      <c r="C14" s="31">
        <f>100/B3*B14</f>
        <v>5.5555555555555554</v>
      </c>
    </row>
    <row r="15" spans="1:4" ht="18.75" x14ac:dyDescent="0.25">
      <c r="A15" s="225" t="s">
        <v>27</v>
      </c>
      <c r="B15" s="92">
        <f>SUM(B16,B18,B19,B20)</f>
        <v>17</v>
      </c>
      <c r="C15" s="93" t="str">
        <f>IF(B15=D3,"ПРАВИЛЬНО","НЕПРАВИЛЬНО")</f>
        <v>ПРАВИЛЬНО</v>
      </c>
    </row>
    <row r="16" spans="1:4" ht="18.75" customHeight="1" x14ac:dyDescent="0.25">
      <c r="A16" s="29" t="s">
        <v>192</v>
      </c>
      <c r="B16" s="36">
        <v>12</v>
      </c>
      <c r="C16" s="31">
        <f>100/D3*B16</f>
        <v>70.588235294117652</v>
      </c>
    </row>
    <row r="17" spans="1:3" ht="56.25" customHeight="1" x14ac:dyDescent="0.25">
      <c r="A17" s="33" t="s">
        <v>213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28</v>
      </c>
      <c r="B18" s="37">
        <v>0</v>
      </c>
      <c r="C18" s="31">
        <f>100/D3*B18</f>
        <v>0</v>
      </c>
    </row>
    <row r="19" spans="1:3" ht="18.75" customHeight="1" x14ac:dyDescent="0.25">
      <c r="A19" s="29" t="s">
        <v>29</v>
      </c>
      <c r="B19" s="37">
        <v>3</v>
      </c>
      <c r="C19" s="31">
        <f>100/D3*B19</f>
        <v>17.647058823529413</v>
      </c>
    </row>
    <row r="20" spans="1:3" ht="18.75" customHeight="1" x14ac:dyDescent="0.25">
      <c r="A20" s="29" t="s">
        <v>30</v>
      </c>
      <c r="B20" s="37">
        <v>2</v>
      </c>
      <c r="C20" s="31">
        <f>100/D3*B20</f>
        <v>11.764705882352942</v>
      </c>
    </row>
    <row r="21" spans="1:3" ht="18.75" x14ac:dyDescent="0.25">
      <c r="A21" s="225" t="s">
        <v>31</v>
      </c>
      <c r="B21" s="92">
        <f>SUM(B22:B25)</f>
        <v>18</v>
      </c>
      <c r="C21" s="93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10</v>
      </c>
      <c r="C23" s="31">
        <f>100/B3*B23</f>
        <v>55.555555555555557</v>
      </c>
    </row>
    <row r="24" spans="1:3" ht="18.75" x14ac:dyDescent="0.25">
      <c r="A24" s="29" t="s">
        <v>34</v>
      </c>
      <c r="B24" s="37">
        <v>1</v>
      </c>
      <c r="C24" s="31">
        <f>100/B3*B24</f>
        <v>5.5555555555555554</v>
      </c>
    </row>
    <row r="25" spans="1:3" ht="18.75" customHeight="1" x14ac:dyDescent="0.25">
      <c r="A25" s="29" t="s">
        <v>35</v>
      </c>
      <c r="B25" s="37">
        <v>7</v>
      </c>
      <c r="C25" s="31">
        <f>100/B3*B25</f>
        <v>38.888888888888886</v>
      </c>
    </row>
    <row r="26" spans="1:3" ht="18.75" x14ac:dyDescent="0.25">
      <c r="A26" s="225" t="s">
        <v>132</v>
      </c>
      <c r="B26" s="92">
        <f>SUM(B27:B30)</f>
        <v>17</v>
      </c>
      <c r="C26" s="93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1</v>
      </c>
      <c r="C27" s="31">
        <f>100/D3*B27</f>
        <v>5.882352941176471</v>
      </c>
    </row>
    <row r="28" spans="1:3" ht="18.75" customHeight="1" x14ac:dyDescent="0.25">
      <c r="A28" s="34" t="s">
        <v>36</v>
      </c>
      <c r="B28" s="37">
        <v>4</v>
      </c>
      <c r="C28" s="31">
        <f>100/D3*B28</f>
        <v>23.529411764705884</v>
      </c>
    </row>
    <row r="29" spans="1:3" ht="18.75" customHeight="1" x14ac:dyDescent="0.25">
      <c r="A29" s="34" t="s">
        <v>37</v>
      </c>
      <c r="B29" s="37">
        <v>4</v>
      </c>
      <c r="C29" s="31">
        <f>100/D3*B29</f>
        <v>23.529411764705884</v>
      </c>
    </row>
    <row r="30" spans="1:3" ht="18.75" customHeight="1" x14ac:dyDescent="0.25">
      <c r="A30" s="34" t="s">
        <v>38</v>
      </c>
      <c r="B30" s="37">
        <v>8</v>
      </c>
      <c r="C30" s="31">
        <f>100/D3*B30</f>
        <v>47.058823529411768</v>
      </c>
    </row>
    <row r="31" spans="1:3" ht="18.75" x14ac:dyDescent="0.25">
      <c r="A31" s="94" t="s">
        <v>133</v>
      </c>
      <c r="B31" s="92">
        <f>SUM(B32:B35)</f>
        <v>17</v>
      </c>
      <c r="C31" s="93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3</v>
      </c>
      <c r="C32" s="31">
        <f>100/D3*B32</f>
        <v>17.647058823529413</v>
      </c>
    </row>
    <row r="33" spans="1:3" ht="18.75" customHeight="1" x14ac:dyDescent="0.25">
      <c r="A33" s="29" t="s">
        <v>36</v>
      </c>
      <c r="B33" s="37">
        <v>4</v>
      </c>
      <c r="C33" s="31">
        <f>100/D3*B33</f>
        <v>23.529411764705884</v>
      </c>
    </row>
    <row r="34" spans="1:3" ht="18.75" customHeight="1" x14ac:dyDescent="0.25">
      <c r="A34" s="29" t="s">
        <v>37</v>
      </c>
      <c r="B34" s="37">
        <v>4</v>
      </c>
      <c r="C34" s="31">
        <f>100/D3*B34</f>
        <v>23.529411764705884</v>
      </c>
    </row>
    <row r="35" spans="1:3" ht="18.75" customHeight="1" x14ac:dyDescent="0.25">
      <c r="A35" s="29" t="s">
        <v>38</v>
      </c>
      <c r="B35" s="37">
        <v>6</v>
      </c>
      <c r="C35" s="31">
        <f>100/D3*B35</f>
        <v>35.294117647058826</v>
      </c>
    </row>
    <row r="36" spans="1:3" ht="18.75" x14ac:dyDescent="0.25">
      <c r="A36" s="225" t="s">
        <v>39</v>
      </c>
      <c r="B36" s="92">
        <f>SUM(B37:B38)</f>
        <v>17</v>
      </c>
      <c r="C36" s="93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10</v>
      </c>
      <c r="C37" s="31">
        <f>100/D3*B37</f>
        <v>58.82352941176471</v>
      </c>
    </row>
    <row r="38" spans="1:3" ht="18.75" customHeight="1" x14ac:dyDescent="0.25">
      <c r="A38" s="29" t="s">
        <v>41</v>
      </c>
      <c r="B38" s="37">
        <v>7</v>
      </c>
      <c r="C38" s="31">
        <f>100/D3*B38</f>
        <v>41.176470588235297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SheetLayoutView="100" workbookViewId="0">
      <selection activeCell="B7" sqref="B7:B9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45" t="s">
        <v>134</v>
      </c>
      <c r="B1" s="345"/>
      <c r="C1" s="345"/>
      <c r="D1" s="345"/>
      <c r="E1" s="345"/>
      <c r="F1" s="345"/>
    </row>
    <row r="2" spans="1:6" ht="98.25" customHeight="1" x14ac:dyDescent="0.25">
      <c r="A2" s="218" t="s">
        <v>136</v>
      </c>
      <c r="B2" s="218" t="s">
        <v>137</v>
      </c>
      <c r="C2" s="218" t="s">
        <v>135</v>
      </c>
      <c r="D2" s="218" t="s">
        <v>136</v>
      </c>
      <c r="E2" s="218" t="s">
        <v>137</v>
      </c>
      <c r="F2" s="218" t="s">
        <v>135</v>
      </c>
    </row>
    <row r="3" spans="1:6" ht="37.5" x14ac:dyDescent="0.25">
      <c r="A3" s="78" t="s">
        <v>138</v>
      </c>
      <c r="B3" s="35">
        <f>SUM(B4:B24)</f>
        <v>6</v>
      </c>
      <c r="C3" s="107"/>
      <c r="D3" s="78" t="s">
        <v>139</v>
      </c>
      <c r="E3" s="35">
        <f>SUM(E4:E24)</f>
        <v>0</v>
      </c>
      <c r="F3" s="107"/>
    </row>
    <row r="4" spans="1:6" ht="168.75" x14ac:dyDescent="0.25">
      <c r="A4" s="230" t="s">
        <v>426</v>
      </c>
      <c r="B4" s="21">
        <v>2</v>
      </c>
      <c r="C4" s="105" t="s">
        <v>427</v>
      </c>
      <c r="D4" s="80"/>
      <c r="E4" s="21"/>
      <c r="F4" s="72"/>
    </row>
    <row r="5" spans="1:6" ht="163.5" customHeight="1" x14ac:dyDescent="0.25">
      <c r="A5" s="79" t="s">
        <v>428</v>
      </c>
      <c r="B5" s="21">
        <v>2</v>
      </c>
      <c r="C5" s="105" t="s">
        <v>429</v>
      </c>
      <c r="D5" s="79"/>
      <c r="E5" s="21"/>
      <c r="F5" s="72"/>
    </row>
    <row r="6" spans="1:6" ht="18.75" x14ac:dyDescent="0.25">
      <c r="A6" s="79" t="s">
        <v>430</v>
      </c>
      <c r="B6" s="21">
        <v>2</v>
      </c>
      <c r="C6" s="105" t="s">
        <v>429</v>
      </c>
      <c r="D6" s="79"/>
      <c r="E6" s="21"/>
      <c r="F6" s="72"/>
    </row>
    <row r="7" spans="1:6" ht="18.75" x14ac:dyDescent="0.25">
      <c r="A7" s="79"/>
      <c r="B7" s="21">
        <v>0</v>
      </c>
      <c r="C7" s="105"/>
      <c r="D7" s="79"/>
      <c r="E7" s="21"/>
      <c r="F7" s="72"/>
    </row>
    <row r="8" spans="1:6" ht="18.75" x14ac:dyDescent="0.25">
      <c r="A8" s="79"/>
      <c r="B8" s="21">
        <v>0</v>
      </c>
      <c r="C8" s="105"/>
      <c r="D8" s="79"/>
      <c r="E8" s="21"/>
      <c r="F8" s="72"/>
    </row>
    <row r="9" spans="1:6" ht="18.75" x14ac:dyDescent="0.25">
      <c r="A9" s="79"/>
      <c r="B9" s="21">
        <v>0</v>
      </c>
      <c r="C9" s="105"/>
      <c r="D9" s="79"/>
      <c r="E9" s="21"/>
      <c r="F9" s="72"/>
    </row>
    <row r="10" spans="1:6" ht="18.75" x14ac:dyDescent="0.25">
      <c r="A10" s="79"/>
      <c r="B10" s="21"/>
      <c r="C10" s="72"/>
      <c r="D10" s="79"/>
      <c r="E10" s="21"/>
      <c r="F10" s="72"/>
    </row>
    <row r="11" spans="1:6" ht="18.75" x14ac:dyDescent="0.25">
      <c r="A11" s="79"/>
      <c r="B11" s="21"/>
      <c r="C11" s="72"/>
      <c r="D11" s="79"/>
      <c r="E11" s="21"/>
      <c r="F11" s="72"/>
    </row>
    <row r="12" spans="1:6" ht="18.75" x14ac:dyDescent="0.25">
      <c r="A12" s="79"/>
      <c r="B12" s="21"/>
      <c r="C12" s="72"/>
      <c r="D12" s="79"/>
      <c r="E12" s="21"/>
      <c r="F12" s="72"/>
    </row>
    <row r="13" spans="1:6" ht="18.75" x14ac:dyDescent="0.25">
      <c r="A13" s="79"/>
      <c r="B13" s="21"/>
      <c r="C13" s="72"/>
      <c r="D13" s="79"/>
      <c r="E13" s="21"/>
      <c r="F13" s="72"/>
    </row>
    <row r="14" spans="1:6" ht="18.75" x14ac:dyDescent="0.25">
      <c r="A14" s="79"/>
      <c r="B14" s="21"/>
      <c r="C14" s="72"/>
      <c r="D14" s="79"/>
      <c r="E14" s="21"/>
      <c r="F14" s="72"/>
    </row>
    <row r="15" spans="1:6" ht="18.75" x14ac:dyDescent="0.25">
      <c r="A15" s="79"/>
      <c r="B15" s="21"/>
      <c r="C15" s="72"/>
      <c r="D15" s="79"/>
      <c r="E15" s="21"/>
      <c r="F15" s="72"/>
    </row>
    <row r="16" spans="1:6" ht="18.75" x14ac:dyDescent="0.25">
      <c r="A16" s="79"/>
      <c r="B16" s="21"/>
      <c r="C16" s="72"/>
      <c r="D16" s="79"/>
      <c r="E16" s="21"/>
      <c r="F16" s="72"/>
    </row>
    <row r="17" spans="1:6" ht="18.75" x14ac:dyDescent="0.25">
      <c r="A17" s="79"/>
      <c r="B17" s="21"/>
      <c r="C17" s="72"/>
      <c r="D17" s="79"/>
      <c r="E17" s="21"/>
      <c r="F17" s="72"/>
    </row>
    <row r="18" spans="1:6" ht="18.75" x14ac:dyDescent="0.25">
      <c r="A18" s="79"/>
      <c r="B18" s="21"/>
      <c r="C18" s="72"/>
      <c r="D18" s="79"/>
      <c r="E18" s="21"/>
      <c r="F18" s="72"/>
    </row>
    <row r="19" spans="1:6" ht="18.75" x14ac:dyDescent="0.25">
      <c r="A19" s="79"/>
      <c r="B19" s="21"/>
      <c r="C19" s="72"/>
      <c r="D19" s="79"/>
      <c r="E19" s="21"/>
      <c r="F19" s="72"/>
    </row>
    <row r="20" spans="1:6" ht="18.75" x14ac:dyDescent="0.25">
      <c r="A20" s="79"/>
      <c r="B20" s="21"/>
      <c r="C20" s="72"/>
      <c r="D20" s="79"/>
      <c r="E20" s="21"/>
      <c r="F20" s="72"/>
    </row>
    <row r="21" spans="1:6" ht="18.75" x14ac:dyDescent="0.25">
      <c r="A21" s="79"/>
      <c r="B21" s="21"/>
      <c r="C21" s="72"/>
      <c r="D21" s="79"/>
      <c r="E21" s="21"/>
      <c r="F21" s="72"/>
    </row>
    <row r="22" spans="1:6" ht="18.75" x14ac:dyDescent="0.25">
      <c r="A22" s="79"/>
      <c r="B22" s="21"/>
      <c r="C22" s="72"/>
      <c r="D22" s="79"/>
      <c r="E22" s="21"/>
      <c r="F22" s="72"/>
    </row>
    <row r="23" spans="1:6" ht="18.75" x14ac:dyDescent="0.25">
      <c r="A23" s="79"/>
      <c r="B23" s="21"/>
      <c r="C23" s="72"/>
      <c r="D23" s="79"/>
      <c r="E23" s="21"/>
      <c r="F23" s="72"/>
    </row>
    <row r="24" spans="1:6" ht="18.75" x14ac:dyDescent="0.25">
      <c r="A24" s="79"/>
      <c r="B24" s="21"/>
      <c r="C24" s="72"/>
      <c r="D24" s="79"/>
      <c r="E24" s="21"/>
      <c r="F24" s="72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F5" sqref="F5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225</v>
      </c>
      <c r="B1" s="1"/>
      <c r="C1" s="1"/>
      <c r="D1" s="1"/>
    </row>
    <row r="2" spans="1:6" ht="18.75" x14ac:dyDescent="0.3">
      <c r="A2" s="2" t="s">
        <v>245</v>
      </c>
    </row>
    <row r="3" spans="1:6" ht="37.5" customHeight="1" x14ac:dyDescent="0.3">
      <c r="A3" s="131">
        <v>1</v>
      </c>
      <c r="B3" s="168" t="s">
        <v>255</v>
      </c>
      <c r="C3" s="122"/>
      <c r="D3" s="122"/>
      <c r="E3" s="123"/>
      <c r="F3" s="129" t="s">
        <v>269</v>
      </c>
    </row>
    <row r="4" spans="1:6" ht="53.45" customHeight="1" x14ac:dyDescent="0.3">
      <c r="A4" s="132">
        <v>2</v>
      </c>
      <c r="B4" s="128" t="s">
        <v>226</v>
      </c>
      <c r="C4" s="124"/>
      <c r="D4" s="124"/>
      <c r="E4" s="125"/>
      <c r="F4" s="130" t="s">
        <v>272</v>
      </c>
    </row>
    <row r="5" spans="1:6" ht="88.5" customHeight="1" x14ac:dyDescent="0.3">
      <c r="A5" s="131">
        <v>4</v>
      </c>
      <c r="B5" s="129" t="s">
        <v>253</v>
      </c>
      <c r="C5" s="122"/>
      <c r="D5" s="126"/>
      <c r="E5" s="123"/>
      <c r="F5" s="129" t="s">
        <v>270</v>
      </c>
    </row>
    <row r="6" spans="1:6" ht="37.5" customHeight="1" x14ac:dyDescent="0.3">
      <c r="A6" s="131">
        <v>5</v>
      </c>
      <c r="B6" s="127" t="s">
        <v>256</v>
      </c>
      <c r="C6" s="122"/>
      <c r="D6" s="122"/>
      <c r="E6" s="123"/>
      <c r="F6" s="129" t="s">
        <v>271</v>
      </c>
    </row>
    <row r="7" spans="1:6" ht="106.5" customHeight="1" x14ac:dyDescent="0.3">
      <c r="A7" s="131">
        <v>6</v>
      </c>
      <c r="B7" s="129" t="s">
        <v>254</v>
      </c>
      <c r="C7" s="122"/>
      <c r="D7" s="122"/>
      <c r="E7" s="123"/>
      <c r="F7" s="271" t="s">
        <v>483</v>
      </c>
    </row>
    <row r="8" spans="1:6" ht="140.25" customHeight="1" x14ac:dyDescent="0.3">
      <c r="A8" s="131">
        <v>7</v>
      </c>
      <c r="B8" s="129" t="s">
        <v>249</v>
      </c>
      <c r="C8" s="122"/>
      <c r="D8" s="122"/>
      <c r="E8" s="123"/>
      <c r="F8" s="129" t="s">
        <v>266</v>
      </c>
    </row>
    <row r="9" spans="1:6" ht="113.25" customHeight="1" x14ac:dyDescent="0.3">
      <c r="A9" s="131">
        <v>8</v>
      </c>
      <c r="B9" s="129" t="s">
        <v>250</v>
      </c>
      <c r="C9" s="122"/>
      <c r="D9" s="122"/>
      <c r="E9" s="123"/>
      <c r="F9" s="129" t="s">
        <v>267</v>
      </c>
    </row>
    <row r="10" spans="1:6" ht="114.75" customHeight="1" x14ac:dyDescent="0.3">
      <c r="A10" s="131">
        <v>9</v>
      </c>
      <c r="B10" s="129" t="s">
        <v>248</v>
      </c>
      <c r="C10" s="122"/>
      <c r="D10" s="122"/>
      <c r="E10" s="123"/>
      <c r="F10" s="129" t="s">
        <v>268</v>
      </c>
    </row>
    <row r="11" spans="1:6" ht="88.5" customHeight="1" x14ac:dyDescent="0.3">
      <c r="A11" s="131">
        <v>10</v>
      </c>
      <c r="B11" s="129" t="s">
        <v>252</v>
      </c>
      <c r="C11" s="122"/>
      <c r="D11" s="122"/>
      <c r="E11" s="123"/>
      <c r="F11" s="235" t="s">
        <v>481</v>
      </c>
    </row>
    <row r="12" spans="1:6" ht="135" customHeight="1" x14ac:dyDescent="0.3">
      <c r="A12" s="131">
        <v>11</v>
      </c>
      <c r="B12" s="129" t="s">
        <v>251</v>
      </c>
      <c r="C12" s="122"/>
      <c r="D12" s="122"/>
      <c r="E12" s="123"/>
      <c r="F12" s="191" t="s">
        <v>482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selection activeCell="K11" sqref="K11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46" t="s">
        <v>48</v>
      </c>
      <c r="B1" s="346"/>
      <c r="C1" s="346"/>
      <c r="D1" s="346"/>
      <c r="E1" s="346"/>
    </row>
    <row r="2" spans="1:5" ht="18.75" x14ac:dyDescent="0.25">
      <c r="A2" s="298" t="s">
        <v>49</v>
      </c>
      <c r="B2" s="347" t="s">
        <v>50</v>
      </c>
      <c r="C2" s="347"/>
      <c r="D2" s="347"/>
      <c r="E2" s="347"/>
    </row>
    <row r="3" spans="1:5" ht="57.75" customHeight="1" x14ac:dyDescent="0.25">
      <c r="A3" s="298"/>
      <c r="B3" s="221" t="s">
        <v>51</v>
      </c>
      <c r="C3" s="221" t="s">
        <v>54</v>
      </c>
      <c r="D3" s="220" t="s">
        <v>53</v>
      </c>
      <c r="E3" s="222" t="s">
        <v>52</v>
      </c>
    </row>
    <row r="4" spans="1:5" ht="18.75" x14ac:dyDescent="0.25">
      <c r="A4" s="30" t="s">
        <v>79</v>
      </c>
      <c r="B4" s="21">
        <v>1</v>
      </c>
      <c r="C4" s="85">
        <v>0</v>
      </c>
      <c r="D4" s="109">
        <v>0</v>
      </c>
      <c r="E4" s="109">
        <v>0</v>
      </c>
    </row>
    <row r="5" spans="1:5" ht="18.75" x14ac:dyDescent="0.25">
      <c r="A5" s="33" t="s">
        <v>83</v>
      </c>
      <c r="B5" s="24">
        <v>1</v>
      </c>
      <c r="C5" s="85">
        <v>0</v>
      </c>
      <c r="D5" s="109">
        <v>0</v>
      </c>
      <c r="E5" s="109">
        <v>0</v>
      </c>
    </row>
    <row r="6" spans="1:5" ht="18.75" x14ac:dyDescent="0.25">
      <c r="A6" s="53" t="s">
        <v>201</v>
      </c>
      <c r="B6" s="85">
        <v>0</v>
      </c>
      <c r="C6" s="85">
        <v>0</v>
      </c>
      <c r="D6" s="109">
        <v>0</v>
      </c>
      <c r="E6" s="109">
        <v>0</v>
      </c>
    </row>
    <row r="7" spans="1:5" ht="18.75" x14ac:dyDescent="0.25">
      <c r="A7" s="53" t="s">
        <v>80</v>
      </c>
      <c r="B7" s="85">
        <v>0</v>
      </c>
      <c r="C7" s="85">
        <v>0</v>
      </c>
      <c r="D7" s="109">
        <v>0</v>
      </c>
      <c r="E7" s="109">
        <v>0</v>
      </c>
    </row>
    <row r="8" spans="1:5" ht="18.75" x14ac:dyDescent="0.25">
      <c r="A8" s="33" t="s">
        <v>209</v>
      </c>
      <c r="B8" s="24">
        <v>1</v>
      </c>
      <c r="C8" s="85">
        <v>0</v>
      </c>
      <c r="D8" s="109">
        <v>0</v>
      </c>
      <c r="E8" s="84">
        <v>0</v>
      </c>
    </row>
    <row r="9" spans="1:5" ht="18.75" x14ac:dyDescent="0.25">
      <c r="A9" s="53" t="s">
        <v>84</v>
      </c>
      <c r="B9" s="109">
        <v>1</v>
      </c>
      <c r="C9" s="85">
        <v>0</v>
      </c>
      <c r="D9" s="109">
        <v>0</v>
      </c>
      <c r="E9" s="109">
        <v>0</v>
      </c>
    </row>
    <row r="10" spans="1:5" ht="18.75" x14ac:dyDescent="0.25">
      <c r="A10" s="53" t="s">
        <v>82</v>
      </c>
      <c r="B10" s="85">
        <v>0</v>
      </c>
      <c r="C10" s="85">
        <v>0</v>
      </c>
      <c r="D10" s="109">
        <v>0</v>
      </c>
      <c r="E10" s="109">
        <v>0</v>
      </c>
    </row>
    <row r="11" spans="1:5" ht="18.75" x14ac:dyDescent="0.25">
      <c r="A11" s="53" t="s">
        <v>86</v>
      </c>
      <c r="B11" s="85">
        <v>0</v>
      </c>
      <c r="C11" s="85">
        <v>0</v>
      </c>
      <c r="D11" s="109">
        <v>0</v>
      </c>
      <c r="E11" s="109">
        <v>0</v>
      </c>
    </row>
    <row r="12" spans="1:5" ht="18.75" x14ac:dyDescent="0.25">
      <c r="A12" s="53" t="s">
        <v>87</v>
      </c>
      <c r="B12" s="85">
        <v>0</v>
      </c>
      <c r="C12" s="85">
        <v>0</v>
      </c>
      <c r="D12" s="109">
        <v>0</v>
      </c>
      <c r="E12" s="109">
        <v>0</v>
      </c>
    </row>
    <row r="13" spans="1:5" ht="18.75" x14ac:dyDescent="0.25">
      <c r="A13" s="53" t="s">
        <v>202</v>
      </c>
      <c r="B13" s="85">
        <v>0</v>
      </c>
      <c r="C13" s="85">
        <v>0</v>
      </c>
      <c r="D13" s="109">
        <v>0</v>
      </c>
      <c r="E13" s="109">
        <v>0</v>
      </c>
    </row>
    <row r="14" spans="1:5" ht="37.5" x14ac:dyDescent="0.25">
      <c r="A14" s="33" t="s">
        <v>203</v>
      </c>
      <c r="B14" s="85">
        <v>0</v>
      </c>
      <c r="C14" s="85">
        <v>0</v>
      </c>
      <c r="D14" s="109">
        <v>0</v>
      </c>
      <c r="E14" s="109">
        <v>0</v>
      </c>
    </row>
    <row r="15" spans="1:5" ht="18.75" x14ac:dyDescent="0.25">
      <c r="A15" s="71" t="s">
        <v>81</v>
      </c>
      <c r="B15" s="109">
        <v>4</v>
      </c>
      <c r="C15" s="85">
        <v>0</v>
      </c>
      <c r="D15" s="109">
        <v>0</v>
      </c>
      <c r="E15" s="109">
        <v>0</v>
      </c>
    </row>
    <row r="16" spans="1:5" ht="18.75" x14ac:dyDescent="0.25">
      <c r="A16" s="53" t="s">
        <v>85</v>
      </c>
      <c r="B16" s="85">
        <v>0</v>
      </c>
      <c r="C16" s="85">
        <v>0</v>
      </c>
      <c r="D16" s="109">
        <v>0</v>
      </c>
      <c r="E16" s="109">
        <v>0</v>
      </c>
    </row>
    <row r="17" spans="1:5" ht="18.75" x14ac:dyDescent="0.25">
      <c r="A17" s="226" t="s">
        <v>88</v>
      </c>
      <c r="B17" s="86">
        <f>B4+B5+B6+B7+B8+B9+B10+B11+B12+B13+B14+B15+B16</f>
        <v>8</v>
      </c>
      <c r="C17" s="35">
        <f>C4+C5+C6+C7+C8+C9+C10+C11+C12+C13+C14+C15+C16</f>
        <v>0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="80" zoomScaleSheetLayoutView="80" workbookViewId="0">
      <selection activeCell="H11" sqref="H11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287" t="s">
        <v>89</v>
      </c>
      <c r="B1" s="287"/>
      <c r="C1" s="287"/>
      <c r="D1" s="287"/>
      <c r="E1" s="287"/>
      <c r="F1" s="287"/>
      <c r="G1" s="287"/>
      <c r="H1" s="287"/>
    </row>
    <row r="2" spans="1:9" s="4" customFormat="1" ht="18.75" x14ac:dyDescent="0.3">
      <c r="A2" s="40" t="s">
        <v>75</v>
      </c>
      <c r="B2" s="40"/>
      <c r="C2" s="40"/>
      <c r="D2" s="40"/>
      <c r="E2" s="40"/>
      <c r="F2" s="40"/>
      <c r="G2" s="40"/>
      <c r="H2" s="40"/>
    </row>
    <row r="3" spans="1:9" s="1" customFormat="1" ht="21" customHeight="1" x14ac:dyDescent="0.3">
      <c r="A3" s="288" t="s">
        <v>62</v>
      </c>
      <c r="B3" s="291" t="s">
        <v>78</v>
      </c>
      <c r="C3" s="294" t="s">
        <v>193</v>
      </c>
      <c r="D3" s="295"/>
      <c r="E3" s="294" t="s">
        <v>211</v>
      </c>
      <c r="F3" s="295"/>
      <c r="G3" s="298" t="s">
        <v>0</v>
      </c>
      <c r="H3" s="298"/>
    </row>
    <row r="4" spans="1:9" s="1" customFormat="1" ht="54" customHeight="1" x14ac:dyDescent="0.3">
      <c r="A4" s="289"/>
      <c r="B4" s="292"/>
      <c r="C4" s="296"/>
      <c r="D4" s="297"/>
      <c r="E4" s="296"/>
      <c r="F4" s="293"/>
      <c r="G4" s="298" t="s">
        <v>194</v>
      </c>
      <c r="H4" s="298" t="s">
        <v>212</v>
      </c>
    </row>
    <row r="5" spans="1:9" s="1" customFormat="1" ht="18.75" hidden="1" customHeight="1" x14ac:dyDescent="0.3">
      <c r="A5" s="289"/>
      <c r="B5" s="292"/>
      <c r="C5" s="41"/>
      <c r="D5" s="41"/>
      <c r="E5" s="41"/>
      <c r="F5" s="42"/>
      <c r="G5" s="298"/>
      <c r="H5" s="298"/>
    </row>
    <row r="6" spans="1:9" s="1" customFormat="1" ht="21.75" customHeight="1" x14ac:dyDescent="0.3">
      <c r="A6" s="290"/>
      <c r="B6" s="293"/>
      <c r="C6" s="222" t="s">
        <v>59</v>
      </c>
      <c r="D6" s="222" t="s">
        <v>90</v>
      </c>
      <c r="E6" s="222" t="s">
        <v>59</v>
      </c>
      <c r="F6" s="225" t="s">
        <v>90</v>
      </c>
      <c r="G6" s="298"/>
      <c r="H6" s="298"/>
    </row>
    <row r="7" spans="1:9" s="1" customFormat="1" ht="39" customHeight="1" x14ac:dyDescent="0.3">
      <c r="A7" s="43">
        <v>1</v>
      </c>
      <c r="B7" s="44" t="s">
        <v>60</v>
      </c>
      <c r="C7" s="223">
        <v>6</v>
      </c>
      <c r="D7" s="223">
        <v>6</v>
      </c>
      <c r="E7" s="249">
        <v>145</v>
      </c>
      <c r="F7" s="249">
        <v>145</v>
      </c>
      <c r="G7" s="223">
        <v>0</v>
      </c>
      <c r="H7" s="223">
        <v>0</v>
      </c>
    </row>
    <row r="8" spans="1:9" s="1" customFormat="1" ht="39" customHeight="1" x14ac:dyDescent="0.3">
      <c r="A8" s="43">
        <v>2</v>
      </c>
      <c r="B8" s="44" t="s">
        <v>61</v>
      </c>
      <c r="C8" s="223">
        <v>0</v>
      </c>
      <c r="D8" s="223">
        <v>0</v>
      </c>
      <c r="E8" s="249">
        <v>0</v>
      </c>
      <c r="F8" s="249">
        <v>0</v>
      </c>
      <c r="G8" s="223">
        <v>0</v>
      </c>
      <c r="H8" s="223">
        <v>0</v>
      </c>
    </row>
    <row r="9" spans="1:9" s="1" customFormat="1" ht="19.5" customHeight="1" x14ac:dyDescent="0.3">
      <c r="A9" s="304">
        <v>3</v>
      </c>
      <c r="B9" s="103" t="s">
        <v>69</v>
      </c>
      <c r="C9" s="306">
        <v>0</v>
      </c>
      <c r="D9" s="306">
        <v>0</v>
      </c>
      <c r="E9" s="308">
        <v>0</v>
      </c>
      <c r="F9" s="309"/>
      <c r="G9" s="306">
        <v>0</v>
      </c>
      <c r="H9" s="101"/>
    </row>
    <row r="10" spans="1:9" s="1" customFormat="1" ht="18.75" customHeight="1" x14ac:dyDescent="0.3">
      <c r="A10" s="305"/>
      <c r="B10" s="103" t="s">
        <v>92</v>
      </c>
      <c r="C10" s="307"/>
      <c r="D10" s="307"/>
      <c r="E10" s="249">
        <v>0</v>
      </c>
      <c r="F10" s="249">
        <v>0</v>
      </c>
      <c r="G10" s="307"/>
      <c r="H10" s="223">
        <v>0</v>
      </c>
    </row>
    <row r="11" spans="1:9" s="1" customFormat="1" ht="56.25" customHeight="1" x14ac:dyDescent="0.3">
      <c r="A11" s="43">
        <v>4</v>
      </c>
      <c r="B11" s="45" t="s">
        <v>70</v>
      </c>
      <c r="C11" s="223">
        <v>0</v>
      </c>
      <c r="D11" s="223">
        <v>0</v>
      </c>
      <c r="E11" s="249">
        <v>0</v>
      </c>
      <c r="F11" s="249">
        <v>0</v>
      </c>
      <c r="G11" s="223">
        <v>0</v>
      </c>
      <c r="H11" s="223">
        <v>0</v>
      </c>
    </row>
    <row r="12" spans="1:9" s="1" customFormat="1" ht="56.25" x14ac:dyDescent="0.3">
      <c r="A12" s="43">
        <v>5</v>
      </c>
      <c r="B12" s="44" t="s">
        <v>71</v>
      </c>
      <c r="C12" s="223">
        <v>5</v>
      </c>
      <c r="D12" s="223">
        <v>5</v>
      </c>
      <c r="E12" s="249">
        <v>170</v>
      </c>
      <c r="F12" s="249">
        <v>170</v>
      </c>
      <c r="G12" s="223">
        <v>0</v>
      </c>
      <c r="H12" s="223">
        <v>0</v>
      </c>
    </row>
    <row r="13" spans="1:9" s="1" customFormat="1" ht="39" customHeight="1" x14ac:dyDescent="0.3">
      <c r="A13" s="43">
        <v>6</v>
      </c>
      <c r="B13" s="45" t="s">
        <v>72</v>
      </c>
      <c r="C13" s="223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</row>
    <row r="14" spans="1:9" s="2" customFormat="1" ht="39" customHeight="1" x14ac:dyDescent="0.3">
      <c r="A14" s="310" t="s">
        <v>91</v>
      </c>
      <c r="B14" s="311"/>
      <c r="C14" s="314">
        <f>C7+C8+C9+C11+C12+C13</f>
        <v>11</v>
      </c>
      <c r="D14" s="314">
        <f>D7+D8+D9+D11+D12+D13</f>
        <v>11</v>
      </c>
      <c r="E14" s="46">
        <f>E7+E8+E11+E12+E13</f>
        <v>315</v>
      </c>
      <c r="F14" s="46">
        <f>F7+F8+F11+F12+F13</f>
        <v>315</v>
      </c>
      <c r="G14" s="314">
        <f>G7+G8+G9+G11+G12+G13</f>
        <v>0</v>
      </c>
      <c r="H14" s="46"/>
      <c r="I14" s="113"/>
    </row>
    <row r="15" spans="1:9" ht="39" customHeight="1" x14ac:dyDescent="0.25">
      <c r="A15" s="312"/>
      <c r="B15" s="313"/>
      <c r="C15" s="315"/>
      <c r="D15" s="315"/>
      <c r="E15" s="47">
        <f>E10</f>
        <v>0</v>
      </c>
      <c r="F15" s="47">
        <f>F10</f>
        <v>0</v>
      </c>
      <c r="G15" s="315"/>
      <c r="H15" s="47"/>
    </row>
    <row r="16" spans="1:9" ht="18.75" x14ac:dyDescent="0.3">
      <c r="A16" s="299" t="s">
        <v>210</v>
      </c>
      <c r="B16" s="300"/>
      <c r="C16" s="301">
        <f>F14+F10</f>
        <v>315</v>
      </c>
      <c r="D16" s="302"/>
      <c r="E16" s="302"/>
      <c r="F16" s="302"/>
      <c r="G16" s="302"/>
      <c r="H16" s="303"/>
      <c r="I16" s="110">
        <f>F14+F15</f>
        <v>315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D28" sqref="D28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16" t="s">
        <v>76</v>
      </c>
      <c r="B1" s="316"/>
      <c r="C1" s="316"/>
      <c r="D1" s="6"/>
    </row>
    <row r="2" spans="1:4" ht="38.25" customHeight="1" x14ac:dyDescent="0.25">
      <c r="A2" s="222" t="s">
        <v>1</v>
      </c>
      <c r="B2" s="225" t="s">
        <v>2</v>
      </c>
      <c r="C2" s="231" t="s">
        <v>77</v>
      </c>
      <c r="D2" s="8"/>
    </row>
    <row r="3" spans="1:4" ht="19.5" thickBot="1" x14ac:dyDescent="0.3">
      <c r="A3" s="115" t="s">
        <v>3</v>
      </c>
      <c r="B3" s="116">
        <f>SUM(B4:B8)</f>
        <v>315</v>
      </c>
      <c r="C3" s="233" t="s">
        <v>260</v>
      </c>
      <c r="D3" s="8"/>
    </row>
    <row r="4" spans="1:4" ht="18.75" customHeight="1" thickBot="1" x14ac:dyDescent="0.3">
      <c r="A4" s="102" t="s">
        <v>4</v>
      </c>
      <c r="B4" s="250">
        <v>7</v>
      </c>
      <c r="C4" s="234">
        <f>100/'[1]Раздел 1.1'!I16*B4</f>
        <v>0.45454545454545447</v>
      </c>
      <c r="D4" s="11"/>
    </row>
    <row r="5" spans="1:4" ht="18.75" customHeight="1" thickBot="1" x14ac:dyDescent="0.3">
      <c r="A5" s="102" t="s">
        <v>5</v>
      </c>
      <c r="B5" s="251">
        <v>85</v>
      </c>
      <c r="C5" s="234">
        <f>100/'[1]Раздел 1.1'!I16*B5</f>
        <v>5.5194805194805188</v>
      </c>
      <c r="D5" s="11"/>
    </row>
    <row r="6" spans="1:4" ht="18.75" customHeight="1" thickBot="1" x14ac:dyDescent="0.3">
      <c r="A6" s="102" t="s">
        <v>6</v>
      </c>
      <c r="B6" s="251">
        <v>60</v>
      </c>
      <c r="C6" s="234">
        <f>100/'[1]Раздел 1.1'!I16*B6</f>
        <v>3.8961038961038956</v>
      </c>
      <c r="D6" s="11"/>
    </row>
    <row r="7" spans="1:4" ht="18.75" customHeight="1" thickBot="1" x14ac:dyDescent="0.3">
      <c r="A7" s="102" t="s">
        <v>73</v>
      </c>
      <c r="B7" s="251">
        <v>100</v>
      </c>
      <c r="C7" s="234">
        <f>100/'[1]Раздел 1.1'!I16*B7</f>
        <v>6.4935064935064926</v>
      </c>
      <c r="D7" s="11"/>
    </row>
    <row r="8" spans="1:4" ht="18.75" customHeight="1" thickBot="1" x14ac:dyDescent="0.3">
      <c r="A8" s="103" t="s">
        <v>74</v>
      </c>
      <c r="B8" s="252">
        <v>63</v>
      </c>
      <c r="C8" s="234">
        <f>100/'[1]Раздел 1.1'!I16*B8</f>
        <v>4.0909090909090908</v>
      </c>
      <c r="D8" s="11"/>
    </row>
    <row r="9" spans="1:4" ht="19.5" thickBot="1" x14ac:dyDescent="0.3">
      <c r="A9" s="115" t="s">
        <v>7</v>
      </c>
      <c r="B9" s="116">
        <f>SUM(B10:B15)</f>
        <v>315</v>
      </c>
      <c r="C9" s="233" t="s">
        <v>260</v>
      </c>
      <c r="D9" s="8"/>
    </row>
    <row r="10" spans="1:4" ht="18.75" customHeight="1" thickBot="1" x14ac:dyDescent="0.3">
      <c r="A10" s="102" t="s">
        <v>8</v>
      </c>
      <c r="B10" s="250">
        <v>4</v>
      </c>
      <c r="C10" s="234">
        <f>100/'[1]Раздел 1.1'!I16*B10</f>
        <v>0.25974025974025972</v>
      </c>
      <c r="D10" s="11"/>
    </row>
    <row r="11" spans="1:4" ht="18.75" customHeight="1" thickBot="1" x14ac:dyDescent="0.3">
      <c r="A11" s="102" t="s">
        <v>9</v>
      </c>
      <c r="B11" s="251">
        <v>142</v>
      </c>
      <c r="C11" s="234">
        <f>100/'[1]Раздел 1.1'!I16*B11</f>
        <v>9.2207792207792192</v>
      </c>
      <c r="D11" s="11"/>
    </row>
    <row r="12" spans="1:4" ht="18.75" customHeight="1" thickBot="1" x14ac:dyDescent="0.3">
      <c r="A12" s="102" t="s">
        <v>10</v>
      </c>
      <c r="B12" s="251">
        <v>6</v>
      </c>
      <c r="C12" s="234">
        <f>100/'[1]Раздел 1.1'!I16*B12</f>
        <v>0.38961038961038957</v>
      </c>
      <c r="D12" s="11"/>
    </row>
    <row r="13" spans="1:4" ht="18.75" customHeight="1" thickBot="1" x14ac:dyDescent="0.3">
      <c r="A13" s="102" t="s">
        <v>11</v>
      </c>
      <c r="B13" s="251">
        <v>39</v>
      </c>
      <c r="C13" s="234">
        <f>100/'[1]Раздел 1.1'!I16*B13</f>
        <v>2.5324675324675323</v>
      </c>
      <c r="D13" s="11"/>
    </row>
    <row r="14" spans="1:4" ht="18.75" customHeight="1" thickBot="1" x14ac:dyDescent="0.3">
      <c r="A14" s="102" t="s">
        <v>12</v>
      </c>
      <c r="B14" s="251">
        <v>88</v>
      </c>
      <c r="C14" s="234">
        <f>100/'[1]Раздел 1.1'!I16*B14</f>
        <v>5.7142857142857135</v>
      </c>
      <c r="D14" s="11"/>
    </row>
    <row r="15" spans="1:4" ht="19.5" thickBot="1" x14ac:dyDescent="0.3">
      <c r="A15" s="102" t="s">
        <v>215</v>
      </c>
      <c r="B15" s="251">
        <v>36</v>
      </c>
      <c r="C15" s="234">
        <f>100/'[1]Раздел 1.1'!I16*B15</f>
        <v>2.3376623376623376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view="pageBreakPreview" zoomScaleSheetLayoutView="100" workbookViewId="0">
      <selection activeCell="A47" sqref="A47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234</v>
      </c>
      <c r="B1" s="49"/>
      <c r="C1" s="49"/>
      <c r="D1" s="56"/>
    </row>
    <row r="2" spans="1:4" ht="117" customHeight="1" x14ac:dyDescent="0.25">
      <c r="A2" s="154" t="s">
        <v>93</v>
      </c>
      <c r="B2" s="141" t="s">
        <v>237</v>
      </c>
      <c r="C2" s="142" t="s">
        <v>95</v>
      </c>
      <c r="D2" s="142" t="s">
        <v>96</v>
      </c>
    </row>
    <row r="3" spans="1:4" ht="18.75" x14ac:dyDescent="0.25">
      <c r="A3" s="173" t="s">
        <v>257</v>
      </c>
      <c r="B3" s="156"/>
      <c r="C3" s="156"/>
      <c r="D3" s="169">
        <f>SUM(D4,D30,D38,D48,D66,D84,D88,D94)</f>
        <v>724</v>
      </c>
    </row>
    <row r="4" spans="1:4" ht="19.5" thickBot="1" x14ac:dyDescent="0.3">
      <c r="A4" s="172" t="s">
        <v>258</v>
      </c>
      <c r="B4" s="209"/>
      <c r="C4" s="163"/>
      <c r="D4" s="164">
        <f>SUM(D5:D28)</f>
        <v>61</v>
      </c>
    </row>
    <row r="5" spans="1:4" ht="48.75" customHeight="1" thickBot="1" x14ac:dyDescent="0.3">
      <c r="A5" s="253" t="s">
        <v>322</v>
      </c>
      <c r="B5" s="254">
        <v>43493</v>
      </c>
      <c r="C5" s="259" t="s">
        <v>323</v>
      </c>
      <c r="D5" s="255">
        <v>15</v>
      </c>
    </row>
    <row r="6" spans="1:4" ht="32.25" thickBot="1" x14ac:dyDescent="0.3">
      <c r="A6" s="243" t="s">
        <v>324</v>
      </c>
      <c r="B6" s="256">
        <v>43571</v>
      </c>
      <c r="C6" s="244" t="s">
        <v>323</v>
      </c>
      <c r="D6" s="257">
        <v>15</v>
      </c>
    </row>
    <row r="7" spans="1:4" ht="32.25" thickBot="1" x14ac:dyDescent="0.3">
      <c r="A7" s="243" t="s">
        <v>353</v>
      </c>
      <c r="B7" s="256">
        <v>43621</v>
      </c>
      <c r="C7" s="244" t="s">
        <v>323</v>
      </c>
      <c r="D7" s="257">
        <v>6</v>
      </c>
    </row>
    <row r="8" spans="1:4" ht="32.25" thickBot="1" x14ac:dyDescent="0.3">
      <c r="A8" s="243" t="s">
        <v>354</v>
      </c>
      <c r="B8" s="256">
        <v>43742</v>
      </c>
      <c r="C8" s="244" t="s">
        <v>325</v>
      </c>
      <c r="D8" s="257">
        <v>25</v>
      </c>
    </row>
    <row r="9" spans="1:4" ht="15.75" x14ac:dyDescent="0.25">
      <c r="A9" s="177"/>
      <c r="B9" s="182"/>
      <c r="C9" s="177"/>
      <c r="D9" s="155">
        <v>0</v>
      </c>
    </row>
    <row r="10" spans="1:4" ht="15.75" x14ac:dyDescent="0.25">
      <c r="A10" s="177"/>
      <c r="B10" s="182"/>
      <c r="C10" s="177"/>
      <c r="D10" s="155">
        <v>0</v>
      </c>
    </row>
    <row r="11" spans="1:4" ht="15.75" x14ac:dyDescent="0.25">
      <c r="A11" s="177"/>
      <c r="B11" s="182"/>
      <c r="C11" s="177"/>
      <c r="D11" s="155">
        <v>0</v>
      </c>
    </row>
    <row r="12" spans="1:4" ht="15.75" x14ac:dyDescent="0.25">
      <c r="A12" s="185"/>
      <c r="B12" s="182"/>
      <c r="C12" s="177"/>
      <c r="D12" s="155">
        <v>0</v>
      </c>
    </row>
    <row r="13" spans="1:4" ht="15.75" x14ac:dyDescent="0.25">
      <c r="A13" s="177"/>
      <c r="B13" s="182"/>
      <c r="C13" s="177"/>
      <c r="D13" s="155">
        <v>0</v>
      </c>
    </row>
    <row r="14" spans="1:4" ht="15.75" x14ac:dyDescent="0.25">
      <c r="A14" s="177"/>
      <c r="B14" s="182"/>
      <c r="C14" s="177"/>
      <c r="D14" s="155">
        <v>0</v>
      </c>
    </row>
    <row r="15" spans="1:4" ht="15.75" x14ac:dyDescent="0.25">
      <c r="A15" s="177"/>
      <c r="B15" s="182"/>
      <c r="C15" s="177"/>
      <c r="D15" s="155">
        <v>0</v>
      </c>
    </row>
    <row r="16" spans="1:4" ht="15.75" x14ac:dyDescent="0.25">
      <c r="A16" s="177"/>
      <c r="B16" s="182"/>
      <c r="C16" s="177"/>
      <c r="D16" s="155">
        <v>0</v>
      </c>
    </row>
    <row r="17" spans="1:4" ht="15.75" x14ac:dyDescent="0.25">
      <c r="A17" s="177"/>
      <c r="B17" s="182"/>
      <c r="C17" s="177"/>
      <c r="D17" s="155">
        <v>0</v>
      </c>
    </row>
    <row r="18" spans="1:4" ht="15.75" x14ac:dyDescent="0.25">
      <c r="A18" s="185"/>
      <c r="B18" s="182"/>
      <c r="C18" s="177"/>
      <c r="D18" s="155">
        <v>0</v>
      </c>
    </row>
    <row r="19" spans="1:4" ht="15.75" x14ac:dyDescent="0.25">
      <c r="A19" s="177"/>
      <c r="B19" s="177"/>
      <c r="C19" s="177"/>
      <c r="D19" s="155">
        <v>0</v>
      </c>
    </row>
    <row r="20" spans="1:4" ht="15.75" x14ac:dyDescent="0.25">
      <c r="A20" s="177"/>
      <c r="B20" s="182"/>
      <c r="C20" s="177"/>
      <c r="D20" s="155">
        <v>0</v>
      </c>
    </row>
    <row r="21" spans="1:4" ht="15.75" x14ac:dyDescent="0.25">
      <c r="A21" s="177"/>
      <c r="B21" s="177"/>
      <c r="C21" s="177"/>
      <c r="D21" s="155">
        <v>0</v>
      </c>
    </row>
    <row r="22" spans="1:4" ht="15.75" x14ac:dyDescent="0.25">
      <c r="A22" s="177"/>
      <c r="B22" s="177"/>
      <c r="C22" s="177"/>
      <c r="D22" s="155">
        <v>0</v>
      </c>
    </row>
    <row r="23" spans="1:4" ht="15.75" x14ac:dyDescent="0.25">
      <c r="A23" s="185"/>
      <c r="B23" s="182"/>
      <c r="C23" s="177"/>
      <c r="D23" s="155">
        <v>0</v>
      </c>
    </row>
    <row r="24" spans="1:4" ht="15.75" x14ac:dyDescent="0.25">
      <c r="A24" s="185"/>
      <c r="B24" s="182"/>
      <c r="C24" s="177"/>
      <c r="D24" s="155">
        <v>0</v>
      </c>
    </row>
    <row r="25" spans="1:4" ht="15.75" x14ac:dyDescent="0.25">
      <c r="A25" s="185"/>
      <c r="B25" s="182"/>
      <c r="C25" s="177"/>
      <c r="D25" s="155">
        <v>0</v>
      </c>
    </row>
    <row r="26" spans="1:4" ht="31.5" customHeight="1" x14ac:dyDescent="0.25">
      <c r="A26" s="177"/>
      <c r="B26" s="182"/>
      <c r="C26" s="177"/>
      <c r="D26" s="155">
        <v>0</v>
      </c>
    </row>
    <row r="27" spans="1:4" ht="15.75" x14ac:dyDescent="0.25">
      <c r="A27" s="177"/>
      <c r="B27" s="177"/>
      <c r="C27" s="177"/>
      <c r="D27" s="155">
        <v>0</v>
      </c>
    </row>
    <row r="28" spans="1:4" ht="15.75" x14ac:dyDescent="0.25">
      <c r="A28" s="177"/>
      <c r="B28" s="182"/>
      <c r="C28" s="177"/>
      <c r="D28" s="155">
        <v>0</v>
      </c>
    </row>
    <row r="29" spans="1:4" ht="15.75" x14ac:dyDescent="0.25">
      <c r="A29" s="177"/>
      <c r="B29" s="182"/>
      <c r="C29" s="177"/>
      <c r="D29" s="155"/>
    </row>
    <row r="30" spans="1:4" ht="15.75" x14ac:dyDescent="0.25">
      <c r="A30" s="212" t="s">
        <v>259</v>
      </c>
      <c r="B30" s="157"/>
      <c r="C30" s="157"/>
      <c r="D30" s="160">
        <f>SUM(D31:D37)</f>
        <v>80</v>
      </c>
    </row>
    <row r="31" spans="1:4" ht="48.75" customHeight="1" thickBot="1" x14ac:dyDescent="0.3">
      <c r="A31" s="243" t="s">
        <v>355</v>
      </c>
      <c r="B31" s="256">
        <v>43820</v>
      </c>
      <c r="C31" s="244" t="s">
        <v>327</v>
      </c>
      <c r="D31" s="257">
        <v>80</v>
      </c>
    </row>
    <row r="32" spans="1:4" ht="15.75" x14ac:dyDescent="0.25">
      <c r="A32" s="177"/>
      <c r="B32" s="182"/>
      <c r="C32" s="177"/>
      <c r="D32" s="155">
        <v>0</v>
      </c>
    </row>
    <row r="33" spans="1:4" ht="41.25" customHeight="1" x14ac:dyDescent="0.25">
      <c r="A33" s="177"/>
      <c r="B33" s="188"/>
      <c r="C33" s="177"/>
      <c r="D33" s="155">
        <v>0</v>
      </c>
    </row>
    <row r="34" spans="1:4" ht="15.75" x14ac:dyDescent="0.25">
      <c r="A34" s="177"/>
      <c r="B34" s="177"/>
      <c r="C34" s="177"/>
      <c r="D34" s="155">
        <v>0</v>
      </c>
    </row>
    <row r="35" spans="1:4" ht="15.75" x14ac:dyDescent="0.25">
      <c r="A35" s="177"/>
      <c r="B35" s="177"/>
      <c r="C35" s="177"/>
      <c r="D35" s="155">
        <v>0</v>
      </c>
    </row>
    <row r="36" spans="1:4" ht="37.5" customHeight="1" x14ac:dyDescent="0.25">
      <c r="A36" s="177"/>
      <c r="B36" s="177"/>
      <c r="C36" s="177"/>
      <c r="D36" s="155">
        <v>0</v>
      </c>
    </row>
    <row r="37" spans="1:4" ht="15.75" x14ac:dyDescent="0.25">
      <c r="A37" s="155"/>
      <c r="B37" s="155"/>
      <c r="C37" s="155"/>
      <c r="D37" s="155"/>
    </row>
    <row r="38" spans="1:4" ht="15.75" x14ac:dyDescent="0.25">
      <c r="A38" s="213" t="s">
        <v>224</v>
      </c>
      <c r="B38" s="157"/>
      <c r="C38" s="157"/>
      <c r="D38" s="160">
        <f>SUM(D39:D46)</f>
        <v>160</v>
      </c>
    </row>
    <row r="39" spans="1:4" ht="36" customHeight="1" thickBot="1" x14ac:dyDescent="0.3">
      <c r="A39" s="243" t="s">
        <v>326</v>
      </c>
      <c r="B39" s="256">
        <v>43488</v>
      </c>
      <c r="C39" s="244" t="s">
        <v>327</v>
      </c>
      <c r="D39" s="257">
        <v>20</v>
      </c>
    </row>
    <row r="40" spans="1:4" ht="40.5" customHeight="1" thickBot="1" x14ac:dyDescent="0.3">
      <c r="A40" s="243" t="s">
        <v>328</v>
      </c>
      <c r="B40" s="256">
        <v>43517</v>
      </c>
      <c r="C40" s="244" t="s">
        <v>327</v>
      </c>
      <c r="D40" s="257">
        <v>30</v>
      </c>
    </row>
    <row r="41" spans="1:4" ht="32.25" thickBot="1" x14ac:dyDescent="0.3">
      <c r="A41" s="243" t="s">
        <v>329</v>
      </c>
      <c r="B41" s="256">
        <v>43534</v>
      </c>
      <c r="C41" s="244" t="s">
        <v>327</v>
      </c>
      <c r="D41" s="258">
        <v>20</v>
      </c>
    </row>
    <row r="42" spans="1:4" ht="32.25" thickBot="1" x14ac:dyDescent="0.3">
      <c r="A42" s="243" t="s">
        <v>330</v>
      </c>
      <c r="B42" s="256">
        <v>43593</v>
      </c>
      <c r="C42" s="244" t="s">
        <v>327</v>
      </c>
      <c r="D42" s="257">
        <v>30</v>
      </c>
    </row>
    <row r="43" spans="1:4" ht="48" thickBot="1" x14ac:dyDescent="0.3">
      <c r="A43" s="243" t="s">
        <v>331</v>
      </c>
      <c r="B43" s="256">
        <v>43613</v>
      </c>
      <c r="C43" s="244" t="s">
        <v>332</v>
      </c>
      <c r="D43" s="257">
        <v>30</v>
      </c>
    </row>
    <row r="44" spans="1:4" ht="32.25" thickBot="1" x14ac:dyDescent="0.3">
      <c r="A44" s="243" t="s">
        <v>333</v>
      </c>
      <c r="B44" s="256">
        <v>43650</v>
      </c>
      <c r="C44" s="244" t="s">
        <v>334</v>
      </c>
      <c r="D44" s="257">
        <v>30</v>
      </c>
    </row>
    <row r="45" spans="1:4" ht="30" customHeight="1" x14ac:dyDescent="0.25"/>
    <row r="46" spans="1:4" ht="31.5" customHeight="1" x14ac:dyDescent="0.25">
      <c r="A46" s="177"/>
      <c r="B46" s="177"/>
      <c r="C46" s="177"/>
      <c r="D46" s="155">
        <v>0</v>
      </c>
    </row>
    <row r="47" spans="1:4" ht="31.5" customHeight="1" x14ac:dyDescent="0.25">
      <c r="A47" s="177"/>
      <c r="B47" s="177"/>
      <c r="C47" s="177"/>
      <c r="D47" s="155"/>
    </row>
    <row r="48" spans="1:4" ht="15.75" x14ac:dyDescent="0.25">
      <c r="A48" s="214" t="s">
        <v>124</v>
      </c>
      <c r="B48" s="215"/>
      <c r="C48" s="216"/>
      <c r="D48" s="161">
        <f>SUM(D49:D65)</f>
        <v>246</v>
      </c>
    </row>
    <row r="49" spans="1:4" ht="32.25" thickBot="1" x14ac:dyDescent="0.3">
      <c r="A49" s="243" t="s">
        <v>335</v>
      </c>
      <c r="B49" s="256">
        <v>43530</v>
      </c>
      <c r="C49" s="244" t="s">
        <v>323</v>
      </c>
      <c r="D49" s="257">
        <v>40</v>
      </c>
    </row>
    <row r="50" spans="1:4" ht="48" thickBot="1" x14ac:dyDescent="0.3">
      <c r="A50" s="243" t="s">
        <v>336</v>
      </c>
      <c r="B50" s="256">
        <v>43557</v>
      </c>
      <c r="C50" s="244" t="s">
        <v>323</v>
      </c>
      <c r="D50" s="257">
        <v>30</v>
      </c>
    </row>
    <row r="51" spans="1:4" ht="32.25" thickBot="1" x14ac:dyDescent="0.3">
      <c r="A51" s="243" t="s">
        <v>337</v>
      </c>
      <c r="B51" s="256">
        <v>43582</v>
      </c>
      <c r="C51" s="244" t="s">
        <v>338</v>
      </c>
      <c r="D51" s="248">
        <v>9</v>
      </c>
    </row>
    <row r="52" spans="1:4" ht="32.25" thickBot="1" x14ac:dyDescent="0.3">
      <c r="A52" s="243" t="s">
        <v>339</v>
      </c>
      <c r="B52" s="256">
        <v>43582</v>
      </c>
      <c r="C52" s="244" t="s">
        <v>340</v>
      </c>
      <c r="D52" s="248">
        <v>25</v>
      </c>
    </row>
    <row r="53" spans="1:4" ht="48" thickBot="1" x14ac:dyDescent="0.3">
      <c r="A53" s="243" t="s">
        <v>341</v>
      </c>
      <c r="B53" s="256">
        <v>43594</v>
      </c>
      <c r="C53" s="244" t="s">
        <v>342</v>
      </c>
      <c r="D53" s="248">
        <v>20</v>
      </c>
    </row>
    <row r="54" spans="1:4" ht="16.5" thickBot="1" x14ac:dyDescent="0.3">
      <c r="A54" s="243" t="s">
        <v>343</v>
      </c>
      <c r="B54" s="256">
        <v>43617</v>
      </c>
      <c r="C54" s="244" t="s">
        <v>357</v>
      </c>
      <c r="D54" s="257">
        <v>20</v>
      </c>
    </row>
    <row r="55" spans="1:4" ht="48" thickBot="1" x14ac:dyDescent="0.3">
      <c r="A55" s="243" t="s">
        <v>344</v>
      </c>
      <c r="B55" s="256">
        <v>43704</v>
      </c>
      <c r="C55" s="244" t="s">
        <v>323</v>
      </c>
      <c r="D55" s="257">
        <v>30</v>
      </c>
    </row>
    <row r="56" spans="1:4" ht="48" thickBot="1" x14ac:dyDescent="0.3">
      <c r="A56" s="243" t="s">
        <v>345</v>
      </c>
      <c r="B56" s="256">
        <v>43764</v>
      </c>
      <c r="C56" s="244" t="s">
        <v>356</v>
      </c>
      <c r="D56" s="257">
        <v>22</v>
      </c>
    </row>
    <row r="57" spans="1:4" ht="32.25" thickBot="1" x14ac:dyDescent="0.3">
      <c r="A57" s="243" t="s">
        <v>346</v>
      </c>
      <c r="B57" s="257" t="s">
        <v>347</v>
      </c>
      <c r="C57" s="244" t="s">
        <v>323</v>
      </c>
      <c r="D57" s="257">
        <v>30</v>
      </c>
    </row>
    <row r="58" spans="1:4" ht="16.5" thickBot="1" x14ac:dyDescent="0.3">
      <c r="A58" s="243" t="s">
        <v>291</v>
      </c>
      <c r="B58" s="256">
        <v>43813</v>
      </c>
      <c r="C58" s="244" t="s">
        <v>323</v>
      </c>
      <c r="D58" s="257">
        <v>20</v>
      </c>
    </row>
    <row r="59" spans="1:4" ht="18.75" x14ac:dyDescent="0.25">
      <c r="A59" s="177"/>
      <c r="B59" s="182"/>
      <c r="C59" s="182"/>
      <c r="D59" s="105"/>
    </row>
    <row r="60" spans="1:4" ht="18.75" x14ac:dyDescent="0.25">
      <c r="A60" s="177"/>
      <c r="B60" s="182"/>
      <c r="C60" s="182"/>
      <c r="D60" s="105"/>
    </row>
    <row r="61" spans="1:4" ht="18.75" x14ac:dyDescent="0.25">
      <c r="A61" s="177"/>
      <c r="B61" s="182"/>
      <c r="C61" s="182"/>
      <c r="D61" s="105"/>
    </row>
    <row r="62" spans="1:4" ht="18.75" x14ac:dyDescent="0.25">
      <c r="A62" s="177"/>
      <c r="B62" s="182"/>
      <c r="C62" s="182"/>
      <c r="D62" s="105">
        <v>0</v>
      </c>
    </row>
    <row r="63" spans="1:4" ht="18.75" x14ac:dyDescent="0.25">
      <c r="A63" s="177"/>
      <c r="B63" s="182"/>
      <c r="C63" s="182"/>
      <c r="D63" s="105"/>
    </row>
    <row r="64" spans="1:4" ht="18.75" x14ac:dyDescent="0.25">
      <c r="A64" s="177"/>
      <c r="B64" s="184"/>
      <c r="C64" s="177"/>
      <c r="D64" s="105">
        <v>0</v>
      </c>
    </row>
    <row r="65" spans="1:4" ht="18.75" x14ac:dyDescent="0.25">
      <c r="A65" s="72"/>
      <c r="B65" s="105"/>
      <c r="C65" s="72"/>
      <c r="D65" s="105">
        <v>0</v>
      </c>
    </row>
    <row r="66" spans="1:4" ht="18.75" x14ac:dyDescent="0.25">
      <c r="A66" s="162" t="s">
        <v>238</v>
      </c>
      <c r="B66" s="159"/>
      <c r="C66" s="158"/>
      <c r="D66" s="161">
        <f>SUM(D67:D81)</f>
        <v>177</v>
      </c>
    </row>
    <row r="67" spans="1:4" ht="32.25" thickBot="1" x14ac:dyDescent="0.3">
      <c r="A67" s="243" t="s">
        <v>358</v>
      </c>
      <c r="B67" s="256">
        <v>43585</v>
      </c>
      <c r="C67" s="244" t="s">
        <v>359</v>
      </c>
      <c r="D67" s="257">
        <v>12</v>
      </c>
    </row>
    <row r="68" spans="1:4" ht="32.25" thickBot="1" x14ac:dyDescent="0.3">
      <c r="A68" s="243" t="s">
        <v>348</v>
      </c>
      <c r="B68" s="256">
        <v>43592</v>
      </c>
      <c r="C68" s="244" t="s">
        <v>360</v>
      </c>
      <c r="D68" s="257">
        <v>10</v>
      </c>
    </row>
    <row r="69" spans="1:4" ht="32.25" thickBot="1" x14ac:dyDescent="0.3">
      <c r="A69" s="243" t="s">
        <v>349</v>
      </c>
      <c r="B69" s="256">
        <v>43609</v>
      </c>
      <c r="C69" s="244" t="s">
        <v>350</v>
      </c>
      <c r="D69" s="257">
        <v>8</v>
      </c>
    </row>
    <row r="70" spans="1:4" ht="32.25" thickBot="1" x14ac:dyDescent="0.3">
      <c r="A70" s="243" t="s">
        <v>361</v>
      </c>
      <c r="B70" s="256">
        <v>43645</v>
      </c>
      <c r="C70" s="244" t="s">
        <v>362</v>
      </c>
      <c r="D70" s="257">
        <v>12</v>
      </c>
    </row>
    <row r="71" spans="1:4" ht="21.75" customHeight="1" thickBot="1" x14ac:dyDescent="0.3">
      <c r="A71" s="243" t="s">
        <v>363</v>
      </c>
      <c r="B71" s="256">
        <v>43646</v>
      </c>
      <c r="C71" s="244" t="s">
        <v>364</v>
      </c>
      <c r="D71" s="257">
        <v>40</v>
      </c>
    </row>
    <row r="72" spans="1:4" ht="18.75" customHeight="1" thickBot="1" x14ac:dyDescent="0.3">
      <c r="A72" s="243" t="s">
        <v>365</v>
      </c>
      <c r="B72" s="256">
        <v>43646</v>
      </c>
      <c r="C72" s="244" t="s">
        <v>366</v>
      </c>
      <c r="D72" s="257">
        <v>35</v>
      </c>
    </row>
    <row r="73" spans="1:4" ht="32.25" thickBot="1" x14ac:dyDescent="0.3">
      <c r="A73" s="243" t="s">
        <v>351</v>
      </c>
      <c r="B73" s="256">
        <v>43707</v>
      </c>
      <c r="C73" s="244" t="s">
        <v>352</v>
      </c>
      <c r="D73" s="257">
        <v>60</v>
      </c>
    </row>
    <row r="74" spans="1:4" ht="17.25" customHeight="1" x14ac:dyDescent="0.25">
      <c r="A74" s="177"/>
      <c r="B74" s="177"/>
      <c r="C74" s="177"/>
      <c r="D74" s="217">
        <v>0</v>
      </c>
    </row>
    <row r="75" spans="1:4" ht="15.75" x14ac:dyDescent="0.25">
      <c r="A75" s="177"/>
      <c r="B75" s="177"/>
      <c r="C75" s="177"/>
      <c r="D75" s="181">
        <v>0</v>
      </c>
    </row>
    <row r="76" spans="1:4" ht="15.75" x14ac:dyDescent="0.25">
      <c r="A76" s="177"/>
      <c r="B76" s="177"/>
      <c r="C76" s="177"/>
      <c r="D76" s="181">
        <v>0</v>
      </c>
    </row>
    <row r="77" spans="1:4" ht="15.75" x14ac:dyDescent="0.25">
      <c r="A77" s="177"/>
      <c r="B77" s="177"/>
      <c r="C77" s="186"/>
      <c r="D77" s="211">
        <v>0</v>
      </c>
    </row>
    <row r="78" spans="1:4" ht="17.25" customHeight="1" x14ac:dyDescent="0.25">
      <c r="A78" s="177"/>
      <c r="B78" s="177"/>
      <c r="C78" s="177"/>
      <c r="D78" s="211">
        <v>0</v>
      </c>
    </row>
    <row r="79" spans="1:4" ht="18" customHeight="1" x14ac:dyDescent="0.25">
      <c r="A79" s="177"/>
      <c r="B79" s="177"/>
      <c r="C79" s="177"/>
      <c r="D79" s="211">
        <v>0</v>
      </c>
    </row>
    <row r="80" spans="1:4" ht="13.5" customHeight="1" x14ac:dyDescent="0.25">
      <c r="A80" s="177"/>
      <c r="B80" s="182"/>
      <c r="C80" s="177"/>
      <c r="D80" s="211">
        <v>0</v>
      </c>
    </row>
    <row r="81" spans="1:4" ht="18" customHeight="1" x14ac:dyDescent="0.25">
      <c r="A81" s="177"/>
      <c r="B81" s="177"/>
      <c r="C81" s="177"/>
      <c r="D81" s="211">
        <v>0</v>
      </c>
    </row>
    <row r="82" spans="1:4" ht="16.5" customHeight="1" x14ac:dyDescent="0.25">
      <c r="A82" s="177"/>
      <c r="B82" s="182"/>
      <c r="C82" s="177"/>
      <c r="D82" s="211">
        <v>0</v>
      </c>
    </row>
    <row r="83" spans="1:4" ht="15.75" x14ac:dyDescent="0.25">
      <c r="A83" s="185"/>
      <c r="B83" s="194"/>
      <c r="C83" s="186"/>
      <c r="D83" s="211">
        <v>0</v>
      </c>
    </row>
    <row r="84" spans="1:4" ht="18.75" x14ac:dyDescent="0.25">
      <c r="A84" s="162" t="s">
        <v>239</v>
      </c>
      <c r="B84" s="159"/>
      <c r="C84" s="158"/>
      <c r="D84" s="208">
        <f>SUM(D85:D87)</f>
        <v>0</v>
      </c>
    </row>
    <row r="85" spans="1:4" ht="15.75" x14ac:dyDescent="0.25">
      <c r="A85" s="177"/>
      <c r="B85" s="182"/>
      <c r="C85" s="177"/>
      <c r="D85" s="210">
        <v>0</v>
      </c>
    </row>
    <row r="86" spans="1:4" ht="15.75" x14ac:dyDescent="0.25">
      <c r="A86" s="177"/>
      <c r="B86" s="182"/>
      <c r="C86" s="177"/>
      <c r="D86" s="211">
        <v>0</v>
      </c>
    </row>
    <row r="87" spans="1:4" ht="18.75" x14ac:dyDescent="0.25">
      <c r="A87" s="72"/>
      <c r="B87" s="105"/>
      <c r="C87" s="72"/>
      <c r="D87" s="21">
        <v>0</v>
      </c>
    </row>
    <row r="88" spans="1:4" ht="18.75" x14ac:dyDescent="0.25">
      <c r="A88" s="162" t="s">
        <v>235</v>
      </c>
      <c r="B88" s="159"/>
      <c r="C88" s="158"/>
      <c r="D88" s="161">
        <f>SUM(D89:D93)</f>
        <v>0</v>
      </c>
    </row>
    <row r="89" spans="1:4" ht="15.75" x14ac:dyDescent="0.25">
      <c r="A89" s="177"/>
      <c r="B89" s="182"/>
      <c r="C89" s="177"/>
      <c r="D89" s="211">
        <v>0</v>
      </c>
    </row>
    <row r="90" spans="1:4" ht="15.75" x14ac:dyDescent="0.25">
      <c r="A90" s="177"/>
      <c r="B90" s="182"/>
      <c r="C90" s="177"/>
      <c r="D90" s="211">
        <v>0</v>
      </c>
    </row>
    <row r="91" spans="1:4" ht="15.75" x14ac:dyDescent="0.25">
      <c r="A91" s="177"/>
      <c r="B91" s="177"/>
      <c r="C91" s="177"/>
      <c r="D91" s="211">
        <v>0</v>
      </c>
    </row>
    <row r="92" spans="1:4" ht="15.75" x14ac:dyDescent="0.25">
      <c r="A92" s="177"/>
      <c r="B92" s="177"/>
      <c r="C92" s="177"/>
      <c r="D92" s="211">
        <v>0</v>
      </c>
    </row>
    <row r="93" spans="1:4" ht="18.75" x14ac:dyDescent="0.25">
      <c r="A93" s="72"/>
      <c r="B93" s="105"/>
      <c r="C93" s="72"/>
      <c r="D93" s="21">
        <v>0</v>
      </c>
    </row>
    <row r="94" spans="1:4" ht="18.75" x14ac:dyDescent="0.25">
      <c r="A94" s="162" t="s">
        <v>236</v>
      </c>
      <c r="B94" s="159"/>
      <c r="C94" s="158"/>
      <c r="D94" s="161">
        <f>SUM(D95:D103)</f>
        <v>0</v>
      </c>
    </row>
    <row r="95" spans="1:4" ht="15.75" x14ac:dyDescent="0.25">
      <c r="A95" s="177"/>
      <c r="B95" s="182"/>
      <c r="C95" s="177"/>
      <c r="D95" s="211">
        <v>0</v>
      </c>
    </row>
    <row r="96" spans="1:4" ht="15.75" x14ac:dyDescent="0.25">
      <c r="A96" s="177"/>
      <c r="B96" s="177"/>
      <c r="C96" s="177"/>
      <c r="D96" s="211">
        <v>0</v>
      </c>
    </row>
    <row r="97" spans="1:4" ht="15.75" x14ac:dyDescent="0.25">
      <c r="A97" s="183"/>
      <c r="B97" s="183"/>
      <c r="C97" s="183"/>
      <c r="D97" s="211">
        <v>0</v>
      </c>
    </row>
    <row r="98" spans="1:4" ht="15.75" x14ac:dyDescent="0.25">
      <c r="A98" s="183"/>
      <c r="B98" s="183"/>
      <c r="C98" s="183"/>
      <c r="D98" s="211">
        <v>0</v>
      </c>
    </row>
    <row r="99" spans="1:4" ht="15.75" x14ac:dyDescent="0.25">
      <c r="A99" s="183"/>
      <c r="B99" s="183"/>
      <c r="C99" s="183"/>
      <c r="D99" s="211">
        <v>0</v>
      </c>
    </row>
    <row r="100" spans="1:4" ht="15.75" x14ac:dyDescent="0.25">
      <c r="A100" s="183"/>
      <c r="B100" s="183"/>
      <c r="C100" s="183"/>
      <c r="D100" s="211">
        <v>0</v>
      </c>
    </row>
    <row r="101" spans="1:4" ht="15.75" x14ac:dyDescent="0.25">
      <c r="A101" s="183"/>
      <c r="B101" s="182"/>
      <c r="C101" s="183"/>
      <c r="D101" s="211">
        <v>0</v>
      </c>
    </row>
    <row r="102" spans="1:4" ht="15.75" x14ac:dyDescent="0.25">
      <c r="A102" s="177"/>
      <c r="B102" s="177"/>
      <c r="C102" s="186"/>
      <c r="D102" s="211">
        <v>0</v>
      </c>
    </row>
    <row r="103" spans="1:4" ht="15.75" x14ac:dyDescent="0.25">
      <c r="A103" s="183"/>
      <c r="B103" s="183"/>
      <c r="C103" s="183"/>
      <c r="D103" s="211">
        <v>0</v>
      </c>
    </row>
    <row r="104" spans="1:4" ht="15.75" x14ac:dyDescent="0.25">
      <c r="A104" s="177"/>
      <c r="B104" s="182"/>
      <c r="C104" s="177"/>
      <c r="D104" s="210">
        <v>0</v>
      </c>
    </row>
    <row r="105" spans="1:4" ht="15.75" x14ac:dyDescent="0.25">
      <c r="A105" s="183"/>
      <c r="B105" s="183"/>
      <c r="C105" s="183"/>
      <c r="D105" s="210">
        <v>0</v>
      </c>
    </row>
    <row r="106" spans="1:4" ht="15.75" x14ac:dyDescent="0.25">
      <c r="A106" s="177"/>
      <c r="B106" s="182"/>
      <c r="C106" s="177"/>
      <c r="D106" s="210">
        <v>0</v>
      </c>
    </row>
    <row r="107" spans="1:4" ht="15.75" x14ac:dyDescent="0.25">
      <c r="A107" s="183"/>
      <c r="B107" s="183"/>
      <c r="C107" s="183"/>
      <c r="D107" s="210">
        <v>0</v>
      </c>
    </row>
    <row r="108" spans="1:4" ht="15.75" x14ac:dyDescent="0.25">
      <c r="A108" s="183"/>
      <c r="B108" s="189"/>
      <c r="C108" s="183"/>
      <c r="D108" s="210">
        <v>0</v>
      </c>
    </row>
    <row r="109" spans="1:4" ht="15.75" x14ac:dyDescent="0.25">
      <c r="A109" s="183"/>
      <c r="B109" s="183"/>
      <c r="C109" s="183"/>
      <c r="D109" s="210">
        <v>0</v>
      </c>
    </row>
    <row r="110" spans="1:4" ht="15.75" x14ac:dyDescent="0.25">
      <c r="A110" s="177"/>
      <c r="B110" s="182"/>
      <c r="C110" s="177"/>
      <c r="D110" s="210">
        <v>0</v>
      </c>
    </row>
    <row r="111" spans="1:4" ht="15.75" x14ac:dyDescent="0.25">
      <c r="A111" s="177"/>
      <c r="B111" s="182"/>
      <c r="C111" s="177"/>
      <c r="D111" s="210">
        <v>0</v>
      </c>
    </row>
    <row r="112" spans="1:4" ht="15.75" x14ac:dyDescent="0.25">
      <c r="A112" s="177"/>
      <c r="B112" s="182"/>
      <c r="C112" s="177"/>
      <c r="D112" s="210">
        <v>0</v>
      </c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zoomScale="60" zoomScaleNormal="80" workbookViewId="0">
      <selection activeCell="L13" sqref="L13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16" t="s">
        <v>101</v>
      </c>
      <c r="B1" s="316"/>
      <c r="C1" s="316"/>
      <c r="D1" s="316"/>
      <c r="E1" s="316"/>
      <c r="F1" s="316"/>
      <c r="G1" s="316"/>
      <c r="H1" s="316"/>
      <c r="I1" s="316"/>
      <c r="J1" s="316"/>
      <c r="K1" s="229"/>
      <c r="L1" s="229"/>
    </row>
    <row r="2" spans="1:12" s="5" customFormat="1" ht="37.5" customHeight="1" x14ac:dyDescent="0.25">
      <c r="A2" s="319" t="s">
        <v>62</v>
      </c>
      <c r="B2" s="298" t="s">
        <v>55</v>
      </c>
      <c r="C2" s="298" t="s">
        <v>56</v>
      </c>
      <c r="D2" s="298"/>
      <c r="E2" s="298" t="s">
        <v>57</v>
      </c>
      <c r="F2" s="298" t="s">
        <v>58</v>
      </c>
      <c r="G2" s="317" t="s">
        <v>63</v>
      </c>
      <c r="H2" s="320"/>
      <c r="I2" s="321"/>
      <c r="J2" s="298" t="s">
        <v>64</v>
      </c>
      <c r="K2" s="317" t="s">
        <v>230</v>
      </c>
      <c r="L2" s="317" t="s">
        <v>217</v>
      </c>
    </row>
    <row r="3" spans="1:12" s="5" customFormat="1" ht="57.75" customHeight="1" x14ac:dyDescent="0.25">
      <c r="A3" s="319"/>
      <c r="B3" s="298"/>
      <c r="C3" s="222" t="s">
        <v>59</v>
      </c>
      <c r="D3" s="222" t="s">
        <v>90</v>
      </c>
      <c r="E3" s="298"/>
      <c r="F3" s="298"/>
      <c r="G3" s="222" t="s">
        <v>65</v>
      </c>
      <c r="H3" s="222" t="s">
        <v>229</v>
      </c>
      <c r="I3" s="222" t="s">
        <v>66</v>
      </c>
      <c r="J3" s="298"/>
      <c r="K3" s="317"/>
      <c r="L3" s="317"/>
    </row>
    <row r="4" spans="1:12" s="5" customFormat="1" ht="75" customHeight="1" x14ac:dyDescent="0.25">
      <c r="A4" s="63" t="s">
        <v>67</v>
      </c>
      <c r="B4" s="107" t="s">
        <v>60</v>
      </c>
      <c r="C4" s="107">
        <f>SUM(C5,C12,C21)</f>
        <v>4</v>
      </c>
      <c r="D4" s="107">
        <f>SUM(D5,D12,D21)</f>
        <v>4</v>
      </c>
      <c r="E4" s="107"/>
      <c r="F4" s="107"/>
      <c r="G4" s="107">
        <f t="shared" ref="G4:L4" si="0">SUM(G5,G12,G21)</f>
        <v>40</v>
      </c>
      <c r="H4" s="107">
        <f t="shared" si="0"/>
        <v>0</v>
      </c>
      <c r="I4" s="107">
        <f t="shared" si="0"/>
        <v>13800</v>
      </c>
      <c r="J4" s="106">
        <f t="shared" si="0"/>
        <v>0</v>
      </c>
      <c r="K4" s="106">
        <f t="shared" si="0"/>
        <v>1</v>
      </c>
      <c r="L4" s="106">
        <f t="shared" si="0"/>
        <v>130500</v>
      </c>
    </row>
    <row r="5" spans="1:12" s="5" customFormat="1" ht="21.6" customHeight="1" x14ac:dyDescent="0.25">
      <c r="A5" s="60"/>
      <c r="B5" s="143" t="s">
        <v>231</v>
      </c>
      <c r="C5" s="144">
        <f>SUM(C6:C11)</f>
        <v>0</v>
      </c>
      <c r="D5" s="144">
        <f>SUM(D6:D11)</f>
        <v>0</v>
      </c>
      <c r="E5" s="145"/>
      <c r="F5" s="146"/>
      <c r="G5" s="144">
        <f t="shared" ref="G5:L5" si="1">SUM(G6:G11)</f>
        <v>0</v>
      </c>
      <c r="H5" s="144">
        <f t="shared" si="1"/>
        <v>0</v>
      </c>
      <c r="I5" s="144">
        <f t="shared" si="1"/>
        <v>0</v>
      </c>
      <c r="J5" s="146">
        <f t="shared" si="1"/>
        <v>0</v>
      </c>
      <c r="K5" s="146">
        <f t="shared" si="1"/>
        <v>0</v>
      </c>
      <c r="L5" s="147">
        <f t="shared" si="1"/>
        <v>0</v>
      </c>
    </row>
    <row r="6" spans="1:12" s="5" customFormat="1" x14ac:dyDescent="0.25">
      <c r="A6" s="60"/>
      <c r="B6" s="72"/>
      <c r="C6" s="59"/>
      <c r="D6" s="59"/>
      <c r="E6" s="104"/>
      <c r="F6" s="105"/>
      <c r="G6" s="21"/>
      <c r="H6" s="21"/>
      <c r="I6" s="21"/>
      <c r="J6" s="140"/>
      <c r="K6" s="140"/>
      <c r="L6" s="140"/>
    </row>
    <row r="7" spans="1:12" s="5" customFormat="1" x14ac:dyDescent="0.25">
      <c r="A7" s="60"/>
      <c r="B7" s="72"/>
      <c r="C7" s="59"/>
      <c r="D7" s="59"/>
      <c r="E7" s="104"/>
      <c r="F7" s="105"/>
      <c r="G7" s="21"/>
      <c r="H7" s="21"/>
      <c r="I7" s="21"/>
      <c r="J7" s="140"/>
      <c r="K7" s="140"/>
      <c r="L7" s="140"/>
    </row>
    <row r="8" spans="1:12" s="5" customFormat="1" x14ac:dyDescent="0.25">
      <c r="A8" s="60"/>
      <c r="B8" s="72"/>
      <c r="C8" s="59"/>
      <c r="D8" s="59"/>
      <c r="E8" s="104"/>
      <c r="F8" s="105"/>
      <c r="G8" s="21"/>
      <c r="H8" s="21"/>
      <c r="I8" s="21"/>
      <c r="J8" s="140"/>
      <c r="K8" s="140"/>
      <c r="L8" s="140"/>
    </row>
    <row r="9" spans="1:12" s="5" customFormat="1" x14ac:dyDescent="0.25">
      <c r="A9" s="60"/>
      <c r="B9" s="72"/>
      <c r="C9" s="59"/>
      <c r="D9" s="59"/>
      <c r="E9" s="104"/>
      <c r="F9" s="105"/>
      <c r="G9" s="21"/>
      <c r="H9" s="21"/>
      <c r="I9" s="21"/>
      <c r="J9" s="140"/>
      <c r="K9" s="140"/>
      <c r="L9" s="140"/>
    </row>
    <row r="10" spans="1:12" s="5" customFormat="1" x14ac:dyDescent="0.25">
      <c r="A10" s="60"/>
      <c r="B10" s="72"/>
      <c r="C10" s="59"/>
      <c r="D10" s="59"/>
      <c r="E10" s="104"/>
      <c r="F10" s="105"/>
      <c r="G10" s="21"/>
      <c r="H10" s="21"/>
      <c r="I10" s="21"/>
      <c r="J10" s="140"/>
      <c r="K10" s="140"/>
      <c r="L10" s="140"/>
    </row>
    <row r="11" spans="1:12" s="5" customFormat="1" x14ac:dyDescent="0.25">
      <c r="A11" s="60"/>
      <c r="B11" s="72"/>
      <c r="C11" s="59"/>
      <c r="D11" s="59"/>
      <c r="E11" s="104"/>
      <c r="F11" s="105"/>
      <c r="G11" s="21"/>
      <c r="H11" s="21"/>
      <c r="I11" s="21"/>
      <c r="J11" s="140"/>
      <c r="K11" s="140"/>
      <c r="L11" s="140"/>
    </row>
    <row r="12" spans="1:12" s="5" customFormat="1" x14ac:dyDescent="0.25">
      <c r="A12" s="60"/>
      <c r="B12" s="143" t="s">
        <v>232</v>
      </c>
      <c r="C12" s="144">
        <f>SUM(C13:C20)</f>
        <v>2</v>
      </c>
      <c r="D12" s="144">
        <f>SUM(D13:D20)</f>
        <v>2</v>
      </c>
      <c r="E12" s="145"/>
      <c r="F12" s="146"/>
      <c r="G12" s="144">
        <f t="shared" ref="G12:L12" si="2">SUM(G13:G20)</f>
        <v>10</v>
      </c>
      <c r="H12" s="144">
        <f t="shared" si="2"/>
        <v>0</v>
      </c>
      <c r="I12" s="144">
        <f t="shared" si="2"/>
        <v>12600</v>
      </c>
      <c r="J12" s="146">
        <f t="shared" si="2"/>
        <v>0</v>
      </c>
      <c r="K12" s="146">
        <f t="shared" si="2"/>
        <v>1</v>
      </c>
      <c r="L12" s="147">
        <f t="shared" si="2"/>
        <v>130500</v>
      </c>
    </row>
    <row r="13" spans="1:12" s="5" customFormat="1" ht="56.25" x14ac:dyDescent="0.25">
      <c r="A13" s="60"/>
      <c r="B13" s="72" t="s">
        <v>374</v>
      </c>
      <c r="C13" s="59">
        <v>1</v>
      </c>
      <c r="D13" s="59">
        <v>1</v>
      </c>
      <c r="E13" s="104" t="s">
        <v>375</v>
      </c>
      <c r="F13" s="105" t="s">
        <v>376</v>
      </c>
      <c r="G13" s="21">
        <v>5</v>
      </c>
      <c r="H13" s="21"/>
      <c r="I13" s="21">
        <v>6720</v>
      </c>
      <c r="J13" s="140">
        <v>0</v>
      </c>
      <c r="K13" s="140">
        <v>1</v>
      </c>
      <c r="L13" s="140">
        <v>130500</v>
      </c>
    </row>
    <row r="14" spans="1:12" s="5" customFormat="1" ht="56.25" x14ac:dyDescent="0.25">
      <c r="A14" s="60"/>
      <c r="B14" s="72" t="s">
        <v>377</v>
      </c>
      <c r="C14" s="59">
        <v>1</v>
      </c>
      <c r="D14" s="59">
        <v>1</v>
      </c>
      <c r="E14" s="104" t="s">
        <v>375</v>
      </c>
      <c r="F14" s="105" t="s">
        <v>376</v>
      </c>
      <c r="G14" s="21">
        <v>5</v>
      </c>
      <c r="H14" s="21"/>
      <c r="I14" s="21">
        <v>5880</v>
      </c>
      <c r="J14" s="140"/>
      <c r="K14" s="140"/>
      <c r="L14" s="140"/>
    </row>
    <row r="15" spans="1:12" s="5" customFormat="1" x14ac:dyDescent="0.25">
      <c r="A15" s="60"/>
      <c r="B15" s="72"/>
      <c r="C15" s="59"/>
      <c r="D15" s="59"/>
      <c r="E15" s="104"/>
      <c r="F15" s="105"/>
      <c r="G15" s="21"/>
      <c r="H15" s="21"/>
      <c r="I15" s="21"/>
      <c r="J15" s="140"/>
      <c r="K15" s="140"/>
      <c r="L15" s="140"/>
    </row>
    <row r="16" spans="1:12" s="5" customFormat="1" x14ac:dyDescent="0.25">
      <c r="A16" s="60"/>
      <c r="B16" s="72"/>
      <c r="C16" s="59"/>
      <c r="D16" s="59"/>
      <c r="E16" s="104"/>
      <c r="F16" s="105"/>
      <c r="G16" s="21"/>
      <c r="H16" s="21"/>
      <c r="I16" s="21"/>
      <c r="J16" s="140"/>
      <c r="K16" s="140"/>
      <c r="L16" s="140"/>
    </row>
    <row r="17" spans="1:12" s="5" customFormat="1" x14ac:dyDescent="0.25">
      <c r="A17" s="60"/>
      <c r="B17" s="72"/>
      <c r="C17" s="59"/>
      <c r="D17" s="59"/>
      <c r="E17" s="104"/>
      <c r="F17" s="105"/>
      <c r="G17" s="21"/>
      <c r="H17" s="21"/>
      <c r="I17" s="21"/>
      <c r="J17" s="140"/>
      <c r="K17" s="140"/>
      <c r="L17" s="140"/>
    </row>
    <row r="18" spans="1:12" s="5" customFormat="1" x14ac:dyDescent="0.25">
      <c r="A18" s="60"/>
      <c r="B18" s="72"/>
      <c r="C18" s="59"/>
      <c r="D18" s="59"/>
      <c r="E18" s="104"/>
      <c r="F18" s="105"/>
      <c r="G18" s="21"/>
      <c r="H18" s="21"/>
      <c r="I18" s="21"/>
      <c r="J18" s="140"/>
      <c r="K18" s="140"/>
      <c r="L18" s="140"/>
    </row>
    <row r="19" spans="1:12" s="5" customFormat="1" x14ac:dyDescent="0.25">
      <c r="A19" s="60"/>
      <c r="B19" s="72"/>
      <c r="C19" s="59"/>
      <c r="D19" s="59"/>
      <c r="E19" s="104"/>
      <c r="F19" s="105"/>
      <c r="G19" s="21"/>
      <c r="H19" s="21"/>
      <c r="I19" s="21"/>
      <c r="J19" s="140"/>
      <c r="K19" s="140"/>
      <c r="L19" s="140"/>
    </row>
    <row r="20" spans="1:12" s="5" customFormat="1" x14ac:dyDescent="0.25">
      <c r="A20" s="60"/>
      <c r="B20" s="72"/>
      <c r="C20" s="59"/>
      <c r="D20" s="59"/>
      <c r="E20" s="104"/>
      <c r="F20" s="105"/>
      <c r="G20" s="21"/>
      <c r="H20" s="21"/>
      <c r="I20" s="21"/>
      <c r="J20" s="140"/>
      <c r="K20" s="140"/>
      <c r="L20" s="140"/>
    </row>
    <row r="21" spans="1:12" s="5" customFormat="1" x14ac:dyDescent="0.25">
      <c r="A21" s="60"/>
      <c r="B21" s="143" t="s">
        <v>233</v>
      </c>
      <c r="C21" s="144">
        <f>SUM(C22:C28)</f>
        <v>2</v>
      </c>
      <c r="D21" s="144">
        <f>SUM(D22:D28)</f>
        <v>2</v>
      </c>
      <c r="E21" s="145"/>
      <c r="F21" s="146"/>
      <c r="G21" s="144">
        <f t="shared" ref="G21:L21" si="3">SUM(G22:G28)</f>
        <v>30</v>
      </c>
      <c r="H21" s="144">
        <f t="shared" si="3"/>
        <v>0</v>
      </c>
      <c r="I21" s="144">
        <f t="shared" si="3"/>
        <v>1200</v>
      </c>
      <c r="J21" s="146">
        <f t="shared" si="3"/>
        <v>0</v>
      </c>
      <c r="K21" s="146">
        <f t="shared" si="3"/>
        <v>0</v>
      </c>
      <c r="L21" s="147">
        <f t="shared" si="3"/>
        <v>0</v>
      </c>
    </row>
    <row r="22" spans="1:12" s="5" customFormat="1" ht="56.25" x14ac:dyDescent="0.25">
      <c r="A22" s="60"/>
      <c r="B22" s="72" t="s">
        <v>378</v>
      </c>
      <c r="C22" s="149">
        <v>1</v>
      </c>
      <c r="D22" s="149">
        <v>1</v>
      </c>
      <c r="E22" s="150" t="s">
        <v>379</v>
      </c>
      <c r="F22" s="105" t="s">
        <v>376</v>
      </c>
      <c r="G22" s="149">
        <v>10</v>
      </c>
      <c r="H22" s="149"/>
      <c r="I22" s="149">
        <v>600</v>
      </c>
      <c r="J22" s="152"/>
      <c r="K22" s="152"/>
      <c r="L22" s="153"/>
    </row>
    <row r="23" spans="1:12" s="5" customFormat="1" ht="56.25" x14ac:dyDescent="0.25">
      <c r="A23" s="60"/>
      <c r="B23" s="72" t="s">
        <v>380</v>
      </c>
      <c r="C23" s="149">
        <v>1</v>
      </c>
      <c r="D23" s="149">
        <v>1</v>
      </c>
      <c r="E23" s="150" t="s">
        <v>381</v>
      </c>
      <c r="F23" s="151" t="s">
        <v>382</v>
      </c>
      <c r="G23" s="149">
        <v>20</v>
      </c>
      <c r="H23" s="149"/>
      <c r="I23" s="149">
        <v>600</v>
      </c>
      <c r="J23" s="152"/>
      <c r="K23" s="152"/>
      <c r="L23" s="153"/>
    </row>
    <row r="24" spans="1:12" s="5" customFormat="1" x14ac:dyDescent="0.25">
      <c r="A24" s="60"/>
      <c r="B24" s="148"/>
      <c r="C24" s="149"/>
      <c r="D24" s="149"/>
      <c r="E24" s="150"/>
      <c r="F24" s="151"/>
      <c r="G24" s="149"/>
      <c r="H24" s="149"/>
      <c r="I24" s="149"/>
      <c r="J24" s="152"/>
      <c r="K24" s="152"/>
      <c r="L24" s="153"/>
    </row>
    <row r="25" spans="1:12" s="5" customFormat="1" x14ac:dyDescent="0.25">
      <c r="A25" s="60"/>
      <c r="B25" s="148"/>
      <c r="C25" s="149"/>
      <c r="D25" s="149"/>
      <c r="E25" s="150"/>
      <c r="F25" s="151"/>
      <c r="G25" s="149"/>
      <c r="H25" s="149"/>
      <c r="I25" s="149"/>
      <c r="J25" s="152"/>
      <c r="K25" s="152"/>
      <c r="L25" s="153"/>
    </row>
    <row r="26" spans="1:12" s="5" customFormat="1" x14ac:dyDescent="0.25">
      <c r="A26" s="60"/>
      <c r="B26" s="72"/>
      <c r="C26" s="59"/>
      <c r="D26" s="59"/>
      <c r="E26" s="104"/>
      <c r="F26" s="105"/>
      <c r="G26" s="21"/>
      <c r="H26" s="21"/>
      <c r="I26" s="21"/>
      <c r="J26" s="140"/>
      <c r="K26" s="140"/>
      <c r="L26" s="140"/>
    </row>
    <row r="27" spans="1:12" s="5" customFormat="1" x14ac:dyDescent="0.25">
      <c r="A27" s="60"/>
      <c r="B27" s="72"/>
      <c r="C27" s="59"/>
      <c r="D27" s="59"/>
      <c r="E27" s="104"/>
      <c r="F27" s="105"/>
      <c r="G27" s="21"/>
      <c r="H27" s="21"/>
      <c r="I27" s="21"/>
      <c r="J27" s="140"/>
      <c r="K27" s="140"/>
      <c r="L27" s="140"/>
    </row>
    <row r="28" spans="1:12" x14ac:dyDescent="0.25">
      <c r="A28" s="60"/>
      <c r="B28" s="72"/>
      <c r="C28" s="59"/>
      <c r="D28" s="59"/>
      <c r="E28" s="105"/>
      <c r="F28" s="105"/>
      <c r="G28" s="21"/>
      <c r="H28" s="21"/>
      <c r="I28" s="21"/>
      <c r="J28" s="140"/>
      <c r="K28" s="140"/>
      <c r="L28" s="140"/>
    </row>
    <row r="29" spans="1:12" s="5" customFormat="1" ht="75" customHeight="1" x14ac:dyDescent="0.25">
      <c r="A29" s="63" t="s">
        <v>68</v>
      </c>
      <c r="B29" s="107" t="s">
        <v>61</v>
      </c>
      <c r="C29" s="107">
        <f>SUM(C30,C35,C41)</f>
        <v>0</v>
      </c>
      <c r="D29" s="107">
        <f>SUM(D30,D35,D41)</f>
        <v>0</v>
      </c>
      <c r="E29" s="107"/>
      <c r="F29" s="61"/>
      <c r="G29" s="107">
        <f>SUM(G30,G35,G41)</f>
        <v>0</v>
      </c>
      <c r="H29" s="107">
        <f>SUM(H30,H35,H41)</f>
        <v>0</v>
      </c>
      <c r="I29" s="107">
        <f>SUM(I30,I35,I41)</f>
        <v>0</v>
      </c>
      <c r="J29" s="106">
        <f>SUM(J30,J35,J41)</f>
        <v>0</v>
      </c>
      <c r="K29" s="106">
        <f>SUM(K30,K35,K41)</f>
        <v>0</v>
      </c>
      <c r="L29" s="106">
        <f>SUM(K30,K35,K41)</f>
        <v>0</v>
      </c>
    </row>
    <row r="30" spans="1:12" s="5" customFormat="1" x14ac:dyDescent="0.25">
      <c r="A30" s="60"/>
      <c r="B30" s="143" t="s">
        <v>231</v>
      </c>
      <c r="C30" s="144">
        <f>SUM(C31:C34)</f>
        <v>0</v>
      </c>
      <c r="D30" s="144">
        <f>SUM(D31:D34)</f>
        <v>0</v>
      </c>
      <c r="E30" s="145"/>
      <c r="F30" s="146"/>
      <c r="G30" s="144">
        <f t="shared" ref="G30:L30" si="4">SUM(G31:G34)</f>
        <v>0</v>
      </c>
      <c r="H30" s="144">
        <f t="shared" si="4"/>
        <v>0</v>
      </c>
      <c r="I30" s="144">
        <f t="shared" si="4"/>
        <v>0</v>
      </c>
      <c r="J30" s="146">
        <f t="shared" si="4"/>
        <v>0</v>
      </c>
      <c r="K30" s="146">
        <f t="shared" si="4"/>
        <v>0</v>
      </c>
      <c r="L30" s="147">
        <f t="shared" si="4"/>
        <v>0</v>
      </c>
    </row>
    <row r="31" spans="1:12" s="5" customFormat="1" x14ac:dyDescent="0.25">
      <c r="A31" s="60"/>
      <c r="B31" s="72"/>
      <c r="C31" s="59"/>
      <c r="D31" s="59"/>
      <c r="E31" s="104"/>
      <c r="F31" s="105"/>
      <c r="G31" s="21"/>
      <c r="H31" s="21"/>
      <c r="I31" s="21"/>
      <c r="J31" s="104"/>
      <c r="K31" s="104"/>
      <c r="L31" s="104"/>
    </row>
    <row r="32" spans="1:12" s="5" customFormat="1" x14ac:dyDescent="0.25">
      <c r="A32" s="60"/>
      <c r="B32" s="72"/>
      <c r="C32" s="59"/>
      <c r="D32" s="59"/>
      <c r="E32" s="104"/>
      <c r="F32" s="105"/>
      <c r="G32" s="21"/>
      <c r="H32" s="21"/>
      <c r="I32" s="21"/>
      <c r="J32" s="104"/>
      <c r="K32" s="104"/>
      <c r="L32" s="104"/>
    </row>
    <row r="33" spans="1:12" s="5" customFormat="1" x14ac:dyDescent="0.25">
      <c r="A33" s="60"/>
      <c r="B33" s="72"/>
      <c r="C33" s="59"/>
      <c r="D33" s="59"/>
      <c r="E33" s="104"/>
      <c r="F33" s="105"/>
      <c r="G33" s="21"/>
      <c r="H33" s="21"/>
      <c r="I33" s="21"/>
      <c r="J33" s="104"/>
      <c r="K33" s="104"/>
      <c r="L33" s="104"/>
    </row>
    <row r="34" spans="1:12" s="5" customFormat="1" x14ac:dyDescent="0.25">
      <c r="A34" s="60"/>
      <c r="B34" s="72"/>
      <c r="C34" s="59"/>
      <c r="D34" s="59"/>
      <c r="E34" s="104"/>
      <c r="F34" s="105"/>
      <c r="G34" s="21"/>
      <c r="H34" s="21"/>
      <c r="I34" s="21"/>
      <c r="J34" s="104"/>
      <c r="K34" s="104"/>
      <c r="L34" s="104"/>
    </row>
    <row r="35" spans="1:12" s="5" customFormat="1" x14ac:dyDescent="0.25">
      <c r="A35" s="60"/>
      <c r="B35" s="143" t="s">
        <v>232</v>
      </c>
      <c r="C35" s="144">
        <f>SUM(C36:C40)</f>
        <v>0</v>
      </c>
      <c r="D35" s="144">
        <f>SUM(D36:D40)</f>
        <v>0</v>
      </c>
      <c r="E35" s="145"/>
      <c r="F35" s="146"/>
      <c r="G35" s="144">
        <f t="shared" ref="G35:L35" si="5">SUM(G36:G40)</f>
        <v>0</v>
      </c>
      <c r="H35" s="144">
        <f t="shared" si="5"/>
        <v>0</v>
      </c>
      <c r="I35" s="144">
        <f t="shared" si="5"/>
        <v>0</v>
      </c>
      <c r="J35" s="146">
        <f t="shared" si="5"/>
        <v>0</v>
      </c>
      <c r="K35" s="146">
        <f t="shared" si="5"/>
        <v>0</v>
      </c>
      <c r="L35" s="147">
        <f t="shared" si="5"/>
        <v>0</v>
      </c>
    </row>
    <row r="36" spans="1:12" s="5" customFormat="1" x14ac:dyDescent="0.25">
      <c r="A36" s="60"/>
      <c r="B36" s="72"/>
      <c r="C36" s="59"/>
      <c r="D36" s="59"/>
      <c r="E36" s="104"/>
      <c r="F36" s="105"/>
      <c r="G36" s="21"/>
      <c r="H36" s="21"/>
      <c r="I36" s="21"/>
      <c r="J36" s="104"/>
      <c r="K36" s="104"/>
      <c r="L36" s="104"/>
    </row>
    <row r="37" spans="1:12" s="5" customFormat="1" x14ac:dyDescent="0.25">
      <c r="A37" s="60"/>
      <c r="B37" s="72"/>
      <c r="C37" s="59"/>
      <c r="D37" s="59"/>
      <c r="E37" s="104"/>
      <c r="F37" s="105"/>
      <c r="G37" s="21"/>
      <c r="H37" s="21"/>
      <c r="I37" s="21"/>
      <c r="J37" s="104"/>
      <c r="K37" s="104"/>
      <c r="L37" s="104"/>
    </row>
    <row r="38" spans="1:12" s="5" customFormat="1" x14ac:dyDescent="0.25">
      <c r="A38" s="60"/>
      <c r="B38" s="72"/>
      <c r="C38" s="59"/>
      <c r="D38" s="59"/>
      <c r="E38" s="104"/>
      <c r="F38" s="105"/>
      <c r="G38" s="21"/>
      <c r="H38" s="21"/>
      <c r="I38" s="21"/>
      <c r="J38" s="104"/>
      <c r="K38" s="104"/>
      <c r="L38" s="104"/>
    </row>
    <row r="39" spans="1:12" s="5" customFormat="1" x14ac:dyDescent="0.25">
      <c r="A39" s="60"/>
      <c r="B39" s="72"/>
      <c r="C39" s="59"/>
      <c r="D39" s="59"/>
      <c r="E39" s="104"/>
      <c r="F39" s="105"/>
      <c r="G39" s="21"/>
      <c r="H39" s="21"/>
      <c r="I39" s="21"/>
      <c r="J39" s="104"/>
      <c r="K39" s="104"/>
      <c r="L39" s="104"/>
    </row>
    <row r="40" spans="1:12" s="5" customFormat="1" x14ac:dyDescent="0.25">
      <c r="A40" s="60"/>
      <c r="B40" s="72"/>
      <c r="C40" s="59"/>
      <c r="D40" s="59"/>
      <c r="E40" s="104"/>
      <c r="F40" s="105"/>
      <c r="G40" s="21"/>
      <c r="H40" s="21"/>
      <c r="I40" s="21"/>
      <c r="J40" s="104"/>
      <c r="K40" s="104"/>
      <c r="L40" s="104"/>
    </row>
    <row r="41" spans="1:12" s="5" customFormat="1" x14ac:dyDescent="0.25">
      <c r="A41" s="60"/>
      <c r="B41" s="143" t="s">
        <v>233</v>
      </c>
      <c r="C41" s="144">
        <f>SUM(C42:C46)</f>
        <v>0</v>
      </c>
      <c r="D41" s="144">
        <f>SUM(D42:D46)</f>
        <v>0</v>
      </c>
      <c r="E41" s="145"/>
      <c r="F41" s="146"/>
      <c r="G41" s="144">
        <f t="shared" ref="G41:L41" si="6">SUM(G42:G46)</f>
        <v>0</v>
      </c>
      <c r="H41" s="144">
        <f t="shared" si="6"/>
        <v>0</v>
      </c>
      <c r="I41" s="144">
        <f t="shared" si="6"/>
        <v>0</v>
      </c>
      <c r="J41" s="146">
        <f t="shared" si="6"/>
        <v>0</v>
      </c>
      <c r="K41" s="146">
        <f t="shared" si="6"/>
        <v>0</v>
      </c>
      <c r="L41" s="147">
        <f t="shared" si="6"/>
        <v>0</v>
      </c>
    </row>
    <row r="42" spans="1:12" s="5" customFormat="1" x14ac:dyDescent="0.25">
      <c r="A42" s="60"/>
      <c r="B42" s="72"/>
      <c r="C42" s="59"/>
      <c r="D42" s="59"/>
      <c r="E42" s="104"/>
      <c r="F42" s="105"/>
      <c r="G42" s="21"/>
      <c r="H42" s="21"/>
      <c r="I42" s="21"/>
      <c r="J42" s="104"/>
      <c r="K42" s="104"/>
      <c r="L42" s="104"/>
    </row>
    <row r="43" spans="1:12" s="5" customFormat="1" x14ac:dyDescent="0.25">
      <c r="A43" s="60"/>
      <c r="B43" s="72"/>
      <c r="C43" s="59"/>
      <c r="D43" s="59"/>
      <c r="E43" s="104"/>
      <c r="F43" s="105"/>
      <c r="G43" s="21"/>
      <c r="H43" s="21"/>
      <c r="I43" s="21"/>
      <c r="J43" s="104"/>
      <c r="K43" s="104"/>
      <c r="L43" s="104"/>
    </row>
    <row r="44" spans="1:12" s="5" customFormat="1" x14ac:dyDescent="0.25">
      <c r="A44" s="60"/>
      <c r="B44" s="72"/>
      <c r="C44" s="59"/>
      <c r="D44" s="59"/>
      <c r="E44" s="104"/>
      <c r="F44" s="105"/>
      <c r="G44" s="21"/>
      <c r="H44" s="21"/>
      <c r="I44" s="21"/>
      <c r="J44" s="104"/>
      <c r="K44" s="104"/>
      <c r="L44" s="104"/>
    </row>
    <row r="45" spans="1:12" s="5" customFormat="1" x14ac:dyDescent="0.25">
      <c r="A45" s="60"/>
      <c r="B45" s="72"/>
      <c r="C45" s="59"/>
      <c r="D45" s="59"/>
      <c r="E45" s="104"/>
      <c r="F45" s="105"/>
      <c r="G45" s="21"/>
      <c r="H45" s="21"/>
      <c r="I45" s="21"/>
      <c r="J45" s="104"/>
      <c r="K45" s="104"/>
      <c r="L45" s="104"/>
    </row>
    <row r="46" spans="1:12" x14ac:dyDescent="0.25">
      <c r="A46" s="60"/>
      <c r="B46" s="72"/>
      <c r="C46" s="59"/>
      <c r="D46" s="59"/>
      <c r="E46" s="105"/>
      <c r="F46" s="105"/>
      <c r="G46" s="21"/>
      <c r="H46" s="21"/>
      <c r="I46" s="21"/>
      <c r="J46" s="104"/>
      <c r="K46" s="104"/>
      <c r="L46" s="104"/>
    </row>
    <row r="47" spans="1:12" s="5" customFormat="1" ht="37.5" customHeight="1" x14ac:dyDescent="0.25">
      <c r="A47" s="63" t="s">
        <v>97</v>
      </c>
      <c r="B47" s="107" t="s">
        <v>69</v>
      </c>
      <c r="C47" s="107">
        <f>SUM(C48,C52,C57)</f>
        <v>1</v>
      </c>
      <c r="D47" s="107">
        <f>SUM(D48,D52,D57)</f>
        <v>1</v>
      </c>
      <c r="E47" s="106"/>
      <c r="F47" s="62"/>
      <c r="G47" s="107">
        <f t="shared" ref="G47:L47" si="7">SUM(G48,G52,G57)</f>
        <v>10</v>
      </c>
      <c r="H47" s="107">
        <f t="shared" si="7"/>
        <v>0</v>
      </c>
      <c r="I47" s="107">
        <f t="shared" si="7"/>
        <v>480</v>
      </c>
      <c r="J47" s="106">
        <f t="shared" si="7"/>
        <v>0</v>
      </c>
      <c r="K47" s="106">
        <f t="shared" si="7"/>
        <v>0</v>
      </c>
      <c r="L47" s="106">
        <f t="shared" si="7"/>
        <v>0</v>
      </c>
    </row>
    <row r="48" spans="1:12" s="5" customFormat="1" x14ac:dyDescent="0.25">
      <c r="A48" s="60"/>
      <c r="B48" s="143" t="s">
        <v>231</v>
      </c>
      <c r="C48" s="144">
        <f>SUM(C49:C51)</f>
        <v>0</v>
      </c>
      <c r="D48" s="144">
        <f>SUM(D49:D51)</f>
        <v>0</v>
      </c>
      <c r="E48" s="145"/>
      <c r="F48" s="146"/>
      <c r="G48" s="144">
        <f t="shared" ref="G48:L48" si="8">SUM(G49:G51)</f>
        <v>0</v>
      </c>
      <c r="H48" s="144">
        <f t="shared" si="8"/>
        <v>0</v>
      </c>
      <c r="I48" s="144">
        <f t="shared" si="8"/>
        <v>0</v>
      </c>
      <c r="J48" s="146">
        <f t="shared" si="8"/>
        <v>0</v>
      </c>
      <c r="K48" s="146">
        <f t="shared" si="8"/>
        <v>0</v>
      </c>
      <c r="L48" s="147">
        <f t="shared" si="8"/>
        <v>0</v>
      </c>
    </row>
    <row r="49" spans="1:12" s="5" customFormat="1" x14ac:dyDescent="0.25">
      <c r="A49" s="60"/>
      <c r="B49" s="72"/>
      <c r="C49" s="59"/>
      <c r="D49" s="59"/>
      <c r="E49" s="104"/>
      <c r="F49" s="105"/>
      <c r="G49" s="21"/>
      <c r="H49" s="21"/>
      <c r="I49" s="21"/>
      <c r="J49" s="104"/>
      <c r="K49" s="104"/>
      <c r="L49" s="104"/>
    </row>
    <row r="50" spans="1:12" s="5" customFormat="1" x14ac:dyDescent="0.25">
      <c r="A50" s="60"/>
      <c r="B50" s="72"/>
      <c r="C50" s="59"/>
      <c r="D50" s="59"/>
      <c r="E50" s="104"/>
      <c r="F50" s="105"/>
      <c r="G50" s="21"/>
      <c r="H50" s="21"/>
      <c r="I50" s="21"/>
      <c r="J50" s="104"/>
      <c r="K50" s="104"/>
      <c r="L50" s="104"/>
    </row>
    <row r="51" spans="1:12" s="5" customFormat="1" x14ac:dyDescent="0.25">
      <c r="A51" s="60"/>
      <c r="B51" s="72"/>
      <c r="C51" s="59"/>
      <c r="D51" s="59"/>
      <c r="E51" s="104"/>
      <c r="F51" s="105"/>
      <c r="G51" s="21"/>
      <c r="H51" s="21"/>
      <c r="I51" s="21"/>
      <c r="J51" s="104"/>
      <c r="K51" s="104"/>
      <c r="L51" s="104"/>
    </row>
    <row r="52" spans="1:12" s="5" customFormat="1" x14ac:dyDescent="0.25">
      <c r="A52" s="60"/>
      <c r="B52" s="143" t="s">
        <v>232</v>
      </c>
      <c r="C52" s="144">
        <f>SUM(C53:C56)</f>
        <v>0</v>
      </c>
      <c r="D52" s="144">
        <f>SUM(D53:D56)</f>
        <v>0</v>
      </c>
      <c r="E52" s="145"/>
      <c r="F52" s="146"/>
      <c r="G52" s="144">
        <f t="shared" ref="G52:L52" si="9">SUM(G53:G56)</f>
        <v>0</v>
      </c>
      <c r="H52" s="144">
        <f t="shared" si="9"/>
        <v>0</v>
      </c>
      <c r="I52" s="144">
        <f t="shared" si="9"/>
        <v>0</v>
      </c>
      <c r="J52" s="146">
        <f t="shared" si="9"/>
        <v>0</v>
      </c>
      <c r="K52" s="146">
        <f t="shared" si="9"/>
        <v>0</v>
      </c>
      <c r="L52" s="147">
        <f t="shared" si="9"/>
        <v>0</v>
      </c>
    </row>
    <row r="53" spans="1:12" s="5" customFormat="1" x14ac:dyDescent="0.25">
      <c r="A53" s="60"/>
      <c r="B53" s="72"/>
      <c r="C53" s="59"/>
      <c r="D53" s="59"/>
      <c r="E53" s="104"/>
      <c r="F53" s="105"/>
      <c r="G53" s="21"/>
      <c r="H53" s="21"/>
      <c r="I53" s="21"/>
      <c r="J53" s="104"/>
      <c r="K53" s="104"/>
      <c r="L53" s="104"/>
    </row>
    <row r="54" spans="1:12" s="5" customFormat="1" x14ac:dyDescent="0.25">
      <c r="A54" s="60"/>
      <c r="B54" s="72"/>
      <c r="C54" s="59"/>
      <c r="D54" s="59"/>
      <c r="E54" s="104"/>
      <c r="F54" s="105"/>
      <c r="G54" s="21"/>
      <c r="H54" s="21"/>
      <c r="I54" s="21"/>
      <c r="J54" s="104"/>
      <c r="K54" s="104"/>
      <c r="L54" s="104"/>
    </row>
    <row r="55" spans="1:12" s="5" customFormat="1" x14ac:dyDescent="0.25">
      <c r="A55" s="60"/>
      <c r="B55" s="72"/>
      <c r="C55" s="59"/>
      <c r="D55" s="59"/>
      <c r="E55" s="104"/>
      <c r="F55" s="105"/>
      <c r="G55" s="21"/>
      <c r="H55" s="21"/>
      <c r="I55" s="21"/>
      <c r="J55" s="104"/>
      <c r="K55" s="104"/>
      <c r="L55" s="104"/>
    </row>
    <row r="56" spans="1:12" s="5" customFormat="1" x14ac:dyDescent="0.25">
      <c r="A56" s="60"/>
      <c r="B56" s="72"/>
      <c r="C56" s="59"/>
      <c r="D56" s="59"/>
      <c r="E56" s="104"/>
      <c r="F56" s="105"/>
      <c r="G56" s="21"/>
      <c r="H56" s="21"/>
      <c r="I56" s="21"/>
      <c r="J56" s="104"/>
      <c r="K56" s="104"/>
      <c r="L56" s="104"/>
    </row>
    <row r="57" spans="1:12" s="5" customFormat="1" x14ac:dyDescent="0.25">
      <c r="A57" s="60"/>
      <c r="B57" s="143" t="s">
        <v>233</v>
      </c>
      <c r="C57" s="144">
        <f>SUM(C58:C60)</f>
        <v>1</v>
      </c>
      <c r="D57" s="144">
        <f>SUM(D58:D60)</f>
        <v>1</v>
      </c>
      <c r="E57" s="145"/>
      <c r="F57" s="146"/>
      <c r="G57" s="144">
        <f t="shared" ref="G57:L57" si="10">SUM(G58:G60)</f>
        <v>10</v>
      </c>
      <c r="H57" s="144">
        <f t="shared" si="10"/>
        <v>0</v>
      </c>
      <c r="I57" s="144">
        <f t="shared" si="10"/>
        <v>480</v>
      </c>
      <c r="J57" s="146">
        <f t="shared" si="10"/>
        <v>0</v>
      </c>
      <c r="K57" s="146">
        <f t="shared" si="10"/>
        <v>0</v>
      </c>
      <c r="L57" s="147">
        <f t="shared" si="10"/>
        <v>0</v>
      </c>
    </row>
    <row r="58" spans="1:12" s="5" customFormat="1" ht="56.25" x14ac:dyDescent="0.25">
      <c r="A58" s="60"/>
      <c r="B58" s="72" t="s">
        <v>383</v>
      </c>
      <c r="C58" s="59">
        <v>1</v>
      </c>
      <c r="D58" s="59">
        <v>1</v>
      </c>
      <c r="E58" s="104" t="s">
        <v>379</v>
      </c>
      <c r="F58" s="105" t="s">
        <v>384</v>
      </c>
      <c r="G58" s="21">
        <v>10</v>
      </c>
      <c r="H58" s="21"/>
      <c r="I58" s="21">
        <v>480</v>
      </c>
      <c r="J58" s="104"/>
      <c r="K58" s="104"/>
      <c r="L58" s="104"/>
    </row>
    <row r="59" spans="1:12" s="5" customFormat="1" x14ac:dyDescent="0.25">
      <c r="A59" s="60"/>
      <c r="B59" s="72"/>
      <c r="C59" s="59"/>
      <c r="D59" s="59"/>
      <c r="E59" s="104"/>
      <c r="F59" s="105"/>
      <c r="G59" s="21"/>
      <c r="H59" s="21"/>
      <c r="I59" s="21"/>
      <c r="J59" s="104"/>
      <c r="K59" s="104"/>
      <c r="L59" s="104"/>
    </row>
    <row r="60" spans="1:12" x14ac:dyDescent="0.25">
      <c r="A60" s="60"/>
      <c r="B60" s="72"/>
      <c r="C60" s="59"/>
      <c r="D60" s="59"/>
      <c r="E60" s="105"/>
      <c r="F60" s="105"/>
      <c r="G60" s="21"/>
      <c r="H60" s="21"/>
      <c r="I60" s="21"/>
      <c r="J60" s="104"/>
      <c r="K60" s="104"/>
      <c r="L60" s="104"/>
    </row>
    <row r="61" spans="1:12" s="5" customFormat="1" ht="75" customHeight="1" x14ac:dyDescent="0.25">
      <c r="A61" s="107" t="s">
        <v>98</v>
      </c>
      <c r="B61" s="107" t="s">
        <v>70</v>
      </c>
      <c r="C61" s="107">
        <f>SUM(C62,C66,C70)</f>
        <v>1</v>
      </c>
      <c r="D61" s="107">
        <f>SUM(D62,D66,D70)</f>
        <v>1</v>
      </c>
      <c r="E61" s="106"/>
      <c r="F61" s="107"/>
      <c r="G61" s="107">
        <f t="shared" ref="G61:L61" si="11">SUM(G62,G66,G70)</f>
        <v>166</v>
      </c>
      <c r="H61" s="107">
        <f t="shared" si="11"/>
        <v>0</v>
      </c>
      <c r="I61" s="107">
        <f t="shared" si="11"/>
        <v>480</v>
      </c>
      <c r="J61" s="106">
        <f t="shared" si="11"/>
        <v>0</v>
      </c>
      <c r="K61" s="106">
        <f t="shared" si="11"/>
        <v>0</v>
      </c>
      <c r="L61" s="106">
        <f t="shared" si="11"/>
        <v>0</v>
      </c>
    </row>
    <row r="62" spans="1:12" s="5" customFormat="1" x14ac:dyDescent="0.25">
      <c r="A62" s="60"/>
      <c r="B62" s="143" t="s">
        <v>231</v>
      </c>
      <c r="C62" s="144">
        <f>SUM(C63:C65)</f>
        <v>0</v>
      </c>
      <c r="D62" s="144">
        <f>SUM(D63:D65)</f>
        <v>0</v>
      </c>
      <c r="E62" s="145"/>
      <c r="F62" s="146"/>
      <c r="G62" s="144">
        <f t="shared" ref="G62:L62" si="12">SUM(G63:G65)</f>
        <v>0</v>
      </c>
      <c r="H62" s="144">
        <f t="shared" si="12"/>
        <v>0</v>
      </c>
      <c r="I62" s="144">
        <f t="shared" si="12"/>
        <v>0</v>
      </c>
      <c r="J62" s="146">
        <f t="shared" si="12"/>
        <v>0</v>
      </c>
      <c r="K62" s="146">
        <f t="shared" si="12"/>
        <v>0</v>
      </c>
      <c r="L62" s="147">
        <f t="shared" si="12"/>
        <v>0</v>
      </c>
    </row>
    <row r="63" spans="1:12" s="5" customFormat="1" x14ac:dyDescent="0.25">
      <c r="A63" s="60"/>
      <c r="B63" s="72"/>
      <c r="C63" s="59"/>
      <c r="D63" s="59"/>
      <c r="E63" s="104"/>
      <c r="F63" s="105"/>
      <c r="G63" s="21"/>
      <c r="H63" s="21"/>
      <c r="I63" s="21"/>
      <c r="J63" s="104"/>
      <c r="K63" s="104"/>
      <c r="L63" s="104"/>
    </row>
    <row r="64" spans="1:12" s="5" customFormat="1" x14ac:dyDescent="0.25">
      <c r="A64" s="60"/>
      <c r="B64" s="72"/>
      <c r="C64" s="59"/>
      <c r="D64" s="59"/>
      <c r="E64" s="104"/>
      <c r="F64" s="105"/>
      <c r="G64" s="21"/>
      <c r="H64" s="21"/>
      <c r="I64" s="21"/>
      <c r="J64" s="104"/>
      <c r="K64" s="104"/>
      <c r="L64" s="104"/>
    </row>
    <row r="65" spans="1:12" s="5" customFormat="1" x14ac:dyDescent="0.25">
      <c r="A65" s="60"/>
      <c r="B65" s="72"/>
      <c r="C65" s="59"/>
      <c r="D65" s="59"/>
      <c r="E65" s="104"/>
      <c r="F65" s="105"/>
      <c r="G65" s="21"/>
      <c r="H65" s="21"/>
      <c r="I65" s="21"/>
      <c r="J65" s="104"/>
      <c r="K65" s="104"/>
      <c r="L65" s="104"/>
    </row>
    <row r="66" spans="1:12" s="5" customFormat="1" x14ac:dyDescent="0.25">
      <c r="A66" s="60"/>
      <c r="B66" s="143" t="s">
        <v>232</v>
      </c>
      <c r="C66" s="144">
        <f>SUM(C67:C69)</f>
        <v>1</v>
      </c>
      <c r="D66" s="144">
        <f>SUM(D67:D69)</f>
        <v>1</v>
      </c>
      <c r="E66" s="145"/>
      <c r="F66" s="146"/>
      <c r="G66" s="144">
        <f t="shared" ref="G66:L66" si="13">SUM(G67:G69)</f>
        <v>166</v>
      </c>
      <c r="H66" s="144">
        <f t="shared" si="13"/>
        <v>0</v>
      </c>
      <c r="I66" s="144">
        <f t="shared" si="13"/>
        <v>480</v>
      </c>
      <c r="J66" s="146">
        <f t="shared" si="13"/>
        <v>0</v>
      </c>
      <c r="K66" s="146">
        <f t="shared" si="13"/>
        <v>0</v>
      </c>
      <c r="L66" s="147">
        <f t="shared" si="13"/>
        <v>0</v>
      </c>
    </row>
    <row r="67" spans="1:12" s="5" customFormat="1" ht="56.25" x14ac:dyDescent="0.25">
      <c r="A67" s="60"/>
      <c r="B67" s="72" t="s">
        <v>385</v>
      </c>
      <c r="C67" s="59">
        <v>1</v>
      </c>
      <c r="D67" s="59">
        <v>1</v>
      </c>
      <c r="E67" s="104" t="s">
        <v>386</v>
      </c>
      <c r="F67" s="105" t="s">
        <v>387</v>
      </c>
      <c r="G67" s="21">
        <v>166</v>
      </c>
      <c r="H67" s="21">
        <v>0</v>
      </c>
      <c r="I67" s="21">
        <v>480</v>
      </c>
      <c r="J67" s="104"/>
      <c r="K67" s="104"/>
      <c r="L67" s="104"/>
    </row>
    <row r="68" spans="1:12" s="5" customFormat="1" x14ac:dyDescent="0.25">
      <c r="A68" s="60"/>
      <c r="B68" s="72"/>
      <c r="C68" s="59"/>
      <c r="D68" s="59"/>
      <c r="E68" s="104"/>
      <c r="F68" s="105"/>
      <c r="G68" s="21"/>
      <c r="H68" s="21"/>
      <c r="I68" s="21"/>
      <c r="J68" s="104"/>
      <c r="K68" s="104"/>
      <c r="L68" s="104"/>
    </row>
    <row r="69" spans="1:12" s="5" customFormat="1" x14ac:dyDescent="0.25">
      <c r="A69" s="60"/>
      <c r="B69" s="72"/>
      <c r="C69" s="59"/>
      <c r="D69" s="59"/>
      <c r="E69" s="104"/>
      <c r="F69" s="105"/>
      <c r="G69" s="21"/>
      <c r="H69" s="21"/>
      <c r="I69" s="21"/>
      <c r="J69" s="104"/>
      <c r="K69" s="104"/>
      <c r="L69" s="104"/>
    </row>
    <row r="70" spans="1:12" s="5" customFormat="1" x14ac:dyDescent="0.25">
      <c r="A70" s="60"/>
      <c r="B70" s="143" t="s">
        <v>233</v>
      </c>
      <c r="C70" s="144">
        <f>SUM(C71:C74)</f>
        <v>0</v>
      </c>
      <c r="D70" s="144">
        <f>SUM(D71:D74)</f>
        <v>0</v>
      </c>
      <c r="E70" s="145"/>
      <c r="F70" s="146"/>
      <c r="G70" s="144">
        <f t="shared" ref="G70:L70" si="14">SUM(G71:G74)</f>
        <v>0</v>
      </c>
      <c r="H70" s="144">
        <f t="shared" si="14"/>
        <v>0</v>
      </c>
      <c r="I70" s="144">
        <f t="shared" si="14"/>
        <v>0</v>
      </c>
      <c r="J70" s="146">
        <f t="shared" si="14"/>
        <v>0</v>
      </c>
      <c r="K70" s="146">
        <f t="shared" si="14"/>
        <v>0</v>
      </c>
      <c r="L70" s="147">
        <f t="shared" si="14"/>
        <v>0</v>
      </c>
    </row>
    <row r="71" spans="1:12" s="5" customFormat="1" x14ac:dyDescent="0.25">
      <c r="A71" s="60"/>
      <c r="B71" s="72"/>
      <c r="C71" s="59"/>
      <c r="D71" s="59"/>
      <c r="E71" s="104"/>
      <c r="F71" s="105"/>
      <c r="G71" s="21"/>
      <c r="H71" s="21"/>
      <c r="I71" s="21"/>
      <c r="J71" s="104"/>
      <c r="K71" s="104"/>
      <c r="L71" s="104"/>
    </row>
    <row r="72" spans="1:12" s="5" customFormat="1" x14ac:dyDescent="0.25">
      <c r="A72" s="60"/>
      <c r="B72" s="72"/>
      <c r="C72" s="59"/>
      <c r="D72" s="59"/>
      <c r="E72" s="104"/>
      <c r="F72" s="105"/>
      <c r="G72" s="21"/>
      <c r="H72" s="21"/>
      <c r="I72" s="21"/>
      <c r="J72" s="104"/>
      <c r="K72" s="104"/>
      <c r="L72" s="104"/>
    </row>
    <row r="73" spans="1:12" s="5" customFormat="1" x14ac:dyDescent="0.25">
      <c r="A73" s="60"/>
      <c r="B73" s="72"/>
      <c r="C73" s="59"/>
      <c r="D73" s="59"/>
      <c r="E73" s="104"/>
      <c r="F73" s="105"/>
      <c r="G73" s="21"/>
      <c r="H73" s="21"/>
      <c r="I73" s="21"/>
      <c r="J73" s="104"/>
      <c r="K73" s="104"/>
      <c r="L73" s="104"/>
    </row>
    <row r="74" spans="1:12" x14ac:dyDescent="0.25">
      <c r="A74" s="60"/>
      <c r="B74" s="72"/>
      <c r="C74" s="59"/>
      <c r="D74" s="59"/>
      <c r="E74" s="105"/>
      <c r="F74" s="105"/>
      <c r="G74" s="21"/>
      <c r="H74" s="21"/>
      <c r="I74" s="21"/>
      <c r="J74" s="104"/>
      <c r="K74" s="104"/>
      <c r="L74" s="104"/>
    </row>
    <row r="75" spans="1:12" s="5" customFormat="1" ht="93.75" customHeight="1" x14ac:dyDescent="0.25">
      <c r="A75" s="107" t="s">
        <v>99</v>
      </c>
      <c r="B75" s="107" t="s">
        <v>71</v>
      </c>
      <c r="C75" s="107">
        <f>SUM(C76,C80,C86)</f>
        <v>0</v>
      </c>
      <c r="D75" s="107">
        <f>SUM(D76,D80,D86)</f>
        <v>0</v>
      </c>
      <c r="E75" s="106"/>
      <c r="F75" s="107"/>
      <c r="G75" s="107">
        <f t="shared" ref="G75:L75" si="15">SUM(G76,G80,G86)</f>
        <v>0</v>
      </c>
      <c r="H75" s="107">
        <f t="shared" si="15"/>
        <v>0</v>
      </c>
      <c r="I75" s="107">
        <f t="shared" si="15"/>
        <v>0</v>
      </c>
      <c r="J75" s="106">
        <f t="shared" si="15"/>
        <v>0</v>
      </c>
      <c r="K75" s="106">
        <f t="shared" si="15"/>
        <v>0</v>
      </c>
      <c r="L75" s="106">
        <f t="shared" si="15"/>
        <v>0</v>
      </c>
    </row>
    <row r="76" spans="1:12" s="5" customFormat="1" x14ac:dyDescent="0.25">
      <c r="A76" s="60"/>
      <c r="B76" s="143" t="s">
        <v>231</v>
      </c>
      <c r="C76" s="144">
        <f>SUM(C77:C79)</f>
        <v>0</v>
      </c>
      <c r="D76" s="144">
        <f>SUM(D77:D79)</f>
        <v>0</v>
      </c>
      <c r="E76" s="145"/>
      <c r="F76" s="146"/>
      <c r="G76" s="144">
        <f t="shared" ref="G76:L76" si="16">SUM(G77:G79)</f>
        <v>0</v>
      </c>
      <c r="H76" s="144">
        <f t="shared" si="16"/>
        <v>0</v>
      </c>
      <c r="I76" s="144">
        <f t="shared" si="16"/>
        <v>0</v>
      </c>
      <c r="J76" s="146">
        <f t="shared" si="16"/>
        <v>0</v>
      </c>
      <c r="K76" s="146">
        <f t="shared" si="16"/>
        <v>0</v>
      </c>
      <c r="L76" s="147">
        <f t="shared" si="16"/>
        <v>0</v>
      </c>
    </row>
    <row r="77" spans="1:12" s="5" customFormat="1" x14ac:dyDescent="0.25">
      <c r="A77" s="60"/>
      <c r="B77" s="72"/>
      <c r="C77" s="59"/>
      <c r="D77" s="59"/>
      <c r="E77" s="104"/>
      <c r="F77" s="105"/>
      <c r="G77" s="21"/>
      <c r="H77" s="21"/>
      <c r="I77" s="21"/>
      <c r="J77" s="104"/>
      <c r="K77" s="104"/>
      <c r="L77" s="104"/>
    </row>
    <row r="78" spans="1:12" s="5" customFormat="1" x14ac:dyDescent="0.25">
      <c r="A78" s="60"/>
      <c r="B78" s="72"/>
      <c r="C78" s="59"/>
      <c r="D78" s="59"/>
      <c r="E78" s="104"/>
      <c r="F78" s="105"/>
      <c r="G78" s="21"/>
      <c r="H78" s="21"/>
      <c r="I78" s="21"/>
      <c r="J78" s="104"/>
      <c r="K78" s="104"/>
      <c r="L78" s="104"/>
    </row>
    <row r="79" spans="1:12" s="5" customFormat="1" x14ac:dyDescent="0.25">
      <c r="A79" s="60"/>
      <c r="B79" s="72"/>
      <c r="C79" s="59"/>
      <c r="D79" s="59"/>
      <c r="E79" s="104"/>
      <c r="F79" s="105"/>
      <c r="G79" s="21"/>
      <c r="H79" s="21"/>
      <c r="I79" s="21"/>
      <c r="J79" s="104"/>
      <c r="K79" s="104"/>
      <c r="L79" s="104"/>
    </row>
    <row r="80" spans="1:12" s="5" customFormat="1" x14ac:dyDescent="0.25">
      <c r="A80" s="60"/>
      <c r="B80" s="143" t="s">
        <v>232</v>
      </c>
      <c r="C80" s="144">
        <f>SUM(C81:C85)</f>
        <v>0</v>
      </c>
      <c r="D80" s="144">
        <f>SUM(D81:D85)</f>
        <v>0</v>
      </c>
      <c r="E80" s="145"/>
      <c r="F80" s="146"/>
      <c r="G80" s="144">
        <f t="shared" ref="G80:L80" si="17">SUM(G81:G85)</f>
        <v>0</v>
      </c>
      <c r="H80" s="144">
        <f t="shared" si="17"/>
        <v>0</v>
      </c>
      <c r="I80" s="144">
        <f t="shared" si="17"/>
        <v>0</v>
      </c>
      <c r="J80" s="146">
        <f t="shared" si="17"/>
        <v>0</v>
      </c>
      <c r="K80" s="146">
        <f t="shared" si="17"/>
        <v>0</v>
      </c>
      <c r="L80" s="147">
        <f t="shared" si="17"/>
        <v>0</v>
      </c>
    </row>
    <row r="81" spans="1:12" s="5" customFormat="1" x14ac:dyDescent="0.25">
      <c r="A81" s="60"/>
      <c r="B81" s="72"/>
      <c r="C81" s="59"/>
      <c r="D81" s="59"/>
      <c r="E81" s="104"/>
      <c r="F81" s="105"/>
      <c r="G81" s="21"/>
      <c r="H81" s="21"/>
      <c r="I81" s="21"/>
      <c r="J81" s="104"/>
      <c r="K81" s="104"/>
      <c r="L81" s="104"/>
    </row>
    <row r="82" spans="1:12" s="5" customFormat="1" x14ac:dyDescent="0.25">
      <c r="A82" s="60"/>
      <c r="B82" s="72"/>
      <c r="C82" s="59"/>
      <c r="D82" s="59"/>
      <c r="E82" s="104"/>
      <c r="F82" s="105"/>
      <c r="G82" s="21"/>
      <c r="H82" s="21"/>
      <c r="I82" s="21"/>
      <c r="J82" s="104"/>
      <c r="K82" s="104"/>
      <c r="L82" s="104"/>
    </row>
    <row r="83" spans="1:12" s="5" customFormat="1" x14ac:dyDescent="0.25">
      <c r="A83" s="60"/>
      <c r="B83" s="72"/>
      <c r="C83" s="59"/>
      <c r="D83" s="59"/>
      <c r="E83" s="104"/>
      <c r="F83" s="105"/>
      <c r="G83" s="21"/>
      <c r="H83" s="21"/>
      <c r="I83" s="21"/>
      <c r="J83" s="104"/>
      <c r="K83" s="104"/>
      <c r="L83" s="104"/>
    </row>
    <row r="84" spans="1:12" s="5" customFormat="1" x14ac:dyDescent="0.25">
      <c r="A84" s="60"/>
      <c r="B84" s="72"/>
      <c r="C84" s="59"/>
      <c r="D84" s="59"/>
      <c r="E84" s="104"/>
      <c r="F84" s="105"/>
      <c r="G84" s="21"/>
      <c r="H84" s="21"/>
      <c r="I84" s="21"/>
      <c r="J84" s="104"/>
      <c r="K84" s="104"/>
      <c r="L84" s="104"/>
    </row>
    <row r="85" spans="1:12" s="5" customFormat="1" x14ac:dyDescent="0.25">
      <c r="A85" s="60"/>
      <c r="B85" s="72"/>
      <c r="C85" s="59"/>
      <c r="D85" s="59"/>
      <c r="E85" s="104"/>
      <c r="F85" s="105"/>
      <c r="G85" s="21"/>
      <c r="H85" s="21"/>
      <c r="I85" s="21"/>
      <c r="J85" s="104"/>
      <c r="K85" s="104"/>
      <c r="L85" s="104"/>
    </row>
    <row r="86" spans="1:12" s="5" customFormat="1" x14ac:dyDescent="0.25">
      <c r="A86" s="60"/>
      <c r="B86" s="143" t="s">
        <v>233</v>
      </c>
      <c r="C86" s="144">
        <f>SUM(C87:C90)</f>
        <v>0</v>
      </c>
      <c r="D86" s="144">
        <f>SUM(D87:D90)</f>
        <v>0</v>
      </c>
      <c r="E86" s="145"/>
      <c r="F86" s="146"/>
      <c r="G86" s="144">
        <f t="shared" ref="G86:L86" si="18">SUM(G87:G90)</f>
        <v>0</v>
      </c>
      <c r="H86" s="144">
        <f t="shared" si="18"/>
        <v>0</v>
      </c>
      <c r="I86" s="144">
        <f t="shared" si="18"/>
        <v>0</v>
      </c>
      <c r="J86" s="146">
        <f t="shared" si="18"/>
        <v>0</v>
      </c>
      <c r="K86" s="146">
        <f t="shared" si="18"/>
        <v>0</v>
      </c>
      <c r="L86" s="147">
        <f t="shared" si="18"/>
        <v>0</v>
      </c>
    </row>
    <row r="87" spans="1:12" s="5" customFormat="1" x14ac:dyDescent="0.25">
      <c r="A87" s="60"/>
      <c r="B87" s="72"/>
      <c r="C87" s="59"/>
      <c r="D87" s="59"/>
      <c r="E87" s="104"/>
      <c r="F87" s="105"/>
      <c r="G87" s="21"/>
      <c r="H87" s="21"/>
      <c r="I87" s="21"/>
      <c r="J87" s="104"/>
      <c r="K87" s="104"/>
      <c r="L87" s="104"/>
    </row>
    <row r="88" spans="1:12" s="5" customFormat="1" x14ac:dyDescent="0.25">
      <c r="A88" s="60"/>
      <c r="B88" s="72"/>
      <c r="C88" s="59"/>
      <c r="D88" s="59"/>
      <c r="E88" s="104"/>
      <c r="F88" s="105"/>
      <c r="G88" s="21"/>
      <c r="H88" s="21"/>
      <c r="I88" s="21"/>
      <c r="J88" s="104"/>
      <c r="K88" s="104"/>
      <c r="L88" s="104"/>
    </row>
    <row r="89" spans="1:12" s="5" customFormat="1" x14ac:dyDescent="0.25">
      <c r="A89" s="60"/>
      <c r="B89" s="72"/>
      <c r="C89" s="59"/>
      <c r="D89" s="59"/>
      <c r="E89" s="104"/>
      <c r="F89" s="105"/>
      <c r="G89" s="21"/>
      <c r="H89" s="21"/>
      <c r="I89" s="21"/>
      <c r="J89" s="104"/>
      <c r="K89" s="104"/>
      <c r="L89" s="104"/>
    </row>
    <row r="90" spans="1:12" x14ac:dyDescent="0.25">
      <c r="A90" s="60"/>
      <c r="B90" s="72"/>
      <c r="C90" s="59"/>
      <c r="D90" s="59"/>
      <c r="E90" s="105"/>
      <c r="F90" s="105"/>
      <c r="G90" s="21"/>
      <c r="H90" s="21"/>
      <c r="I90" s="21"/>
      <c r="J90" s="104"/>
      <c r="K90" s="104"/>
      <c r="L90" s="104"/>
    </row>
    <row r="91" spans="1:12" s="5" customFormat="1" ht="75" customHeight="1" x14ac:dyDescent="0.25">
      <c r="A91" s="107" t="s">
        <v>100</v>
      </c>
      <c r="B91" s="107" t="s">
        <v>72</v>
      </c>
      <c r="C91" s="107">
        <f>SUM(C92,C96,C102)</f>
        <v>1</v>
      </c>
      <c r="D91" s="107">
        <f>SUM(D92,D96,D102)</f>
        <v>1</v>
      </c>
      <c r="E91" s="106"/>
      <c r="F91" s="107"/>
      <c r="G91" s="107">
        <f>SUM(G92,G96,G102)</f>
        <v>30</v>
      </c>
      <c r="H91" s="107">
        <f>SUM(H92,H96,H102)</f>
        <v>30</v>
      </c>
      <c r="I91" s="107">
        <f>SUM(CI92,I96,I102)</f>
        <v>720</v>
      </c>
      <c r="J91" s="106">
        <f>SUM(J92,J96,J102)</f>
        <v>0</v>
      </c>
      <c r="K91" s="106">
        <f>SUM(K92,K96,K102)</f>
        <v>0</v>
      </c>
      <c r="L91" s="106">
        <f>SUM(L92,L96,L102)</f>
        <v>0</v>
      </c>
    </row>
    <row r="92" spans="1:12" s="5" customFormat="1" x14ac:dyDescent="0.25">
      <c r="A92" s="60"/>
      <c r="B92" s="143" t="s">
        <v>231</v>
      </c>
      <c r="C92" s="144">
        <f>SUM(C93:C95)</f>
        <v>0</v>
      </c>
      <c r="D92" s="144">
        <f>SUM(D93:D95)</f>
        <v>0</v>
      </c>
      <c r="E92" s="145"/>
      <c r="F92" s="146"/>
      <c r="G92" s="144">
        <f t="shared" ref="G92:L92" si="19">SUM(G93:G95)</f>
        <v>0</v>
      </c>
      <c r="H92" s="144">
        <f t="shared" si="19"/>
        <v>0</v>
      </c>
      <c r="I92" s="144">
        <f t="shared" si="19"/>
        <v>0</v>
      </c>
      <c r="J92" s="146">
        <f t="shared" si="19"/>
        <v>0</v>
      </c>
      <c r="K92" s="146">
        <f t="shared" si="19"/>
        <v>0</v>
      </c>
      <c r="L92" s="147">
        <f t="shared" si="19"/>
        <v>0</v>
      </c>
    </row>
    <row r="93" spans="1:12" s="5" customFormat="1" x14ac:dyDescent="0.25">
      <c r="A93" s="60"/>
      <c r="B93" s="72"/>
      <c r="C93" s="59"/>
      <c r="D93" s="59"/>
      <c r="E93" s="104"/>
      <c r="F93" s="105"/>
      <c r="G93" s="21"/>
      <c r="H93" s="21"/>
      <c r="I93" s="21"/>
      <c r="J93" s="104"/>
      <c r="K93" s="104"/>
      <c r="L93" s="104"/>
    </row>
    <row r="94" spans="1:12" s="5" customFormat="1" x14ac:dyDescent="0.25">
      <c r="A94" s="60"/>
      <c r="B94" s="72"/>
      <c r="C94" s="59"/>
      <c r="D94" s="59"/>
      <c r="E94" s="104"/>
      <c r="F94" s="105"/>
      <c r="G94" s="21"/>
      <c r="H94" s="21"/>
      <c r="I94" s="21"/>
      <c r="J94" s="104"/>
      <c r="K94" s="104"/>
      <c r="L94" s="104"/>
    </row>
    <row r="95" spans="1:12" s="5" customFormat="1" x14ac:dyDescent="0.25">
      <c r="A95" s="60"/>
      <c r="B95" s="72"/>
      <c r="C95" s="59"/>
      <c r="D95" s="59"/>
      <c r="E95" s="104"/>
      <c r="F95" s="105"/>
      <c r="G95" s="21"/>
      <c r="H95" s="21"/>
      <c r="I95" s="21"/>
      <c r="J95" s="104"/>
      <c r="K95" s="104"/>
      <c r="L95" s="104"/>
    </row>
    <row r="96" spans="1:12" s="5" customFormat="1" x14ac:dyDescent="0.25">
      <c r="A96" s="60"/>
      <c r="B96" s="143" t="s">
        <v>232</v>
      </c>
      <c r="C96" s="144">
        <v>1</v>
      </c>
      <c r="D96" s="144">
        <v>1</v>
      </c>
      <c r="E96" s="145"/>
      <c r="F96" s="146"/>
      <c r="G96" s="144">
        <f t="shared" ref="G96:L96" si="20">SUM(G97:G101)</f>
        <v>30</v>
      </c>
      <c r="H96" s="144">
        <f t="shared" si="20"/>
        <v>30</v>
      </c>
      <c r="I96" s="144">
        <f t="shared" si="20"/>
        <v>720</v>
      </c>
      <c r="J96" s="146">
        <f t="shared" si="20"/>
        <v>0</v>
      </c>
      <c r="K96" s="146">
        <f t="shared" si="20"/>
        <v>0</v>
      </c>
      <c r="L96" s="147">
        <f t="shared" si="20"/>
        <v>0</v>
      </c>
    </row>
    <row r="97" spans="1:12" s="5" customFormat="1" ht="56.25" x14ac:dyDescent="0.25">
      <c r="A97" s="60"/>
      <c r="B97" s="72" t="s">
        <v>388</v>
      </c>
      <c r="C97" s="59">
        <v>1</v>
      </c>
      <c r="D97" s="59">
        <v>1</v>
      </c>
      <c r="E97" s="104" t="s">
        <v>389</v>
      </c>
      <c r="F97" s="105" t="s">
        <v>278</v>
      </c>
      <c r="G97" s="21">
        <v>30</v>
      </c>
      <c r="H97" s="21">
        <v>30</v>
      </c>
      <c r="I97" s="21">
        <v>720</v>
      </c>
      <c r="J97" s="104"/>
      <c r="K97" s="104"/>
      <c r="L97" s="104"/>
    </row>
    <row r="98" spans="1:12" s="5" customFormat="1" x14ac:dyDescent="0.25">
      <c r="A98" s="60"/>
      <c r="B98" s="72"/>
      <c r="C98" s="59"/>
      <c r="D98" s="59"/>
      <c r="E98" s="104"/>
      <c r="F98" s="105"/>
      <c r="G98" s="21"/>
      <c r="H98" s="21"/>
      <c r="I98" s="21"/>
      <c r="J98" s="104"/>
      <c r="K98" s="104"/>
      <c r="L98" s="104"/>
    </row>
    <row r="99" spans="1:12" s="5" customFormat="1" x14ac:dyDescent="0.25">
      <c r="A99" s="60"/>
      <c r="B99" s="72"/>
      <c r="C99" s="59"/>
      <c r="D99" s="59"/>
      <c r="E99" s="104"/>
      <c r="F99" s="105"/>
      <c r="G99" s="21"/>
      <c r="H99" s="21"/>
      <c r="I99" s="21"/>
      <c r="J99" s="104"/>
      <c r="K99" s="104"/>
      <c r="L99" s="104"/>
    </row>
    <row r="100" spans="1:12" s="5" customFormat="1" x14ac:dyDescent="0.25">
      <c r="A100" s="60"/>
      <c r="B100" s="72"/>
      <c r="C100" s="59"/>
      <c r="D100" s="59"/>
      <c r="E100" s="104"/>
      <c r="F100" s="105"/>
      <c r="G100" s="21"/>
      <c r="H100" s="21"/>
      <c r="I100" s="21"/>
      <c r="J100" s="104"/>
      <c r="K100" s="104"/>
      <c r="L100" s="104"/>
    </row>
    <row r="101" spans="1:12" s="5" customFormat="1" x14ac:dyDescent="0.25">
      <c r="A101" s="60"/>
      <c r="B101" s="72"/>
      <c r="C101" s="59"/>
      <c r="D101" s="59"/>
      <c r="E101" s="104"/>
      <c r="F101" s="105"/>
      <c r="G101" s="21"/>
      <c r="H101" s="21"/>
      <c r="I101" s="21"/>
      <c r="J101" s="104"/>
      <c r="K101" s="104"/>
      <c r="L101" s="104"/>
    </row>
    <row r="102" spans="1:12" s="5" customFormat="1" x14ac:dyDescent="0.25">
      <c r="A102" s="60"/>
      <c r="B102" s="143" t="s">
        <v>233</v>
      </c>
      <c r="C102" s="144">
        <f>SUM(C103:C106)</f>
        <v>0</v>
      </c>
      <c r="D102" s="144">
        <f>SUM(D103:D106)</f>
        <v>0</v>
      </c>
      <c r="E102" s="145"/>
      <c r="F102" s="146"/>
      <c r="G102" s="144">
        <f t="shared" ref="G102:L102" si="21">SUM(G103:G106)</f>
        <v>0</v>
      </c>
      <c r="H102" s="144">
        <f t="shared" si="21"/>
        <v>0</v>
      </c>
      <c r="I102" s="144">
        <f t="shared" si="21"/>
        <v>0</v>
      </c>
      <c r="J102" s="146">
        <f t="shared" si="21"/>
        <v>0</v>
      </c>
      <c r="K102" s="146">
        <f t="shared" si="21"/>
        <v>0</v>
      </c>
      <c r="L102" s="147">
        <f t="shared" si="21"/>
        <v>0</v>
      </c>
    </row>
    <row r="103" spans="1:12" s="5" customFormat="1" x14ac:dyDescent="0.25">
      <c r="A103" s="60"/>
      <c r="B103" s="72"/>
      <c r="C103" s="59"/>
      <c r="D103" s="59"/>
      <c r="E103" s="104"/>
      <c r="F103" s="105"/>
      <c r="G103" s="21"/>
      <c r="H103" s="21"/>
      <c r="I103" s="21"/>
      <c r="J103" s="104"/>
      <c r="K103" s="104"/>
      <c r="L103" s="104"/>
    </row>
    <row r="104" spans="1:12" s="5" customFormat="1" x14ac:dyDescent="0.25">
      <c r="A104" s="60"/>
      <c r="B104" s="72"/>
      <c r="C104" s="59"/>
      <c r="D104" s="59"/>
      <c r="E104" s="104"/>
      <c r="F104" s="105"/>
      <c r="G104" s="21"/>
      <c r="H104" s="21"/>
      <c r="I104" s="21"/>
      <c r="J104" s="104"/>
      <c r="K104" s="104"/>
      <c r="L104" s="104"/>
    </row>
    <row r="105" spans="1:12" s="5" customFormat="1" x14ac:dyDescent="0.25">
      <c r="A105" s="60"/>
      <c r="B105" s="72"/>
      <c r="C105" s="59"/>
      <c r="D105" s="59"/>
      <c r="E105" s="104"/>
      <c r="F105" s="105"/>
      <c r="G105" s="21"/>
      <c r="H105" s="21"/>
      <c r="I105" s="21"/>
      <c r="J105" s="104"/>
      <c r="K105" s="104"/>
      <c r="L105" s="104"/>
    </row>
    <row r="106" spans="1:12" x14ac:dyDescent="0.25">
      <c r="A106" s="60"/>
      <c r="B106" s="72"/>
      <c r="C106" s="59"/>
      <c r="D106" s="59"/>
      <c r="E106" s="105"/>
      <c r="F106" s="105"/>
      <c r="G106" s="21"/>
      <c r="H106" s="21"/>
      <c r="I106" s="21"/>
      <c r="J106" s="104"/>
      <c r="K106" s="104"/>
      <c r="L106" s="104"/>
    </row>
    <row r="107" spans="1:12" ht="187.5" customHeight="1" x14ac:dyDescent="0.25">
      <c r="A107" s="107" t="s">
        <v>196</v>
      </c>
      <c r="B107" s="107" t="s">
        <v>197</v>
      </c>
      <c r="C107" s="107">
        <f>SUM(C108,C112,C115)</f>
        <v>0</v>
      </c>
      <c r="D107" s="107">
        <f>SUM(D108,D112,D115)</f>
        <v>0</v>
      </c>
      <c r="E107" s="106"/>
      <c r="F107" s="107"/>
      <c r="G107" s="107">
        <f t="shared" ref="G107:L107" si="22">SUM(G108,G112,G115)</f>
        <v>0</v>
      </c>
      <c r="H107" s="107">
        <f t="shared" si="22"/>
        <v>0</v>
      </c>
      <c r="I107" s="107">
        <f t="shared" si="22"/>
        <v>0</v>
      </c>
      <c r="J107" s="106">
        <f t="shared" si="22"/>
        <v>0</v>
      </c>
      <c r="K107" s="106">
        <f t="shared" si="22"/>
        <v>0</v>
      </c>
      <c r="L107" s="106">
        <f t="shared" si="22"/>
        <v>0</v>
      </c>
    </row>
    <row r="108" spans="1:12" x14ac:dyDescent="0.25">
      <c r="A108" s="60"/>
      <c r="B108" s="143" t="s">
        <v>231</v>
      </c>
      <c r="C108" s="144">
        <f>SUM(C109:C111)</f>
        <v>0</v>
      </c>
      <c r="D108" s="144">
        <f>SUM(D109:D111)</f>
        <v>0</v>
      </c>
      <c r="E108" s="145"/>
      <c r="F108" s="146"/>
      <c r="G108" s="144">
        <f t="shared" ref="G108:L108" si="23">SUM(G109:G111)</f>
        <v>0</v>
      </c>
      <c r="H108" s="144">
        <f t="shared" si="23"/>
        <v>0</v>
      </c>
      <c r="I108" s="144">
        <f t="shared" si="23"/>
        <v>0</v>
      </c>
      <c r="J108" s="146">
        <f t="shared" si="23"/>
        <v>0</v>
      </c>
      <c r="K108" s="146">
        <f t="shared" si="23"/>
        <v>0</v>
      </c>
      <c r="L108" s="147">
        <f t="shared" si="23"/>
        <v>0</v>
      </c>
    </row>
    <row r="109" spans="1:12" x14ac:dyDescent="0.25">
      <c r="A109" s="60"/>
      <c r="B109" s="72"/>
      <c r="C109" s="59"/>
      <c r="D109" s="59"/>
      <c r="E109" s="104"/>
      <c r="F109" s="105"/>
      <c r="G109" s="21"/>
      <c r="H109" s="21"/>
      <c r="I109" s="21"/>
      <c r="J109" s="104"/>
      <c r="K109" s="104"/>
      <c r="L109" s="104"/>
    </row>
    <row r="110" spans="1:12" x14ac:dyDescent="0.25">
      <c r="A110" s="60"/>
      <c r="B110" s="72"/>
      <c r="C110" s="59"/>
      <c r="D110" s="59"/>
      <c r="E110" s="104"/>
      <c r="F110" s="105"/>
      <c r="G110" s="21"/>
      <c r="H110" s="21"/>
      <c r="I110" s="21"/>
      <c r="J110" s="104"/>
      <c r="K110" s="104"/>
      <c r="L110" s="104"/>
    </row>
    <row r="111" spans="1:12" x14ac:dyDescent="0.25">
      <c r="A111" s="60"/>
      <c r="B111" s="72"/>
      <c r="C111" s="59"/>
      <c r="D111" s="59"/>
      <c r="E111" s="104"/>
      <c r="F111" s="105"/>
      <c r="G111" s="21"/>
      <c r="H111" s="21"/>
      <c r="I111" s="21"/>
      <c r="J111" s="104"/>
      <c r="K111" s="104"/>
      <c r="L111" s="104"/>
    </row>
    <row r="112" spans="1:12" x14ac:dyDescent="0.25">
      <c r="A112" s="60"/>
      <c r="B112" s="143" t="s">
        <v>232</v>
      </c>
      <c r="C112" s="144">
        <f>SUM(C113:C114)</f>
        <v>0</v>
      </c>
      <c r="D112" s="144">
        <f>SUM(D113:D114)</f>
        <v>0</v>
      </c>
      <c r="E112" s="145"/>
      <c r="F112" s="146"/>
      <c r="G112" s="144">
        <f t="shared" ref="G112:L112" si="24">SUM(G113:G114)</f>
        <v>0</v>
      </c>
      <c r="H112" s="144">
        <f t="shared" si="24"/>
        <v>0</v>
      </c>
      <c r="I112" s="144">
        <f t="shared" si="24"/>
        <v>0</v>
      </c>
      <c r="J112" s="146">
        <f t="shared" si="24"/>
        <v>0</v>
      </c>
      <c r="K112" s="146">
        <f t="shared" si="24"/>
        <v>0</v>
      </c>
      <c r="L112" s="147">
        <f t="shared" si="24"/>
        <v>0</v>
      </c>
    </row>
    <row r="113" spans="1:12" x14ac:dyDescent="0.25">
      <c r="A113" s="60"/>
      <c r="B113" s="72"/>
      <c r="C113" s="59"/>
      <c r="D113" s="59"/>
      <c r="E113" s="104"/>
      <c r="F113" s="105"/>
      <c r="G113" s="21"/>
      <c r="H113" s="21"/>
      <c r="I113" s="21"/>
      <c r="J113" s="104"/>
      <c r="K113" s="104"/>
      <c r="L113" s="104"/>
    </row>
    <row r="114" spans="1:12" x14ac:dyDescent="0.25">
      <c r="A114" s="60"/>
      <c r="B114" s="72"/>
      <c r="C114" s="59"/>
      <c r="D114" s="59"/>
      <c r="E114" s="104"/>
      <c r="F114" s="105"/>
      <c r="G114" s="21"/>
      <c r="H114" s="21"/>
      <c r="I114" s="21"/>
      <c r="J114" s="104"/>
      <c r="K114" s="104"/>
      <c r="L114" s="104"/>
    </row>
    <row r="115" spans="1:12" x14ac:dyDescent="0.25">
      <c r="A115" s="60"/>
      <c r="B115" s="143" t="s">
        <v>233</v>
      </c>
      <c r="C115" s="144">
        <f>SUM(C116:C118)</f>
        <v>0</v>
      </c>
      <c r="D115" s="144">
        <f>SUM(D116:D118)</f>
        <v>0</v>
      </c>
      <c r="E115" s="145"/>
      <c r="F115" s="146"/>
      <c r="G115" s="144">
        <f t="shared" ref="G115:L115" si="25">SUM(G116:G118)</f>
        <v>0</v>
      </c>
      <c r="H115" s="144">
        <f t="shared" si="25"/>
        <v>0</v>
      </c>
      <c r="I115" s="144">
        <f t="shared" si="25"/>
        <v>0</v>
      </c>
      <c r="J115" s="146">
        <f t="shared" si="25"/>
        <v>0</v>
      </c>
      <c r="K115" s="146">
        <f t="shared" si="25"/>
        <v>0</v>
      </c>
      <c r="L115" s="147">
        <f t="shared" si="25"/>
        <v>0</v>
      </c>
    </row>
    <row r="116" spans="1:12" x14ac:dyDescent="0.25">
      <c r="A116" s="60"/>
      <c r="B116" s="72"/>
      <c r="C116" s="59"/>
      <c r="D116" s="59"/>
      <c r="E116" s="104"/>
      <c r="F116" s="105"/>
      <c r="G116" s="21"/>
      <c r="H116" s="21"/>
      <c r="I116" s="21"/>
      <c r="J116" s="104"/>
      <c r="K116" s="104"/>
      <c r="L116" s="104"/>
    </row>
    <row r="117" spans="1:12" x14ac:dyDescent="0.25">
      <c r="A117" s="60"/>
      <c r="B117" s="72"/>
      <c r="C117" s="59"/>
      <c r="D117" s="59"/>
      <c r="E117" s="104"/>
      <c r="F117" s="105"/>
      <c r="G117" s="21"/>
      <c r="H117" s="21"/>
      <c r="I117" s="21"/>
      <c r="J117" s="104"/>
      <c r="K117" s="104"/>
      <c r="L117" s="104"/>
    </row>
    <row r="118" spans="1:12" x14ac:dyDescent="0.25">
      <c r="A118" s="60"/>
      <c r="B118" s="72"/>
      <c r="C118" s="59"/>
      <c r="D118" s="59"/>
      <c r="E118" s="105"/>
      <c r="F118" s="105"/>
      <c r="G118" s="21"/>
      <c r="H118" s="21"/>
      <c r="I118" s="21"/>
      <c r="J118" s="104"/>
      <c r="K118" s="104"/>
      <c r="L118" s="104"/>
    </row>
    <row r="119" spans="1:12" ht="19.5" x14ac:dyDescent="0.35">
      <c r="A119" s="318" t="s">
        <v>195</v>
      </c>
      <c r="B119" s="318"/>
      <c r="C119" s="318"/>
      <c r="D119" s="318"/>
      <c r="E119" s="318"/>
      <c r="F119" s="318"/>
      <c r="G119" s="318"/>
      <c r="H119" s="318"/>
      <c r="I119" s="318"/>
      <c r="J119" s="318"/>
      <c r="K119" s="107"/>
      <c r="L119" s="137"/>
    </row>
    <row r="120" spans="1:12" x14ac:dyDescent="0.3">
      <c r="K120" s="117"/>
      <c r="L120" s="138"/>
    </row>
    <row r="121" spans="1:12" x14ac:dyDescent="0.3">
      <c r="K121" s="117"/>
      <c r="L121" s="138"/>
    </row>
    <row r="122" spans="1:12" x14ac:dyDescent="0.3">
      <c r="K122" s="117"/>
      <c r="L122" s="138"/>
    </row>
    <row r="123" spans="1:12" x14ac:dyDescent="0.3">
      <c r="K123" s="117"/>
      <c r="L123" s="138"/>
    </row>
    <row r="124" spans="1:12" x14ac:dyDescent="0.3">
      <c r="K124" s="117"/>
      <c r="L124" s="138"/>
    </row>
    <row r="125" spans="1:12" x14ac:dyDescent="0.3">
      <c r="K125" s="117"/>
      <c r="L125" s="138"/>
    </row>
    <row r="126" spans="1:12" x14ac:dyDescent="0.3">
      <c r="K126" s="117"/>
      <c r="L126" s="138"/>
    </row>
    <row r="127" spans="1:12" x14ac:dyDescent="0.3">
      <c r="K127" s="117"/>
      <c r="L127" s="138"/>
    </row>
    <row r="128" spans="1:12" x14ac:dyDescent="0.3">
      <c r="K128" s="117"/>
      <c r="L128" s="138"/>
    </row>
    <row r="129" spans="11:12" customFormat="1" x14ac:dyDescent="0.25">
      <c r="K129" s="117"/>
      <c r="L129" s="138"/>
    </row>
    <row r="130" spans="11:12" customFormat="1" x14ac:dyDescent="0.25">
      <c r="K130" s="107"/>
      <c r="L130" s="137"/>
    </row>
    <row r="131" spans="11:12" customFormat="1" x14ac:dyDescent="0.25">
      <c r="K131" s="105"/>
      <c r="L131" s="139"/>
    </row>
    <row r="132" spans="11:12" customFormat="1" x14ac:dyDescent="0.25">
      <c r="K132" s="105"/>
      <c r="L132" s="139"/>
    </row>
    <row r="133" spans="11:12" customFormat="1" x14ac:dyDescent="0.25">
      <c r="K133" s="105"/>
      <c r="L133" s="139"/>
    </row>
    <row r="134" spans="11:12" customFormat="1" x14ac:dyDescent="0.25">
      <c r="K134" s="105"/>
      <c r="L134" s="139"/>
    </row>
    <row r="135" spans="11:12" customFormat="1" x14ac:dyDescent="0.25">
      <c r="K135" s="105"/>
      <c r="L135" s="139"/>
    </row>
    <row r="136" spans="11:12" customFormat="1" x14ac:dyDescent="0.25">
      <c r="K136" s="105"/>
      <c r="L136" s="139"/>
    </row>
    <row r="137" spans="11:12" customFormat="1" x14ac:dyDescent="0.25">
      <c r="K137" s="105"/>
      <c r="L137" s="139"/>
    </row>
    <row r="138" spans="11:12" customFormat="1" x14ac:dyDescent="0.25">
      <c r="K138" s="105"/>
      <c r="L138" s="139"/>
    </row>
    <row r="139" spans="11:12" customFormat="1" x14ac:dyDescent="0.25">
      <c r="K139" s="105"/>
      <c r="L139" s="139"/>
    </row>
    <row r="140" spans="11:12" customFormat="1" x14ac:dyDescent="0.25">
      <c r="K140" s="105"/>
      <c r="L140" s="139"/>
    </row>
    <row r="141" spans="11:12" customFormat="1" x14ac:dyDescent="0.25">
      <c r="K141" s="107"/>
      <c r="L141" s="137"/>
    </row>
    <row r="142" spans="11:12" customFormat="1" x14ac:dyDescent="0.25">
      <c r="K142" s="105"/>
      <c r="L142" s="139"/>
    </row>
    <row r="143" spans="11:12" customFormat="1" x14ac:dyDescent="0.25">
      <c r="K143" s="105"/>
      <c r="L143" s="139"/>
    </row>
    <row r="144" spans="11:12" customFormat="1" x14ac:dyDescent="0.25">
      <c r="K144" s="105"/>
      <c r="L144" s="139"/>
    </row>
    <row r="145" spans="11:12" customFormat="1" x14ac:dyDescent="0.25">
      <c r="K145" s="105"/>
      <c r="L145" s="139"/>
    </row>
    <row r="146" spans="11:12" customFormat="1" x14ac:dyDescent="0.25">
      <c r="K146" s="105"/>
      <c r="L146" s="139"/>
    </row>
    <row r="147" spans="11:12" customFormat="1" x14ac:dyDescent="0.25">
      <c r="K147" s="105"/>
      <c r="L147" s="139"/>
    </row>
    <row r="148" spans="11:12" customFormat="1" x14ac:dyDescent="0.25">
      <c r="K148" s="105"/>
      <c r="L148" s="139"/>
    </row>
    <row r="149" spans="11:12" customFormat="1" x14ac:dyDescent="0.25">
      <c r="K149" s="105"/>
      <c r="L149" s="139"/>
    </row>
    <row r="150" spans="11:12" customFormat="1" x14ac:dyDescent="0.25">
      <c r="K150" s="105"/>
      <c r="L150" s="139"/>
    </row>
    <row r="151" spans="11:12" customFormat="1" x14ac:dyDescent="0.25">
      <c r="K151" s="105"/>
      <c r="L151" s="139"/>
    </row>
    <row r="152" spans="11:12" customFormat="1" x14ac:dyDescent="0.25">
      <c r="K152" s="107"/>
      <c r="L152" s="137"/>
    </row>
    <row r="153" spans="11:12" customFormat="1" x14ac:dyDescent="0.25">
      <c r="K153" s="105"/>
      <c r="L153" s="139"/>
    </row>
    <row r="154" spans="11:12" customFormat="1" x14ac:dyDescent="0.25">
      <c r="K154" s="105"/>
      <c r="L154" s="139"/>
    </row>
    <row r="155" spans="11:12" customFormat="1" x14ac:dyDescent="0.25">
      <c r="K155" s="105"/>
      <c r="L155" s="139"/>
    </row>
    <row r="156" spans="11:12" customFormat="1" x14ac:dyDescent="0.25">
      <c r="K156" s="105"/>
      <c r="L156" s="139"/>
    </row>
    <row r="157" spans="11:12" customFormat="1" x14ac:dyDescent="0.25">
      <c r="K157" s="105"/>
      <c r="L157" s="139"/>
    </row>
    <row r="158" spans="11:12" customFormat="1" x14ac:dyDescent="0.25">
      <c r="K158" s="105"/>
      <c r="L158" s="139"/>
    </row>
    <row r="159" spans="11:12" customFormat="1" x14ac:dyDescent="0.25">
      <c r="K159" s="105"/>
      <c r="L159" s="139"/>
    </row>
    <row r="160" spans="11:12" customFormat="1" x14ac:dyDescent="0.25">
      <c r="K160" s="105"/>
      <c r="L160" s="139"/>
    </row>
    <row r="161" spans="11:12" customFormat="1" x14ac:dyDescent="0.25">
      <c r="K161" s="105"/>
      <c r="L161" s="139"/>
    </row>
    <row r="162" spans="11:12" customFormat="1" x14ac:dyDescent="0.25">
      <c r="K162" s="105"/>
      <c r="L162" s="139"/>
    </row>
    <row r="163" spans="11:12" customFormat="1" x14ac:dyDescent="0.25">
      <c r="K163" s="107"/>
      <c r="L163" s="137"/>
    </row>
    <row r="164" spans="11:12" customFormat="1" x14ac:dyDescent="0.25">
      <c r="K164" s="105"/>
      <c r="L164" s="139"/>
    </row>
    <row r="165" spans="11:12" customFormat="1" x14ac:dyDescent="0.25">
      <c r="K165" s="105"/>
      <c r="L165" s="139"/>
    </row>
    <row r="166" spans="11:12" customFormat="1" x14ac:dyDescent="0.25">
      <c r="K166" s="105"/>
      <c r="L166" s="139"/>
    </row>
    <row r="167" spans="11:12" customFormat="1" x14ac:dyDescent="0.25">
      <c r="K167" s="105"/>
      <c r="L167" s="139"/>
    </row>
    <row r="168" spans="11:12" customFormat="1" x14ac:dyDescent="0.25">
      <c r="K168" s="105"/>
      <c r="L168" s="139"/>
    </row>
    <row r="169" spans="11:12" customFormat="1" x14ac:dyDescent="0.25">
      <c r="K169" s="105"/>
      <c r="L169" s="139"/>
    </row>
    <row r="170" spans="11:12" customFormat="1" x14ac:dyDescent="0.25">
      <c r="K170" s="105"/>
      <c r="L170" s="139"/>
    </row>
    <row r="171" spans="11:12" customFormat="1" x14ac:dyDescent="0.25">
      <c r="K171" s="105"/>
      <c r="L171" s="139"/>
    </row>
    <row r="172" spans="11:12" customFormat="1" x14ac:dyDescent="0.25">
      <c r="K172" s="105"/>
      <c r="L172" s="139"/>
    </row>
    <row r="173" spans="11:12" customFormat="1" x14ac:dyDescent="0.25">
      <c r="K173" s="105"/>
      <c r="L173" s="139"/>
    </row>
    <row r="174" spans="11:12" customFormat="1" x14ac:dyDescent="0.25">
      <c r="K174" s="107"/>
      <c r="L174" s="137"/>
    </row>
    <row r="175" spans="11:12" customFormat="1" x14ac:dyDescent="0.25">
      <c r="K175" s="105"/>
      <c r="L175" s="139"/>
    </row>
    <row r="176" spans="11:12" customFormat="1" x14ac:dyDescent="0.25">
      <c r="K176" s="105"/>
      <c r="L176" s="139"/>
    </row>
  </sheetData>
  <sheetProtection password="DF93" sheet="1" objects="1" scenarios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activeCell="E4" sqref="E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281" t="s">
        <v>106</v>
      </c>
      <c r="B1" s="281"/>
      <c r="C1" s="281"/>
      <c r="D1" s="281"/>
      <c r="E1" s="281"/>
      <c r="F1" s="281"/>
      <c r="G1" s="281"/>
    </row>
    <row r="2" spans="1:7" ht="54.75" customHeight="1" x14ac:dyDescent="0.25">
      <c r="A2" s="294" t="s">
        <v>107</v>
      </c>
      <c r="B2" s="317" t="s">
        <v>108</v>
      </c>
      <c r="C2" s="321"/>
      <c r="D2" s="294" t="s">
        <v>111</v>
      </c>
      <c r="E2" s="294" t="s">
        <v>112</v>
      </c>
      <c r="F2" s="294" t="s">
        <v>113</v>
      </c>
      <c r="G2" s="298" t="s">
        <v>114</v>
      </c>
    </row>
    <row r="3" spans="1:7" ht="21" customHeight="1" x14ac:dyDescent="0.25">
      <c r="A3" s="296"/>
      <c r="B3" s="227" t="s">
        <v>59</v>
      </c>
      <c r="C3" s="227" t="s">
        <v>90</v>
      </c>
      <c r="D3" s="296"/>
      <c r="E3" s="296"/>
      <c r="F3" s="296"/>
      <c r="G3" s="298"/>
    </row>
    <row r="4" spans="1:7" ht="394.5" thickBot="1" x14ac:dyDescent="0.3">
      <c r="A4" s="51" t="s">
        <v>109</v>
      </c>
      <c r="B4" s="54"/>
      <c r="C4" s="54">
        <v>190</v>
      </c>
      <c r="D4" s="261" t="s">
        <v>369</v>
      </c>
      <c r="E4" s="261" t="s">
        <v>370</v>
      </c>
      <c r="F4" s="260" t="s">
        <v>367</v>
      </c>
      <c r="G4" s="243" t="s">
        <v>368</v>
      </c>
    </row>
    <row r="5" spans="1:7" ht="143.25" customHeight="1" x14ac:dyDescent="0.25">
      <c r="A5" s="53" t="s">
        <v>110</v>
      </c>
      <c r="B5" s="54"/>
      <c r="C5" s="54">
        <v>10</v>
      </c>
      <c r="D5" s="261" t="s">
        <v>371</v>
      </c>
      <c r="E5" s="262" t="s">
        <v>372</v>
      </c>
      <c r="F5" s="262" t="s">
        <v>373</v>
      </c>
      <c r="G5" s="72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SheetLayoutView="100" workbookViewId="0">
      <selection activeCell="F4" sqref="F4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26" t="s">
        <v>115</v>
      </c>
      <c r="B1" s="326"/>
      <c r="C1" s="326"/>
      <c r="D1" s="326"/>
      <c r="E1" s="326"/>
      <c r="F1" s="326"/>
      <c r="G1" s="326"/>
      <c r="H1" s="326"/>
      <c r="I1" s="326"/>
    </row>
    <row r="2" spans="1:9" s="5" customFormat="1" ht="38.25" customHeight="1" x14ac:dyDescent="0.25">
      <c r="A2" s="324" t="s">
        <v>62</v>
      </c>
      <c r="B2" s="324" t="s">
        <v>116</v>
      </c>
      <c r="C2" s="325" t="s">
        <v>117</v>
      </c>
      <c r="D2" s="325"/>
      <c r="E2" s="324" t="s">
        <v>118</v>
      </c>
      <c r="F2" s="324" t="s">
        <v>95</v>
      </c>
      <c r="G2" s="324" t="s">
        <v>120</v>
      </c>
      <c r="H2" s="324"/>
      <c r="I2" s="324" t="s">
        <v>122</v>
      </c>
    </row>
    <row r="3" spans="1:9" s="5" customFormat="1" ht="55.5" customHeight="1" x14ac:dyDescent="0.25">
      <c r="A3" s="324"/>
      <c r="B3" s="324"/>
      <c r="C3" s="19" t="s">
        <v>59</v>
      </c>
      <c r="D3" s="19" t="s">
        <v>90</v>
      </c>
      <c r="E3" s="324"/>
      <c r="F3" s="324"/>
      <c r="G3" s="7" t="s">
        <v>119</v>
      </c>
      <c r="H3" s="7" t="s">
        <v>121</v>
      </c>
      <c r="I3" s="324"/>
    </row>
    <row r="4" spans="1:9" ht="18.75" x14ac:dyDescent="0.25">
      <c r="A4" s="55">
        <v>1</v>
      </c>
      <c r="B4" s="72"/>
      <c r="C4" s="59"/>
      <c r="D4" s="59"/>
      <c r="E4" s="87"/>
      <c r="F4" s="72"/>
      <c r="G4" s="21"/>
      <c r="H4" s="21"/>
      <c r="I4" s="87"/>
    </row>
    <row r="5" spans="1:9" ht="18.75" x14ac:dyDescent="0.25">
      <c r="A5" s="55">
        <v>2</v>
      </c>
      <c r="B5" s="72"/>
      <c r="C5" s="59"/>
      <c r="D5" s="59"/>
      <c r="E5" s="55"/>
      <c r="F5" s="72"/>
      <c r="G5" s="21"/>
      <c r="H5" s="21"/>
      <c r="I5" s="55"/>
    </row>
    <row r="6" spans="1:9" ht="18.75" x14ac:dyDescent="0.25">
      <c r="A6" s="55">
        <v>3</v>
      </c>
      <c r="B6" s="72"/>
      <c r="C6" s="59"/>
      <c r="D6" s="59"/>
      <c r="E6" s="55"/>
      <c r="F6" s="72"/>
      <c r="G6" s="21"/>
      <c r="H6" s="21"/>
      <c r="I6" s="55"/>
    </row>
    <row r="7" spans="1:9" ht="18.75" x14ac:dyDescent="0.25">
      <c r="A7" s="55">
        <v>4</v>
      </c>
      <c r="B7" s="72"/>
      <c r="C7" s="59"/>
      <c r="D7" s="59"/>
      <c r="E7" s="55"/>
      <c r="F7" s="72"/>
      <c r="G7" s="21"/>
      <c r="H7" s="21"/>
      <c r="I7" s="55"/>
    </row>
    <row r="8" spans="1:9" ht="18.75" x14ac:dyDescent="0.25">
      <c r="A8" s="55">
        <v>5</v>
      </c>
      <c r="B8" s="72"/>
      <c r="C8" s="59"/>
      <c r="D8" s="59"/>
      <c r="E8" s="55"/>
      <c r="F8" s="72"/>
      <c r="G8" s="21"/>
      <c r="H8" s="21"/>
      <c r="I8" s="55"/>
    </row>
    <row r="9" spans="1:9" ht="18.75" x14ac:dyDescent="0.25">
      <c r="A9" s="55">
        <v>6</v>
      </c>
      <c r="B9" s="72"/>
      <c r="C9" s="59"/>
      <c r="D9" s="59"/>
      <c r="E9" s="55"/>
      <c r="F9" s="72"/>
      <c r="G9" s="21"/>
      <c r="H9" s="21"/>
      <c r="I9" s="55"/>
    </row>
    <row r="10" spans="1:9" ht="18.75" x14ac:dyDescent="0.25">
      <c r="A10" s="55">
        <v>7</v>
      </c>
      <c r="B10" s="72"/>
      <c r="C10" s="59"/>
      <c r="D10" s="59"/>
      <c r="E10" s="55"/>
      <c r="F10" s="72"/>
      <c r="G10" s="21"/>
      <c r="H10" s="21"/>
      <c r="I10" s="55"/>
    </row>
    <row r="11" spans="1:9" ht="18.75" x14ac:dyDescent="0.25">
      <c r="A11" s="105">
        <v>8</v>
      </c>
      <c r="B11" s="72"/>
      <c r="C11" s="59"/>
      <c r="D11" s="59"/>
      <c r="E11" s="55"/>
      <c r="F11" s="72"/>
      <c r="G11" s="21"/>
      <c r="H11" s="21"/>
      <c r="I11" s="55"/>
    </row>
    <row r="12" spans="1:9" ht="18.75" x14ac:dyDescent="0.25">
      <c r="A12" s="105">
        <v>9</v>
      </c>
      <c r="B12" s="72"/>
      <c r="C12" s="59"/>
      <c r="D12" s="59"/>
      <c r="E12" s="55"/>
      <c r="F12" s="72"/>
      <c r="G12" s="21"/>
      <c r="H12" s="21"/>
      <c r="I12" s="55"/>
    </row>
    <row r="13" spans="1:9" ht="18.75" x14ac:dyDescent="0.25">
      <c r="A13" s="105">
        <v>10</v>
      </c>
      <c r="B13" s="72"/>
      <c r="C13" s="59"/>
      <c r="D13" s="59"/>
      <c r="E13" s="55"/>
      <c r="F13" s="72"/>
      <c r="G13" s="21"/>
      <c r="H13" s="21"/>
      <c r="I13" s="55"/>
    </row>
    <row r="14" spans="1:9" ht="18.75" x14ac:dyDescent="0.25">
      <c r="A14" s="105">
        <v>11</v>
      </c>
      <c r="B14" s="72"/>
      <c r="C14" s="59"/>
      <c r="D14" s="59"/>
      <c r="E14" s="55"/>
      <c r="F14" s="72"/>
      <c r="G14" s="21"/>
      <c r="H14" s="21"/>
      <c r="I14" s="55"/>
    </row>
    <row r="15" spans="1:9" ht="18.75" x14ac:dyDescent="0.25">
      <c r="A15" s="105">
        <v>12</v>
      </c>
      <c r="B15" s="72"/>
      <c r="C15" s="59"/>
      <c r="D15" s="59"/>
      <c r="E15" s="55"/>
      <c r="F15" s="72"/>
      <c r="G15" s="21"/>
      <c r="H15" s="21"/>
      <c r="I15" s="55"/>
    </row>
    <row r="16" spans="1:9" ht="18.75" x14ac:dyDescent="0.25">
      <c r="A16" s="105">
        <v>13</v>
      </c>
      <c r="B16" s="72"/>
      <c r="C16" s="59"/>
      <c r="D16" s="59"/>
      <c r="E16" s="55"/>
      <c r="F16" s="72"/>
      <c r="G16" s="21"/>
      <c r="H16" s="21"/>
      <c r="I16" s="55"/>
    </row>
    <row r="17" spans="1:9" ht="18.75" x14ac:dyDescent="0.25">
      <c r="A17" s="105">
        <v>14</v>
      </c>
      <c r="B17" s="72"/>
      <c r="C17" s="59"/>
      <c r="D17" s="59"/>
      <c r="E17" s="55"/>
      <c r="F17" s="72"/>
      <c r="G17" s="21"/>
      <c r="H17" s="21"/>
      <c r="I17" s="55"/>
    </row>
    <row r="18" spans="1:9" ht="18.75" x14ac:dyDescent="0.25">
      <c r="A18" s="105">
        <v>15</v>
      </c>
      <c r="B18" s="72"/>
      <c r="C18" s="59"/>
      <c r="D18" s="59"/>
      <c r="E18" s="55"/>
      <c r="F18" s="72"/>
      <c r="G18" s="21"/>
      <c r="H18" s="21"/>
      <c r="I18" s="55"/>
    </row>
    <row r="19" spans="1:9" ht="18.75" x14ac:dyDescent="0.25">
      <c r="A19" s="105">
        <v>16</v>
      </c>
      <c r="B19" s="72"/>
      <c r="C19" s="21"/>
      <c r="D19" s="21"/>
      <c r="E19" s="55"/>
      <c r="F19" s="72"/>
      <c r="G19" s="21"/>
      <c r="H19" s="21"/>
      <c r="I19" s="55"/>
    </row>
    <row r="20" spans="1:9" ht="18.75" x14ac:dyDescent="0.25">
      <c r="A20" s="105">
        <v>17</v>
      </c>
      <c r="B20" s="72"/>
      <c r="C20" s="21"/>
      <c r="D20" s="21"/>
      <c r="E20" s="55"/>
      <c r="F20" s="72"/>
      <c r="G20" s="21"/>
      <c r="H20" s="21"/>
      <c r="I20" s="55"/>
    </row>
    <row r="21" spans="1:9" ht="18.75" x14ac:dyDescent="0.25">
      <c r="A21" s="105">
        <v>18</v>
      </c>
      <c r="B21" s="72"/>
      <c r="C21" s="21"/>
      <c r="D21" s="21"/>
      <c r="E21" s="55"/>
      <c r="F21" s="72"/>
      <c r="G21" s="21"/>
      <c r="H21" s="21"/>
      <c r="I21" s="55"/>
    </row>
    <row r="22" spans="1:9" ht="18.75" x14ac:dyDescent="0.25">
      <c r="A22" s="105">
        <v>19</v>
      </c>
      <c r="B22" s="72"/>
      <c r="C22" s="21"/>
      <c r="D22" s="21"/>
      <c r="E22" s="55"/>
      <c r="F22" s="72"/>
      <c r="G22" s="21"/>
      <c r="H22" s="21"/>
      <c r="I22" s="55"/>
    </row>
    <row r="23" spans="1:9" ht="18.75" x14ac:dyDescent="0.25">
      <c r="A23" s="105">
        <v>20</v>
      </c>
      <c r="B23" s="72"/>
      <c r="C23" s="21"/>
      <c r="D23" s="21"/>
      <c r="E23" s="55"/>
      <c r="F23" s="72"/>
      <c r="G23" s="21"/>
      <c r="H23" s="21"/>
      <c r="I23" s="55"/>
    </row>
    <row r="24" spans="1:9" ht="18.75" x14ac:dyDescent="0.25">
      <c r="A24" s="105">
        <v>21</v>
      </c>
      <c r="B24" s="72"/>
      <c r="C24" s="21"/>
      <c r="D24" s="21"/>
      <c r="E24" s="55"/>
      <c r="F24" s="72"/>
      <c r="G24" s="21"/>
      <c r="H24" s="21"/>
      <c r="I24" s="55"/>
    </row>
    <row r="25" spans="1:9" ht="18.75" x14ac:dyDescent="0.25">
      <c r="A25" s="105">
        <v>22</v>
      </c>
      <c r="B25" s="72"/>
      <c r="C25" s="21"/>
      <c r="D25" s="21"/>
      <c r="E25" s="55"/>
      <c r="F25" s="72"/>
      <c r="G25" s="21"/>
      <c r="H25" s="21"/>
      <c r="I25" s="55"/>
    </row>
    <row r="26" spans="1:9" ht="18.75" x14ac:dyDescent="0.25">
      <c r="A26" s="105">
        <v>23</v>
      </c>
      <c r="B26" s="72"/>
      <c r="C26" s="21"/>
      <c r="D26" s="21"/>
      <c r="E26" s="55"/>
      <c r="F26" s="72"/>
      <c r="G26" s="21"/>
      <c r="H26" s="21"/>
      <c r="I26" s="55"/>
    </row>
    <row r="27" spans="1:9" ht="18.75" x14ac:dyDescent="0.25">
      <c r="A27" s="105">
        <v>24</v>
      </c>
      <c r="B27" s="72"/>
      <c r="C27" s="21"/>
      <c r="D27" s="21"/>
      <c r="E27" s="55"/>
      <c r="F27" s="72"/>
      <c r="G27" s="21"/>
      <c r="H27" s="21"/>
      <c r="I27" s="55"/>
    </row>
    <row r="28" spans="1:9" ht="18.75" x14ac:dyDescent="0.25">
      <c r="A28" s="105">
        <v>25</v>
      </c>
      <c r="B28" s="72"/>
      <c r="C28" s="21"/>
      <c r="D28" s="21"/>
      <c r="E28" s="55"/>
      <c r="F28" s="72"/>
      <c r="G28" s="21"/>
      <c r="H28" s="21"/>
      <c r="I28" s="55"/>
    </row>
    <row r="29" spans="1:9" ht="18.75" x14ac:dyDescent="0.25">
      <c r="A29" s="105">
        <v>26</v>
      </c>
      <c r="B29" s="88"/>
      <c r="C29" s="23"/>
      <c r="D29" s="23"/>
      <c r="E29" s="48"/>
      <c r="F29" s="88"/>
      <c r="G29" s="48"/>
      <c r="H29" s="48"/>
      <c r="I29" s="48"/>
    </row>
    <row r="30" spans="1:9" ht="18.75" x14ac:dyDescent="0.25">
      <c r="A30" s="105">
        <v>27</v>
      </c>
      <c r="B30" s="88"/>
      <c r="C30" s="23"/>
      <c r="D30" s="23"/>
      <c r="E30" s="48"/>
      <c r="F30" s="88"/>
      <c r="G30" s="48"/>
      <c r="H30" s="48"/>
      <c r="I30" s="48"/>
    </row>
    <row r="31" spans="1:9" ht="18.75" x14ac:dyDescent="0.25">
      <c r="A31" s="105">
        <v>28</v>
      </c>
      <c r="B31" s="88"/>
      <c r="C31" s="23"/>
      <c r="D31" s="23"/>
      <c r="E31" s="48"/>
      <c r="F31" s="88"/>
      <c r="G31" s="48"/>
      <c r="H31" s="48"/>
      <c r="I31" s="48"/>
    </row>
    <row r="32" spans="1:9" ht="18.75" x14ac:dyDescent="0.25">
      <c r="A32" s="105">
        <v>29</v>
      </c>
      <c r="B32" s="88"/>
      <c r="C32" s="23"/>
      <c r="D32" s="23"/>
      <c r="E32" s="48"/>
      <c r="F32" s="88"/>
      <c r="G32" s="48"/>
      <c r="H32" s="48"/>
      <c r="I32" s="48"/>
    </row>
    <row r="33" spans="1:9" ht="18.75" x14ac:dyDescent="0.25">
      <c r="A33" s="105">
        <v>30</v>
      </c>
      <c r="B33" s="88"/>
      <c r="C33" s="23"/>
      <c r="D33" s="23"/>
      <c r="E33" s="48"/>
      <c r="F33" s="88"/>
      <c r="G33" s="48"/>
      <c r="H33" s="48"/>
      <c r="I33" s="48"/>
    </row>
    <row r="34" spans="1:9" ht="18.75" x14ac:dyDescent="0.25">
      <c r="A34" s="322" t="s">
        <v>91</v>
      </c>
      <c r="B34" s="323"/>
      <c r="C34" s="35">
        <f>SUM(C4:C33)</f>
        <v>0</v>
      </c>
      <c r="D34" s="35">
        <f>SUM(D4:D33)</f>
        <v>0</v>
      </c>
      <c r="E34" s="52"/>
      <c r="F34" s="52"/>
      <c r="G34" s="35">
        <f>SUM(G4:G33)</f>
        <v>0</v>
      </c>
      <c r="H34" s="35">
        <f>SUM(H4:H33)</f>
        <v>0</v>
      </c>
      <c r="I34" s="52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A4" zoomScale="60" workbookViewId="0">
      <selection activeCell="I6" sqref="I6:N6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246</v>
      </c>
      <c r="B1" s="49"/>
      <c r="C1" s="49"/>
      <c r="D1" s="49"/>
      <c r="E1" s="49"/>
      <c r="F1" s="49"/>
      <c r="G1" s="49"/>
      <c r="H1" s="64"/>
      <c r="I1" s="64"/>
      <c r="J1" s="64"/>
      <c r="K1" s="64"/>
      <c r="L1" s="64"/>
      <c r="M1" s="64"/>
      <c r="N1" s="64"/>
    </row>
    <row r="2" spans="1:14" ht="18.75" x14ac:dyDescent="0.3">
      <c r="A2" s="329" t="s">
        <v>263</v>
      </c>
      <c r="B2" s="329"/>
      <c r="C2" s="329"/>
      <c r="D2" s="329"/>
      <c r="E2" s="329"/>
      <c r="F2" s="329"/>
      <c r="G2" s="329"/>
      <c r="H2" s="38"/>
      <c r="I2" s="64"/>
      <c r="J2" s="64"/>
      <c r="K2" s="38"/>
      <c r="L2" s="38"/>
      <c r="M2" s="38"/>
      <c r="N2" s="38"/>
    </row>
    <row r="3" spans="1:14" s="5" customFormat="1" ht="18.75" customHeight="1" x14ac:dyDescent="0.25">
      <c r="A3" s="298" t="s">
        <v>123</v>
      </c>
      <c r="B3" s="327" t="s">
        <v>117</v>
      </c>
      <c r="C3" s="327"/>
      <c r="D3" s="298" t="s">
        <v>125</v>
      </c>
      <c r="E3" s="328" t="s">
        <v>261</v>
      </c>
      <c r="F3" s="298" t="s">
        <v>126</v>
      </c>
      <c r="G3" s="298" t="s">
        <v>127</v>
      </c>
      <c r="H3" s="298" t="s">
        <v>123</v>
      </c>
      <c r="I3" s="327" t="s">
        <v>117</v>
      </c>
      <c r="J3" s="327"/>
      <c r="K3" s="298" t="s">
        <v>125</v>
      </c>
      <c r="L3" s="328" t="s">
        <v>261</v>
      </c>
      <c r="M3" s="298" t="s">
        <v>126</v>
      </c>
      <c r="N3" s="298" t="s">
        <v>127</v>
      </c>
    </row>
    <row r="4" spans="1:14" s="5" customFormat="1" ht="76.5" customHeight="1" x14ac:dyDescent="0.25">
      <c r="A4" s="298"/>
      <c r="B4" s="50" t="s">
        <v>59</v>
      </c>
      <c r="C4" s="50" t="s">
        <v>90</v>
      </c>
      <c r="D4" s="298"/>
      <c r="E4" s="328"/>
      <c r="F4" s="298"/>
      <c r="G4" s="298"/>
      <c r="H4" s="298"/>
      <c r="I4" s="50" t="s">
        <v>59</v>
      </c>
      <c r="J4" s="50" t="s">
        <v>90</v>
      </c>
      <c r="K4" s="298"/>
      <c r="L4" s="328"/>
      <c r="M4" s="298"/>
      <c r="N4" s="298"/>
    </row>
    <row r="5" spans="1:14" ht="18.75" x14ac:dyDescent="0.3">
      <c r="A5" s="65" t="s">
        <v>238</v>
      </c>
      <c r="B5" s="35">
        <v>4</v>
      </c>
      <c r="C5" s="35">
        <v>4</v>
      </c>
      <c r="D5" s="197"/>
      <c r="E5" s="197"/>
      <c r="F5" s="198">
        <f>SUM(F6:F153)</f>
        <v>7000</v>
      </c>
      <c r="G5" s="197"/>
      <c r="H5" s="199" t="s">
        <v>124</v>
      </c>
      <c r="I5" s="198">
        <v>15</v>
      </c>
      <c r="J5" s="198">
        <v>15</v>
      </c>
      <c r="K5" s="197"/>
      <c r="L5" s="197"/>
      <c r="M5" s="198">
        <f>SUM(M6:M153)</f>
        <v>1800</v>
      </c>
      <c r="N5" s="197"/>
    </row>
    <row r="6" spans="1:14" ht="131.25" x14ac:dyDescent="0.25">
      <c r="A6" s="175"/>
      <c r="B6" s="59">
        <v>1</v>
      </c>
      <c r="C6" s="58">
        <v>1</v>
      </c>
      <c r="D6" s="89" t="s">
        <v>275</v>
      </c>
      <c r="E6" s="236" t="s">
        <v>273</v>
      </c>
      <c r="F6" s="59">
        <v>4500</v>
      </c>
      <c r="G6" s="58" t="s">
        <v>278</v>
      </c>
      <c r="H6" s="66"/>
      <c r="I6" s="59"/>
      <c r="J6" s="59">
        <v>1</v>
      </c>
      <c r="K6" s="66" t="s">
        <v>279</v>
      </c>
      <c r="L6" s="105" t="s">
        <v>69</v>
      </c>
      <c r="M6" s="59">
        <v>120</v>
      </c>
      <c r="N6" s="105" t="s">
        <v>295</v>
      </c>
    </row>
    <row r="7" spans="1:14" ht="112.5" x14ac:dyDescent="0.25">
      <c r="A7" s="68"/>
      <c r="B7" s="59">
        <v>1</v>
      </c>
      <c r="C7" s="59">
        <v>1</v>
      </c>
      <c r="D7" s="204" t="s">
        <v>276</v>
      </c>
      <c r="E7" s="236" t="s">
        <v>273</v>
      </c>
      <c r="F7" s="59">
        <v>500</v>
      </c>
      <c r="G7" s="58" t="s">
        <v>278</v>
      </c>
      <c r="H7" s="67"/>
      <c r="I7" s="59"/>
      <c r="J7" s="59">
        <v>1</v>
      </c>
      <c r="K7" s="240" t="s">
        <v>280</v>
      </c>
      <c r="L7" s="58" t="s">
        <v>72</v>
      </c>
      <c r="M7" s="59">
        <v>120</v>
      </c>
      <c r="N7" s="58" t="s">
        <v>278</v>
      </c>
    </row>
    <row r="8" spans="1:14" ht="56.25" x14ac:dyDescent="0.25">
      <c r="A8" s="66"/>
      <c r="B8" s="59">
        <v>1</v>
      </c>
      <c r="C8" s="59">
        <v>1</v>
      </c>
      <c r="D8" s="89" t="s">
        <v>274</v>
      </c>
      <c r="E8" s="236" t="s">
        <v>273</v>
      </c>
      <c r="F8" s="59">
        <v>1500</v>
      </c>
      <c r="G8" s="58" t="s">
        <v>278</v>
      </c>
      <c r="H8" s="66"/>
      <c r="I8" s="59">
        <v>1</v>
      </c>
      <c r="J8" s="59">
        <v>1</v>
      </c>
      <c r="K8" s="241" t="s">
        <v>281</v>
      </c>
      <c r="L8" s="236" t="s">
        <v>273</v>
      </c>
      <c r="M8" s="59">
        <v>120</v>
      </c>
      <c r="N8" s="58" t="s">
        <v>278</v>
      </c>
    </row>
    <row r="9" spans="1:14" ht="75" x14ac:dyDescent="0.25">
      <c r="A9" s="67"/>
      <c r="B9" s="21">
        <v>1</v>
      </c>
      <c r="C9" s="21">
        <v>1</v>
      </c>
      <c r="D9" s="72" t="s">
        <v>277</v>
      </c>
      <c r="E9" s="236" t="s">
        <v>273</v>
      </c>
      <c r="F9" s="21">
        <v>500</v>
      </c>
      <c r="G9" s="58" t="s">
        <v>278</v>
      </c>
      <c r="H9" s="67"/>
      <c r="I9" s="21">
        <v>1</v>
      </c>
      <c r="J9" s="21">
        <v>1</v>
      </c>
      <c r="K9" s="241" t="s">
        <v>282</v>
      </c>
      <c r="L9" s="239" t="s">
        <v>70</v>
      </c>
      <c r="M9" s="21">
        <v>115</v>
      </c>
      <c r="N9" s="58" t="s">
        <v>294</v>
      </c>
    </row>
    <row r="10" spans="1:14" ht="37.5" x14ac:dyDescent="0.25">
      <c r="A10" s="67"/>
      <c r="B10" s="21"/>
      <c r="C10" s="21"/>
      <c r="D10" s="72"/>
      <c r="E10" s="176"/>
      <c r="F10" s="21"/>
      <c r="G10" s="176"/>
      <c r="H10" s="67"/>
      <c r="I10" s="21">
        <v>1</v>
      </c>
      <c r="J10" s="21">
        <v>1</v>
      </c>
      <c r="K10" s="241" t="s">
        <v>283</v>
      </c>
      <c r="L10" s="105" t="s">
        <v>69</v>
      </c>
      <c r="M10" s="21">
        <v>210</v>
      </c>
      <c r="N10" s="105" t="s">
        <v>295</v>
      </c>
    </row>
    <row r="11" spans="1:14" ht="93.75" x14ac:dyDescent="0.25">
      <c r="A11" s="67"/>
      <c r="B11" s="21"/>
      <c r="C11" s="21"/>
      <c r="D11" s="72"/>
      <c r="E11" s="176"/>
      <c r="F11" s="21"/>
      <c r="G11" s="176"/>
      <c r="H11" s="67"/>
      <c r="I11" s="21">
        <v>1</v>
      </c>
      <c r="J11" s="21">
        <v>1</v>
      </c>
      <c r="K11" s="241" t="s">
        <v>284</v>
      </c>
      <c r="L11" s="236" t="s">
        <v>273</v>
      </c>
      <c r="M11" s="21">
        <v>75</v>
      </c>
      <c r="N11" s="58" t="s">
        <v>278</v>
      </c>
    </row>
    <row r="12" spans="1:14" ht="96.6" customHeight="1" x14ac:dyDescent="0.25">
      <c r="A12" s="67"/>
      <c r="B12" s="21"/>
      <c r="C12" s="21"/>
      <c r="D12" s="191"/>
      <c r="E12" s="191"/>
      <c r="F12" s="21"/>
      <c r="G12" s="72"/>
      <c r="H12" s="67"/>
      <c r="I12" s="21">
        <v>1</v>
      </c>
      <c r="J12" s="21">
        <v>1</v>
      </c>
      <c r="K12" s="241" t="s">
        <v>285</v>
      </c>
      <c r="L12" s="236" t="s">
        <v>273</v>
      </c>
      <c r="M12" s="21">
        <v>120</v>
      </c>
      <c r="N12" s="58" t="s">
        <v>278</v>
      </c>
    </row>
    <row r="13" spans="1:14" ht="131.25" x14ac:dyDescent="0.25">
      <c r="A13" s="67"/>
      <c r="B13" s="21"/>
      <c r="C13" s="21"/>
      <c r="D13" s="200"/>
      <c r="E13" s="201"/>
      <c r="F13" s="202"/>
      <c r="G13" s="201"/>
      <c r="H13" s="203"/>
      <c r="I13" s="202">
        <v>1</v>
      </c>
      <c r="J13" s="202">
        <v>1</v>
      </c>
      <c r="K13" s="242" t="s">
        <v>286</v>
      </c>
      <c r="L13" s="58" t="s">
        <v>72</v>
      </c>
      <c r="M13" s="202">
        <v>120</v>
      </c>
      <c r="N13" s="58" t="s">
        <v>278</v>
      </c>
    </row>
    <row r="14" spans="1:14" ht="56.25" x14ac:dyDescent="0.25">
      <c r="A14" s="67"/>
      <c r="B14" s="21"/>
      <c r="C14" s="21"/>
      <c r="D14" s="72"/>
      <c r="E14" s="55"/>
      <c r="F14" s="21"/>
      <c r="G14" s="55"/>
      <c r="H14" s="67"/>
      <c r="I14" s="21">
        <v>1</v>
      </c>
      <c r="J14" s="21">
        <v>1</v>
      </c>
      <c r="K14" s="89" t="s">
        <v>287</v>
      </c>
      <c r="L14" s="58" t="s">
        <v>72</v>
      </c>
      <c r="M14" s="21">
        <v>120</v>
      </c>
      <c r="N14" s="58" t="s">
        <v>278</v>
      </c>
    </row>
    <row r="15" spans="1:14" ht="56.25" x14ac:dyDescent="0.25">
      <c r="A15" s="67"/>
      <c r="B15" s="21"/>
      <c r="C15" s="21"/>
      <c r="D15" s="72"/>
      <c r="E15" s="55"/>
      <c r="F15" s="21"/>
      <c r="G15" s="55"/>
      <c r="H15" s="67"/>
      <c r="I15" s="21">
        <v>1</v>
      </c>
      <c r="J15" s="21">
        <v>1</v>
      </c>
      <c r="K15" s="237" t="s">
        <v>288</v>
      </c>
      <c r="L15" s="236" t="s">
        <v>273</v>
      </c>
      <c r="M15" s="21">
        <v>90</v>
      </c>
      <c r="N15" s="58" t="s">
        <v>278</v>
      </c>
    </row>
    <row r="16" spans="1:14" ht="75" x14ac:dyDescent="0.25">
      <c r="A16" s="67"/>
      <c r="B16" s="21"/>
      <c r="C16" s="21"/>
      <c r="D16" s="72"/>
      <c r="E16" s="55"/>
      <c r="F16" s="21"/>
      <c r="G16" s="55"/>
      <c r="H16" s="67"/>
      <c r="I16" s="21">
        <v>1</v>
      </c>
      <c r="J16" s="21">
        <v>1</v>
      </c>
      <c r="K16" s="237" t="s">
        <v>289</v>
      </c>
      <c r="L16" s="239" t="s">
        <v>70</v>
      </c>
      <c r="M16" s="21">
        <v>110</v>
      </c>
      <c r="N16" s="58" t="s">
        <v>294</v>
      </c>
    </row>
    <row r="17" spans="1:14" ht="56.25" x14ac:dyDescent="0.25">
      <c r="A17" s="67"/>
      <c r="B17" s="21"/>
      <c r="C17" s="21"/>
      <c r="D17" s="72"/>
      <c r="E17" s="55"/>
      <c r="F17" s="21"/>
      <c r="G17" s="55"/>
      <c r="H17" s="67"/>
      <c r="I17" s="21">
        <v>1</v>
      </c>
      <c r="J17" s="21">
        <v>1</v>
      </c>
      <c r="K17" s="237" t="s">
        <v>281</v>
      </c>
      <c r="L17" s="236" t="s">
        <v>273</v>
      </c>
      <c r="M17" s="21">
        <v>120</v>
      </c>
      <c r="N17" s="58" t="s">
        <v>278</v>
      </c>
    </row>
    <row r="18" spans="1:14" ht="75" x14ac:dyDescent="0.25">
      <c r="A18" s="67"/>
      <c r="B18" s="21"/>
      <c r="C18" s="21"/>
      <c r="D18" s="72"/>
      <c r="E18" s="55"/>
      <c r="F18" s="21"/>
      <c r="G18" s="55"/>
      <c r="H18" s="67"/>
      <c r="I18" s="21">
        <v>1</v>
      </c>
      <c r="J18" s="21">
        <v>1</v>
      </c>
      <c r="K18" s="237" t="s">
        <v>290</v>
      </c>
      <c r="L18" s="236" t="s">
        <v>273</v>
      </c>
      <c r="M18" s="21">
        <v>120</v>
      </c>
      <c r="N18" s="58" t="s">
        <v>278</v>
      </c>
    </row>
    <row r="19" spans="1:14" ht="75" x14ac:dyDescent="0.25">
      <c r="A19" s="67"/>
      <c r="B19" s="21"/>
      <c r="C19" s="21"/>
      <c r="D19" s="72"/>
      <c r="E19" s="55"/>
      <c r="F19" s="21"/>
      <c r="G19" s="55"/>
      <c r="H19" s="67"/>
      <c r="I19" s="21">
        <v>1</v>
      </c>
      <c r="J19" s="21">
        <v>1</v>
      </c>
      <c r="K19" s="237" t="s">
        <v>292</v>
      </c>
      <c r="L19" s="58" t="s">
        <v>293</v>
      </c>
      <c r="M19" s="21">
        <v>120</v>
      </c>
      <c r="N19" s="58" t="s">
        <v>278</v>
      </c>
    </row>
    <row r="20" spans="1:14" ht="75" x14ac:dyDescent="0.25">
      <c r="A20" s="67"/>
      <c r="B20" s="21"/>
      <c r="C20" s="21"/>
      <c r="D20" s="72"/>
      <c r="E20" s="55"/>
      <c r="F20" s="21"/>
      <c r="G20" s="55"/>
      <c r="H20" s="67"/>
      <c r="I20" s="21">
        <v>1</v>
      </c>
      <c r="J20" s="21">
        <v>1</v>
      </c>
      <c r="K20" s="237" t="s">
        <v>291</v>
      </c>
      <c r="L20" s="58" t="s">
        <v>293</v>
      </c>
      <c r="M20" s="21">
        <v>120</v>
      </c>
      <c r="N20" s="58" t="s">
        <v>278</v>
      </c>
    </row>
    <row r="21" spans="1:14" ht="18.75" x14ac:dyDescent="0.25">
      <c r="A21" s="67"/>
      <c r="B21" s="21"/>
      <c r="C21" s="21"/>
      <c r="D21" s="72"/>
      <c r="E21" s="55"/>
      <c r="F21" s="21"/>
      <c r="G21" s="55"/>
      <c r="H21" s="67"/>
      <c r="I21" s="21"/>
      <c r="J21" s="21"/>
      <c r="K21" s="72"/>
      <c r="L21" s="55"/>
      <c r="M21" s="21"/>
      <c r="N21" s="55"/>
    </row>
    <row r="22" spans="1:14" ht="18.75" x14ac:dyDescent="0.25">
      <c r="A22" s="67"/>
      <c r="B22" s="21"/>
      <c r="C22" s="21"/>
      <c r="D22" s="72"/>
      <c r="E22" s="55"/>
      <c r="F22" s="21"/>
      <c r="G22" s="55"/>
      <c r="H22" s="67"/>
      <c r="I22" s="21"/>
      <c r="J22" s="21"/>
      <c r="K22" s="72"/>
      <c r="L22" s="55"/>
      <c r="M22" s="21"/>
      <c r="N22" s="55"/>
    </row>
    <row r="23" spans="1:14" ht="18.75" x14ac:dyDescent="0.25">
      <c r="A23" s="67"/>
      <c r="B23" s="21"/>
      <c r="C23" s="21"/>
      <c r="D23" s="72"/>
      <c r="E23" s="55"/>
      <c r="F23" s="21"/>
      <c r="G23" s="55"/>
      <c r="H23" s="67"/>
      <c r="I23" s="21"/>
      <c r="J23" s="21"/>
      <c r="K23" s="72"/>
      <c r="L23" s="55"/>
      <c r="M23" s="21"/>
      <c r="N23" s="55"/>
    </row>
    <row r="24" spans="1:14" ht="18.75" x14ac:dyDescent="0.25">
      <c r="A24" s="67"/>
      <c r="B24" s="21"/>
      <c r="C24" s="21"/>
      <c r="D24" s="72"/>
      <c r="E24" s="55"/>
      <c r="F24" s="21"/>
      <c r="G24" s="55"/>
      <c r="H24" s="67"/>
      <c r="I24" s="21"/>
      <c r="J24" s="21"/>
      <c r="K24" s="72"/>
      <c r="L24" s="55"/>
      <c r="M24" s="21"/>
      <c r="N24" s="55"/>
    </row>
    <row r="25" spans="1:14" ht="18.75" x14ac:dyDescent="0.25">
      <c r="A25" s="67"/>
      <c r="B25" s="21"/>
      <c r="C25" s="21"/>
      <c r="D25" s="72"/>
      <c r="E25" s="55"/>
      <c r="F25" s="21"/>
      <c r="G25" s="55"/>
      <c r="H25" s="67"/>
      <c r="I25" s="21"/>
      <c r="J25" s="21"/>
      <c r="K25" s="72"/>
      <c r="L25" s="55"/>
      <c r="M25" s="21"/>
      <c r="N25" s="55"/>
    </row>
    <row r="26" spans="1:14" ht="18.75" x14ac:dyDescent="0.25">
      <c r="A26" s="67"/>
      <c r="B26" s="21"/>
      <c r="C26" s="21"/>
      <c r="D26" s="72"/>
      <c r="E26" s="55"/>
      <c r="F26" s="21"/>
      <c r="G26" s="55"/>
      <c r="H26" s="67"/>
      <c r="I26" s="21"/>
      <c r="J26" s="21"/>
      <c r="K26" s="72"/>
      <c r="L26" s="55"/>
      <c r="M26" s="21"/>
      <c r="N26" s="55"/>
    </row>
    <row r="27" spans="1:14" ht="18.75" x14ac:dyDescent="0.25">
      <c r="A27" s="67"/>
      <c r="B27" s="21"/>
      <c r="C27" s="21"/>
      <c r="D27" s="72"/>
      <c r="E27" s="55"/>
      <c r="F27" s="21"/>
      <c r="G27" s="55"/>
      <c r="H27" s="67"/>
      <c r="I27" s="21"/>
      <c r="J27" s="21"/>
      <c r="K27" s="72"/>
      <c r="L27" s="55"/>
      <c r="M27" s="21"/>
      <c r="N27" s="55"/>
    </row>
    <row r="28" spans="1:14" ht="18.75" x14ac:dyDescent="0.25">
      <c r="A28" s="67"/>
      <c r="B28" s="21"/>
      <c r="C28" s="21"/>
      <c r="D28" s="72"/>
      <c r="E28" s="55"/>
      <c r="F28" s="21"/>
      <c r="G28" s="55"/>
      <c r="H28" s="67"/>
      <c r="I28" s="21"/>
      <c r="J28" s="21"/>
      <c r="K28" s="72"/>
      <c r="L28" s="55"/>
      <c r="M28" s="21"/>
      <c r="N28" s="55"/>
    </row>
    <row r="29" spans="1:14" ht="18.75" x14ac:dyDescent="0.25">
      <c r="A29" s="67"/>
      <c r="B29" s="21"/>
      <c r="C29" s="21"/>
      <c r="D29" s="72"/>
      <c r="E29" s="55"/>
      <c r="F29" s="21"/>
      <c r="G29" s="55"/>
      <c r="H29" s="67"/>
      <c r="I29" s="21"/>
      <c r="J29" s="21"/>
      <c r="K29" s="72"/>
      <c r="L29" s="55"/>
      <c r="M29" s="21"/>
      <c r="N29" s="55"/>
    </row>
    <row r="30" spans="1:14" ht="18.75" x14ac:dyDescent="0.25">
      <c r="A30" s="67"/>
      <c r="B30" s="21"/>
      <c r="C30" s="21"/>
      <c r="D30" s="72"/>
      <c r="E30" s="55"/>
      <c r="F30" s="21"/>
      <c r="G30" s="55"/>
      <c r="H30" s="67"/>
      <c r="I30" s="21"/>
      <c r="J30" s="21"/>
      <c r="K30" s="72"/>
      <c r="L30" s="55"/>
      <c r="M30" s="21"/>
      <c r="N30" s="55"/>
    </row>
    <row r="31" spans="1:14" ht="18.75" x14ac:dyDescent="0.25">
      <c r="A31" s="67"/>
      <c r="B31" s="21"/>
      <c r="C31" s="21"/>
      <c r="D31" s="72"/>
      <c r="E31" s="55"/>
      <c r="F31" s="21"/>
      <c r="G31" s="55"/>
      <c r="H31" s="67"/>
      <c r="I31" s="21"/>
      <c r="J31" s="21"/>
      <c r="K31" s="72"/>
      <c r="L31" s="55"/>
      <c r="M31" s="21"/>
      <c r="N31" s="55"/>
    </row>
    <row r="32" spans="1:14" ht="18.75" x14ac:dyDescent="0.25">
      <c r="A32" s="67"/>
      <c r="B32" s="21"/>
      <c r="C32" s="21"/>
      <c r="D32" s="72"/>
      <c r="E32" s="55"/>
      <c r="F32" s="21"/>
      <c r="G32" s="55"/>
      <c r="H32" s="67"/>
      <c r="I32" s="21"/>
      <c r="J32" s="21"/>
      <c r="K32" s="72"/>
      <c r="L32" s="55"/>
      <c r="M32" s="21"/>
      <c r="N32" s="55"/>
    </row>
    <row r="33" spans="1:14" ht="18.75" x14ac:dyDescent="0.25">
      <c r="A33" s="67"/>
      <c r="B33" s="21"/>
      <c r="C33" s="21"/>
      <c r="D33" s="72"/>
      <c r="E33" s="55"/>
      <c r="F33" s="21"/>
      <c r="G33" s="55"/>
      <c r="H33" s="67"/>
      <c r="I33" s="21"/>
      <c r="J33" s="21"/>
      <c r="K33" s="72"/>
      <c r="L33" s="55"/>
      <c r="M33" s="21"/>
      <c r="N33" s="55"/>
    </row>
    <row r="34" spans="1:14" ht="18.75" x14ac:dyDescent="0.25">
      <c r="A34" s="67"/>
      <c r="B34" s="21"/>
      <c r="C34" s="21"/>
      <c r="D34" s="72"/>
      <c r="E34" s="55"/>
      <c r="F34" s="21"/>
      <c r="G34" s="55"/>
      <c r="H34" s="67"/>
      <c r="I34" s="21"/>
      <c r="J34" s="21"/>
      <c r="K34" s="72"/>
      <c r="L34" s="55"/>
      <c r="M34" s="21"/>
      <c r="N34" s="55"/>
    </row>
    <row r="35" spans="1:14" ht="18.75" x14ac:dyDescent="0.25">
      <c r="A35" s="67"/>
      <c r="B35" s="21"/>
      <c r="C35" s="21"/>
      <c r="D35" s="72"/>
      <c r="E35" s="55"/>
      <c r="F35" s="21"/>
      <c r="G35" s="55"/>
      <c r="H35" s="67"/>
      <c r="I35" s="21"/>
      <c r="J35" s="21"/>
      <c r="K35" s="72"/>
      <c r="L35" s="55"/>
      <c r="M35" s="21"/>
      <c r="N35" s="55"/>
    </row>
    <row r="36" spans="1:14" ht="18.75" x14ac:dyDescent="0.25">
      <c r="A36" s="67"/>
      <c r="B36" s="21"/>
      <c r="C36" s="21"/>
      <c r="D36" s="72"/>
      <c r="E36" s="55"/>
      <c r="F36" s="21"/>
      <c r="G36" s="55"/>
      <c r="H36" s="67"/>
      <c r="I36" s="21"/>
      <c r="J36" s="21"/>
      <c r="K36" s="72"/>
      <c r="L36" s="55"/>
      <c r="M36" s="21"/>
      <c r="N36" s="55"/>
    </row>
    <row r="37" spans="1:14" ht="18.75" x14ac:dyDescent="0.25">
      <c r="A37" s="67"/>
      <c r="B37" s="21"/>
      <c r="C37" s="21"/>
      <c r="D37" s="72"/>
      <c r="E37" s="55"/>
      <c r="F37" s="21"/>
      <c r="G37" s="55"/>
      <c r="H37" s="67"/>
      <c r="I37" s="21"/>
      <c r="J37" s="21"/>
      <c r="K37" s="72"/>
      <c r="L37" s="55"/>
      <c r="M37" s="21"/>
      <c r="N37" s="55"/>
    </row>
    <row r="38" spans="1:14" ht="18.75" x14ac:dyDescent="0.25">
      <c r="A38" s="67"/>
      <c r="B38" s="21"/>
      <c r="C38" s="21"/>
      <c r="D38" s="72"/>
      <c r="E38" s="55"/>
      <c r="F38" s="21"/>
      <c r="G38" s="55"/>
      <c r="H38" s="67"/>
      <c r="I38" s="21"/>
      <c r="J38" s="21"/>
      <c r="K38" s="72"/>
      <c r="L38" s="55"/>
      <c r="M38" s="21"/>
      <c r="N38" s="55"/>
    </row>
    <row r="39" spans="1:14" ht="18.75" x14ac:dyDescent="0.25">
      <c r="A39" s="67"/>
      <c r="B39" s="21"/>
      <c r="C39" s="21"/>
      <c r="D39" s="72"/>
      <c r="E39" s="55"/>
      <c r="F39" s="21"/>
      <c r="G39" s="55"/>
      <c r="H39" s="67"/>
      <c r="I39" s="21"/>
      <c r="J39" s="21"/>
      <c r="K39" s="72"/>
      <c r="L39" s="55"/>
      <c r="M39" s="21"/>
      <c r="N39" s="55"/>
    </row>
    <row r="40" spans="1:14" ht="18.75" x14ac:dyDescent="0.25">
      <c r="A40" s="67"/>
      <c r="B40" s="21"/>
      <c r="C40" s="21"/>
      <c r="D40" s="72"/>
      <c r="E40" s="55"/>
      <c r="F40" s="21"/>
      <c r="G40" s="55"/>
      <c r="H40" s="67"/>
      <c r="I40" s="21"/>
      <c r="J40" s="21"/>
      <c r="K40" s="72"/>
      <c r="L40" s="55"/>
      <c r="M40" s="21"/>
      <c r="N40" s="55"/>
    </row>
    <row r="41" spans="1:14" ht="18.75" x14ac:dyDescent="0.25">
      <c r="A41" s="67"/>
      <c r="B41" s="21"/>
      <c r="C41" s="21"/>
      <c r="D41" s="72"/>
      <c r="E41" s="55"/>
      <c r="F41" s="21"/>
      <c r="G41" s="55"/>
      <c r="H41" s="67"/>
      <c r="I41" s="21"/>
      <c r="J41" s="21"/>
      <c r="K41" s="72"/>
      <c r="L41" s="55"/>
      <c r="M41" s="21"/>
      <c r="N41" s="55"/>
    </row>
    <row r="42" spans="1:14" ht="18.75" x14ac:dyDescent="0.25">
      <c r="A42" s="67"/>
      <c r="B42" s="21"/>
      <c r="C42" s="21"/>
      <c r="D42" s="72"/>
      <c r="E42" s="55"/>
      <c r="F42" s="21"/>
      <c r="G42" s="55"/>
      <c r="H42" s="67"/>
      <c r="I42" s="21"/>
      <c r="J42" s="21"/>
      <c r="K42" s="72"/>
      <c r="L42" s="55"/>
      <c r="M42" s="21"/>
      <c r="N42" s="55"/>
    </row>
    <row r="43" spans="1:14" ht="18.75" x14ac:dyDescent="0.25">
      <c r="A43" s="67"/>
      <c r="B43" s="21"/>
      <c r="C43" s="21"/>
      <c r="D43" s="72"/>
      <c r="E43" s="55"/>
      <c r="F43" s="21"/>
      <c r="G43" s="55"/>
      <c r="H43" s="67"/>
      <c r="I43" s="21"/>
      <c r="J43" s="21"/>
      <c r="K43" s="72"/>
      <c r="L43" s="55"/>
      <c r="M43" s="21"/>
      <c r="N43" s="55"/>
    </row>
    <row r="44" spans="1:14" ht="18.75" x14ac:dyDescent="0.25">
      <c r="A44" s="67"/>
      <c r="B44" s="21"/>
      <c r="C44" s="21"/>
      <c r="D44" s="72"/>
      <c r="E44" s="55"/>
      <c r="F44" s="21"/>
      <c r="G44" s="55"/>
      <c r="H44" s="67"/>
      <c r="I44" s="21"/>
      <c r="J44" s="21"/>
      <c r="K44" s="72"/>
      <c r="L44" s="55"/>
      <c r="M44" s="21"/>
      <c r="N44" s="55"/>
    </row>
    <row r="45" spans="1:14" ht="18.75" x14ac:dyDescent="0.25">
      <c r="A45" s="67"/>
      <c r="B45" s="21"/>
      <c r="C45" s="21"/>
      <c r="D45" s="72"/>
      <c r="E45" s="55"/>
      <c r="F45" s="21"/>
      <c r="G45" s="55"/>
      <c r="H45" s="67"/>
      <c r="I45" s="21"/>
      <c r="J45" s="21"/>
      <c r="K45" s="72"/>
      <c r="L45" s="55"/>
      <c r="M45" s="21"/>
      <c r="N45" s="55"/>
    </row>
    <row r="46" spans="1:14" ht="18.75" x14ac:dyDescent="0.25">
      <c r="A46" s="67"/>
      <c r="B46" s="21"/>
      <c r="C46" s="21"/>
      <c r="D46" s="72"/>
      <c r="E46" s="55"/>
      <c r="F46" s="21"/>
      <c r="G46" s="55"/>
      <c r="H46" s="67"/>
      <c r="I46" s="21"/>
      <c r="J46" s="21"/>
      <c r="K46" s="72"/>
      <c r="L46" s="55"/>
      <c r="M46" s="21"/>
      <c r="N46" s="55"/>
    </row>
    <row r="47" spans="1:14" ht="18.75" x14ac:dyDescent="0.25">
      <c r="A47" s="67"/>
      <c r="B47" s="21"/>
      <c r="C47" s="21"/>
      <c r="D47" s="72"/>
      <c r="E47" s="55"/>
      <c r="F47" s="21"/>
      <c r="G47" s="55"/>
      <c r="H47" s="67"/>
      <c r="I47" s="21"/>
      <c r="J47" s="21"/>
      <c r="K47" s="72"/>
      <c r="L47" s="55"/>
      <c r="M47" s="21"/>
      <c r="N47" s="55"/>
    </row>
    <row r="48" spans="1:14" ht="18.75" x14ac:dyDescent="0.25">
      <c r="A48" s="67"/>
      <c r="B48" s="21"/>
      <c r="C48" s="21"/>
      <c r="D48" s="72"/>
      <c r="E48" s="55"/>
      <c r="F48" s="21"/>
      <c r="G48" s="55"/>
      <c r="H48" s="67"/>
      <c r="I48" s="21"/>
      <c r="J48" s="21"/>
      <c r="K48" s="72"/>
      <c r="L48" s="55"/>
      <c r="M48" s="21"/>
      <c r="N48" s="55"/>
    </row>
    <row r="49" spans="1:14" ht="18.75" x14ac:dyDescent="0.25">
      <c r="A49" s="67"/>
      <c r="B49" s="21"/>
      <c r="C49" s="21"/>
      <c r="D49" s="72"/>
      <c r="E49" s="55"/>
      <c r="F49" s="21"/>
      <c r="G49" s="55"/>
      <c r="H49" s="67"/>
      <c r="I49" s="21"/>
      <c r="J49" s="21"/>
      <c r="K49" s="72"/>
      <c r="L49" s="55"/>
      <c r="M49" s="21"/>
      <c r="N49" s="55"/>
    </row>
    <row r="50" spans="1:14" ht="18.75" x14ac:dyDescent="0.25">
      <c r="A50" s="67"/>
      <c r="B50" s="21"/>
      <c r="C50" s="21"/>
      <c r="D50" s="72"/>
      <c r="E50" s="55"/>
      <c r="F50" s="21"/>
      <c r="G50" s="55"/>
      <c r="H50" s="67"/>
      <c r="I50" s="21"/>
      <c r="J50" s="21"/>
      <c r="K50" s="72"/>
      <c r="L50" s="55"/>
      <c r="M50" s="21"/>
      <c r="N50" s="55"/>
    </row>
    <row r="51" spans="1:14" ht="18.75" x14ac:dyDescent="0.25">
      <c r="A51" s="67"/>
      <c r="B51" s="21"/>
      <c r="C51" s="21"/>
      <c r="D51" s="72"/>
      <c r="E51" s="55"/>
      <c r="F51" s="21"/>
      <c r="G51" s="55"/>
      <c r="H51" s="67"/>
      <c r="I51" s="21"/>
      <c r="J51" s="21"/>
      <c r="K51" s="72"/>
      <c r="L51" s="55"/>
      <c r="M51" s="21"/>
      <c r="N51" s="55"/>
    </row>
    <row r="52" spans="1:14" ht="18.75" x14ac:dyDescent="0.25">
      <c r="A52" s="67"/>
      <c r="B52" s="21"/>
      <c r="C52" s="21"/>
      <c r="D52" s="72"/>
      <c r="E52" s="55"/>
      <c r="F52" s="21"/>
      <c r="G52" s="55"/>
      <c r="H52" s="67"/>
      <c r="I52" s="21"/>
      <c r="J52" s="21"/>
      <c r="K52" s="72"/>
      <c r="L52" s="55"/>
      <c r="M52" s="21"/>
      <c r="N52" s="55"/>
    </row>
    <row r="53" spans="1:14" ht="18.75" x14ac:dyDescent="0.25">
      <c r="A53" s="67"/>
      <c r="B53" s="21"/>
      <c r="C53" s="21"/>
      <c r="D53" s="72"/>
      <c r="E53" s="55"/>
      <c r="F53" s="21"/>
      <c r="G53" s="55"/>
      <c r="H53" s="67"/>
      <c r="I53" s="21"/>
      <c r="J53" s="21"/>
      <c r="K53" s="72"/>
      <c r="L53" s="55"/>
      <c r="M53" s="21"/>
      <c r="N53" s="55"/>
    </row>
    <row r="54" spans="1:14" ht="18.75" x14ac:dyDescent="0.25">
      <c r="A54" s="67"/>
      <c r="B54" s="21"/>
      <c r="C54" s="21"/>
      <c r="D54" s="72"/>
      <c r="E54" s="55"/>
      <c r="F54" s="21"/>
      <c r="G54" s="55"/>
      <c r="H54" s="67"/>
      <c r="I54" s="21"/>
      <c r="J54" s="21"/>
      <c r="K54" s="72"/>
      <c r="L54" s="55"/>
      <c r="M54" s="21"/>
      <c r="N54" s="55"/>
    </row>
    <row r="55" spans="1:14" ht="18.75" x14ac:dyDescent="0.25">
      <c r="A55" s="67"/>
      <c r="B55" s="21"/>
      <c r="C55" s="21"/>
      <c r="D55" s="72"/>
      <c r="E55" s="55"/>
      <c r="F55" s="21"/>
      <c r="G55" s="55"/>
      <c r="H55" s="67"/>
      <c r="I55" s="21"/>
      <c r="J55" s="21"/>
      <c r="K55" s="72"/>
      <c r="L55" s="55"/>
      <c r="M55" s="21"/>
      <c r="N55" s="55"/>
    </row>
    <row r="56" spans="1:14" ht="18.75" x14ac:dyDescent="0.25">
      <c r="A56" s="67"/>
      <c r="B56" s="21"/>
      <c r="C56" s="21"/>
      <c r="D56" s="72"/>
      <c r="E56" s="55"/>
      <c r="F56" s="21"/>
      <c r="G56" s="55"/>
      <c r="H56" s="67"/>
      <c r="I56" s="21"/>
      <c r="J56" s="21"/>
      <c r="K56" s="72"/>
      <c r="L56" s="55"/>
      <c r="M56" s="21"/>
      <c r="N56" s="55"/>
    </row>
    <row r="57" spans="1:14" ht="18.75" x14ac:dyDescent="0.25">
      <c r="A57" s="67"/>
      <c r="B57" s="21"/>
      <c r="C57" s="21"/>
      <c r="D57" s="72"/>
      <c r="E57" s="55"/>
      <c r="F57" s="21"/>
      <c r="G57" s="55"/>
      <c r="H57" s="67"/>
      <c r="I57" s="21"/>
      <c r="J57" s="21"/>
      <c r="K57" s="72"/>
      <c r="L57" s="55"/>
      <c r="M57" s="21"/>
      <c r="N57" s="55"/>
    </row>
    <row r="58" spans="1:14" ht="18.75" x14ac:dyDescent="0.25">
      <c r="A58" s="67"/>
      <c r="B58" s="21"/>
      <c r="C58" s="21"/>
      <c r="D58" s="72"/>
      <c r="E58" s="55"/>
      <c r="F58" s="21"/>
      <c r="G58" s="55"/>
      <c r="H58" s="67"/>
      <c r="I58" s="21"/>
      <c r="J58" s="21"/>
      <c r="K58" s="72"/>
      <c r="L58" s="55"/>
      <c r="M58" s="21"/>
      <c r="N58" s="55"/>
    </row>
    <row r="59" spans="1:14" ht="18.75" x14ac:dyDescent="0.25">
      <c r="A59" s="67"/>
      <c r="B59" s="21"/>
      <c r="C59" s="21"/>
      <c r="D59" s="72"/>
      <c r="E59" s="55"/>
      <c r="F59" s="21"/>
      <c r="G59" s="55"/>
      <c r="H59" s="67"/>
      <c r="I59" s="21"/>
      <c r="J59" s="21"/>
      <c r="K59" s="72"/>
      <c r="L59" s="55"/>
      <c r="M59" s="21"/>
      <c r="N59" s="55"/>
    </row>
    <row r="60" spans="1:14" ht="18.75" x14ac:dyDescent="0.25">
      <c r="A60" s="67"/>
      <c r="B60" s="21"/>
      <c r="C60" s="21"/>
      <c r="D60" s="72"/>
      <c r="E60" s="55"/>
      <c r="F60" s="21"/>
      <c r="G60" s="55"/>
      <c r="H60" s="67"/>
      <c r="I60" s="21"/>
      <c r="J60" s="21"/>
      <c r="K60" s="72"/>
      <c r="L60" s="55"/>
      <c r="M60" s="21"/>
      <c r="N60" s="55"/>
    </row>
    <row r="61" spans="1:14" ht="18.75" x14ac:dyDescent="0.25">
      <c r="A61" s="67"/>
      <c r="B61" s="21"/>
      <c r="C61" s="21"/>
      <c r="D61" s="72"/>
      <c r="E61" s="55"/>
      <c r="F61" s="21"/>
      <c r="G61" s="55"/>
      <c r="H61" s="67"/>
      <c r="I61" s="21"/>
      <c r="J61" s="21"/>
      <c r="K61" s="72"/>
      <c r="L61" s="55"/>
      <c r="M61" s="21"/>
      <c r="N61" s="55"/>
    </row>
    <row r="62" spans="1:14" ht="18.75" x14ac:dyDescent="0.25">
      <c r="A62" s="67"/>
      <c r="B62" s="21"/>
      <c r="C62" s="21"/>
      <c r="D62" s="72"/>
      <c r="E62" s="55"/>
      <c r="F62" s="21"/>
      <c r="G62" s="55"/>
      <c r="H62" s="67"/>
      <c r="I62" s="21"/>
      <c r="J62" s="21"/>
      <c r="K62" s="72"/>
      <c r="L62" s="55"/>
      <c r="M62" s="21"/>
      <c r="N62" s="55"/>
    </row>
    <row r="63" spans="1:14" ht="18.75" x14ac:dyDescent="0.25">
      <c r="A63" s="67"/>
      <c r="B63" s="21"/>
      <c r="C63" s="21"/>
      <c r="D63" s="72"/>
      <c r="E63" s="55"/>
      <c r="F63" s="21"/>
      <c r="G63" s="55"/>
      <c r="H63" s="67"/>
      <c r="I63" s="21"/>
      <c r="J63" s="21"/>
      <c r="K63" s="72"/>
      <c r="L63" s="55"/>
      <c r="M63" s="21"/>
      <c r="N63" s="55"/>
    </row>
    <row r="64" spans="1:14" ht="18.75" x14ac:dyDescent="0.25">
      <c r="A64" s="67"/>
      <c r="B64" s="21"/>
      <c r="C64" s="21"/>
      <c r="D64" s="72"/>
      <c r="E64" s="55"/>
      <c r="F64" s="21"/>
      <c r="G64" s="55"/>
      <c r="H64" s="67"/>
      <c r="I64" s="21"/>
      <c r="J64" s="21"/>
      <c r="K64" s="72"/>
      <c r="L64" s="55"/>
      <c r="M64" s="21"/>
      <c r="N64" s="55"/>
    </row>
    <row r="65" spans="1:14" ht="18.75" x14ac:dyDescent="0.25">
      <c r="A65" s="67"/>
      <c r="B65" s="21"/>
      <c r="C65" s="21"/>
      <c r="D65" s="72"/>
      <c r="E65" s="55"/>
      <c r="F65" s="21"/>
      <c r="G65" s="55"/>
      <c r="H65" s="67"/>
      <c r="I65" s="21"/>
      <c r="J65" s="21"/>
      <c r="K65" s="72"/>
      <c r="L65" s="55"/>
      <c r="M65" s="21"/>
      <c r="N65" s="55"/>
    </row>
    <row r="66" spans="1:14" ht="18.75" x14ac:dyDescent="0.25">
      <c r="A66" s="67"/>
      <c r="B66" s="21"/>
      <c r="C66" s="21"/>
      <c r="D66" s="72"/>
      <c r="E66" s="55"/>
      <c r="F66" s="21"/>
      <c r="G66" s="55"/>
      <c r="H66" s="67"/>
      <c r="I66" s="21"/>
      <c r="J66" s="21"/>
      <c r="K66" s="72"/>
      <c r="L66" s="55"/>
      <c r="M66" s="21"/>
      <c r="N66" s="55"/>
    </row>
    <row r="67" spans="1:14" ht="18.75" x14ac:dyDescent="0.25">
      <c r="A67" s="67"/>
      <c r="B67" s="21"/>
      <c r="C67" s="21"/>
      <c r="D67" s="72"/>
      <c r="E67" s="55"/>
      <c r="F67" s="21"/>
      <c r="G67" s="55"/>
      <c r="H67" s="67"/>
      <c r="I67" s="21"/>
      <c r="J67" s="21"/>
      <c r="K67" s="72"/>
      <c r="L67" s="55"/>
      <c r="M67" s="21"/>
      <c r="N67" s="55"/>
    </row>
    <row r="68" spans="1:14" ht="18.75" x14ac:dyDescent="0.25">
      <c r="A68" s="67"/>
      <c r="B68" s="21"/>
      <c r="C68" s="21"/>
      <c r="D68" s="72"/>
      <c r="E68" s="55"/>
      <c r="F68" s="21"/>
      <c r="G68" s="55"/>
      <c r="H68" s="67"/>
      <c r="I68" s="21"/>
      <c r="J68" s="21"/>
      <c r="K68" s="72"/>
      <c r="L68" s="55"/>
      <c r="M68" s="21"/>
      <c r="N68" s="55"/>
    </row>
    <row r="69" spans="1:14" ht="18.75" x14ac:dyDescent="0.25">
      <c r="A69" s="67"/>
      <c r="B69" s="21"/>
      <c r="C69" s="21"/>
      <c r="D69" s="72"/>
      <c r="E69" s="55"/>
      <c r="F69" s="21"/>
      <c r="G69" s="55"/>
      <c r="H69" s="67"/>
      <c r="I69" s="21"/>
      <c r="J69" s="21"/>
      <c r="K69" s="72"/>
      <c r="L69" s="55"/>
      <c r="M69" s="21"/>
      <c r="N69" s="55"/>
    </row>
    <row r="70" spans="1:14" ht="18.75" x14ac:dyDescent="0.25">
      <c r="A70" s="67"/>
      <c r="B70" s="21"/>
      <c r="C70" s="21"/>
      <c r="D70" s="72"/>
      <c r="E70" s="55"/>
      <c r="F70" s="21"/>
      <c r="G70" s="55"/>
      <c r="H70" s="67"/>
      <c r="I70" s="21"/>
      <c r="J70" s="21"/>
      <c r="K70" s="72"/>
      <c r="L70" s="55"/>
      <c r="M70" s="21"/>
      <c r="N70" s="55"/>
    </row>
    <row r="71" spans="1:14" ht="18.75" x14ac:dyDescent="0.25">
      <c r="A71" s="67"/>
      <c r="B71" s="21"/>
      <c r="C71" s="21"/>
      <c r="D71" s="72"/>
      <c r="E71" s="55"/>
      <c r="F71" s="21"/>
      <c r="G71" s="55"/>
      <c r="H71" s="67"/>
      <c r="I71" s="21"/>
      <c r="J71" s="21"/>
      <c r="K71" s="72"/>
      <c r="L71" s="55"/>
      <c r="M71" s="21"/>
      <c r="N71" s="55"/>
    </row>
    <row r="72" spans="1:14" ht="18.75" x14ac:dyDescent="0.25">
      <c r="A72" s="67"/>
      <c r="B72" s="21"/>
      <c r="C72" s="21"/>
      <c r="D72" s="72"/>
      <c r="E72" s="55"/>
      <c r="F72" s="21"/>
      <c r="G72" s="55"/>
      <c r="H72" s="67"/>
      <c r="I72" s="21"/>
      <c r="J72" s="21"/>
      <c r="K72" s="72"/>
      <c r="L72" s="55"/>
      <c r="M72" s="21"/>
      <c r="N72" s="55"/>
    </row>
    <row r="73" spans="1:14" ht="18.75" x14ac:dyDescent="0.25">
      <c r="A73" s="67"/>
      <c r="B73" s="21"/>
      <c r="C73" s="21"/>
      <c r="D73" s="72"/>
      <c r="E73" s="55"/>
      <c r="F73" s="21"/>
      <c r="G73" s="55"/>
      <c r="H73" s="67"/>
      <c r="I73" s="21"/>
      <c r="J73" s="21"/>
      <c r="K73" s="72"/>
      <c r="L73" s="55"/>
      <c r="M73" s="21"/>
      <c r="N73" s="55"/>
    </row>
    <row r="74" spans="1:14" ht="18.75" x14ac:dyDescent="0.25">
      <c r="A74" s="67"/>
      <c r="B74" s="21"/>
      <c r="C74" s="21"/>
      <c r="D74" s="72"/>
      <c r="E74" s="55"/>
      <c r="F74" s="21"/>
      <c r="G74" s="55"/>
      <c r="H74" s="67"/>
      <c r="I74" s="21"/>
      <c r="J74" s="21"/>
      <c r="K74" s="72"/>
      <c r="L74" s="55"/>
      <c r="M74" s="21"/>
      <c r="N74" s="55"/>
    </row>
    <row r="75" spans="1:14" ht="18.75" x14ac:dyDescent="0.25">
      <c r="A75" s="67"/>
      <c r="B75" s="21"/>
      <c r="C75" s="21"/>
      <c r="D75" s="72"/>
      <c r="E75" s="55"/>
      <c r="F75" s="21"/>
      <c r="G75" s="55"/>
      <c r="H75" s="67"/>
      <c r="I75" s="21"/>
      <c r="J75" s="21"/>
      <c r="K75" s="72"/>
      <c r="L75" s="55"/>
      <c r="M75" s="21"/>
      <c r="N75" s="55"/>
    </row>
    <row r="76" spans="1:14" ht="18.75" x14ac:dyDescent="0.25">
      <c r="A76" s="67"/>
      <c r="B76" s="21"/>
      <c r="C76" s="21"/>
      <c r="D76" s="72"/>
      <c r="E76" s="55"/>
      <c r="F76" s="21"/>
      <c r="G76" s="55"/>
      <c r="H76" s="67"/>
      <c r="I76" s="21"/>
      <c r="J76" s="21"/>
      <c r="K76" s="72"/>
      <c r="L76" s="55"/>
      <c r="M76" s="21"/>
      <c r="N76" s="55"/>
    </row>
    <row r="77" spans="1:14" ht="18.75" x14ac:dyDescent="0.25">
      <c r="A77" s="57"/>
      <c r="B77" s="21"/>
      <c r="C77" s="21"/>
      <c r="D77" s="72"/>
      <c r="E77" s="55"/>
      <c r="F77" s="21"/>
      <c r="G77" s="55"/>
      <c r="H77" s="67"/>
      <c r="I77" s="21"/>
      <c r="J77" s="21"/>
      <c r="K77" s="72"/>
      <c r="L77" s="55"/>
      <c r="M77" s="21"/>
      <c r="N77" s="55"/>
    </row>
    <row r="78" spans="1:14" ht="18.75" x14ac:dyDescent="0.25">
      <c r="A78" s="57"/>
      <c r="B78" s="21"/>
      <c r="C78" s="21"/>
      <c r="D78" s="72"/>
      <c r="E78" s="55"/>
      <c r="F78" s="21"/>
      <c r="G78" s="55"/>
      <c r="H78" s="67"/>
      <c r="I78" s="21"/>
      <c r="J78" s="21"/>
      <c r="K78" s="72"/>
      <c r="L78" s="55"/>
      <c r="M78" s="21"/>
      <c r="N78" s="55"/>
    </row>
    <row r="79" spans="1:14" ht="18.75" x14ac:dyDescent="0.25">
      <c r="A79" s="57"/>
      <c r="B79" s="21"/>
      <c r="C79" s="21"/>
      <c r="D79" s="72"/>
      <c r="E79" s="55"/>
      <c r="F79" s="21"/>
      <c r="G79" s="55"/>
      <c r="H79" s="67"/>
      <c r="I79" s="21"/>
      <c r="J79" s="21"/>
      <c r="K79" s="72"/>
      <c r="L79" s="55"/>
      <c r="M79" s="21"/>
      <c r="N79" s="55"/>
    </row>
    <row r="80" spans="1:14" ht="18.75" x14ac:dyDescent="0.25">
      <c r="A80" s="57"/>
      <c r="B80" s="21"/>
      <c r="C80" s="21"/>
      <c r="D80" s="72"/>
      <c r="E80" s="55"/>
      <c r="F80" s="21"/>
      <c r="G80" s="55"/>
      <c r="H80" s="67"/>
      <c r="I80" s="21"/>
      <c r="J80" s="21"/>
      <c r="K80" s="72"/>
      <c r="L80" s="55"/>
      <c r="M80" s="21"/>
      <c r="N80" s="55"/>
    </row>
    <row r="81" spans="1:14" ht="18.75" x14ac:dyDescent="0.25">
      <c r="A81" s="57"/>
      <c r="B81" s="21"/>
      <c r="C81" s="21"/>
      <c r="D81" s="72"/>
      <c r="E81" s="55"/>
      <c r="F81" s="21"/>
      <c r="G81" s="55"/>
      <c r="H81" s="67"/>
      <c r="I81" s="21"/>
      <c r="J81" s="21"/>
      <c r="K81" s="72"/>
      <c r="L81" s="55"/>
      <c r="M81" s="21"/>
      <c r="N81" s="55"/>
    </row>
    <row r="82" spans="1:14" ht="18.75" x14ac:dyDescent="0.25">
      <c r="A82" s="57"/>
      <c r="B82" s="21"/>
      <c r="C82" s="21"/>
      <c r="D82" s="72"/>
      <c r="E82" s="55"/>
      <c r="F82" s="21"/>
      <c r="G82" s="55"/>
      <c r="H82" s="67"/>
      <c r="I82" s="21"/>
      <c r="J82" s="21"/>
      <c r="K82" s="72"/>
      <c r="L82" s="55"/>
      <c r="M82" s="21"/>
      <c r="N82" s="55"/>
    </row>
    <row r="83" spans="1:14" ht="18.75" x14ac:dyDescent="0.25">
      <c r="A83" s="57"/>
      <c r="B83" s="21"/>
      <c r="C83" s="21"/>
      <c r="D83" s="72"/>
      <c r="E83" s="55"/>
      <c r="F83" s="21"/>
      <c r="G83" s="55"/>
      <c r="H83" s="67"/>
      <c r="I83" s="21"/>
      <c r="J83" s="21"/>
      <c r="K83" s="72"/>
      <c r="L83" s="55"/>
      <c r="M83" s="21"/>
      <c r="N83" s="55"/>
    </row>
    <row r="84" spans="1:14" ht="18.75" x14ac:dyDescent="0.25">
      <c r="A84" s="57"/>
      <c r="B84" s="21"/>
      <c r="C84" s="21"/>
      <c r="D84" s="72"/>
      <c r="E84" s="55"/>
      <c r="F84" s="21"/>
      <c r="G84" s="55"/>
      <c r="H84" s="67"/>
      <c r="I84" s="21"/>
      <c r="J84" s="21"/>
      <c r="K84" s="72"/>
      <c r="L84" s="55"/>
      <c r="M84" s="21"/>
      <c r="N84" s="55"/>
    </row>
    <row r="85" spans="1:14" ht="18.75" x14ac:dyDescent="0.25">
      <c r="A85" s="57"/>
      <c r="B85" s="21"/>
      <c r="C85" s="21"/>
      <c r="D85" s="72"/>
      <c r="E85" s="55"/>
      <c r="F85" s="21"/>
      <c r="G85" s="55"/>
      <c r="H85" s="67"/>
      <c r="I85" s="21"/>
      <c r="J85" s="21"/>
      <c r="K85" s="72"/>
      <c r="L85" s="55"/>
      <c r="M85" s="21"/>
      <c r="N85" s="55"/>
    </row>
    <row r="86" spans="1:14" ht="18.75" x14ac:dyDescent="0.25">
      <c r="A86" s="57"/>
      <c r="B86" s="21"/>
      <c r="C86" s="21"/>
      <c r="D86" s="72"/>
      <c r="E86" s="55"/>
      <c r="F86" s="21"/>
      <c r="G86" s="55"/>
      <c r="H86" s="67"/>
      <c r="I86" s="21"/>
      <c r="J86" s="21"/>
      <c r="K86" s="72"/>
      <c r="L86" s="55"/>
      <c r="M86" s="21"/>
      <c r="N86" s="55"/>
    </row>
    <row r="87" spans="1:14" ht="18.75" x14ac:dyDescent="0.25">
      <c r="A87" s="57"/>
      <c r="B87" s="21"/>
      <c r="C87" s="21"/>
      <c r="D87" s="72"/>
      <c r="E87" s="55"/>
      <c r="F87" s="21"/>
      <c r="G87" s="55"/>
      <c r="H87" s="67"/>
      <c r="I87" s="21"/>
      <c r="J87" s="21"/>
      <c r="K87" s="72"/>
      <c r="L87" s="55"/>
      <c r="M87" s="21"/>
      <c r="N87" s="55"/>
    </row>
    <row r="88" spans="1:14" ht="18.75" x14ac:dyDescent="0.25">
      <c r="A88" s="57"/>
      <c r="B88" s="21"/>
      <c r="C88" s="21"/>
      <c r="D88" s="72"/>
      <c r="E88" s="55"/>
      <c r="F88" s="21"/>
      <c r="G88" s="55"/>
      <c r="H88" s="67"/>
      <c r="I88" s="21"/>
      <c r="J88" s="21"/>
      <c r="K88" s="72"/>
      <c r="L88" s="55"/>
      <c r="M88" s="21"/>
      <c r="N88" s="55"/>
    </row>
    <row r="89" spans="1:14" ht="18.75" x14ac:dyDescent="0.25">
      <c r="A89" s="57"/>
      <c r="B89" s="21"/>
      <c r="C89" s="21"/>
      <c r="D89" s="72"/>
      <c r="E89" s="55"/>
      <c r="F89" s="21"/>
      <c r="G89" s="55"/>
      <c r="H89" s="67"/>
      <c r="I89" s="21"/>
      <c r="J89" s="21"/>
      <c r="K89" s="72"/>
      <c r="L89" s="55"/>
      <c r="M89" s="21"/>
      <c r="N89" s="55"/>
    </row>
    <row r="90" spans="1:14" ht="18.75" x14ac:dyDescent="0.25">
      <c r="A90" s="57"/>
      <c r="B90" s="21"/>
      <c r="C90" s="21"/>
      <c r="D90" s="72"/>
      <c r="E90" s="55"/>
      <c r="F90" s="21"/>
      <c r="G90" s="55"/>
      <c r="H90" s="67"/>
      <c r="I90" s="21"/>
      <c r="J90" s="21"/>
      <c r="K90" s="72"/>
      <c r="L90" s="55"/>
      <c r="M90" s="21"/>
      <c r="N90" s="55"/>
    </row>
    <row r="91" spans="1:14" ht="18.75" x14ac:dyDescent="0.25">
      <c r="A91" s="57"/>
      <c r="B91" s="21"/>
      <c r="C91" s="21"/>
      <c r="D91" s="72"/>
      <c r="E91" s="55"/>
      <c r="F91" s="21"/>
      <c r="G91" s="55"/>
      <c r="H91" s="67"/>
      <c r="I91" s="21"/>
      <c r="J91" s="21"/>
      <c r="K91" s="72"/>
      <c r="L91" s="55"/>
      <c r="M91" s="21"/>
      <c r="N91" s="55"/>
    </row>
    <row r="92" spans="1:14" ht="18.75" x14ac:dyDescent="0.25">
      <c r="A92" s="57"/>
      <c r="B92" s="21"/>
      <c r="C92" s="21"/>
      <c r="D92" s="72"/>
      <c r="E92" s="55"/>
      <c r="F92" s="21"/>
      <c r="G92" s="55"/>
      <c r="H92" s="67"/>
      <c r="I92" s="21"/>
      <c r="J92" s="21"/>
      <c r="K92" s="72"/>
      <c r="L92" s="55"/>
      <c r="M92" s="21"/>
      <c r="N92" s="55"/>
    </row>
    <row r="93" spans="1:14" ht="18.75" x14ac:dyDescent="0.25">
      <c r="A93" s="57"/>
      <c r="B93" s="21"/>
      <c r="C93" s="21"/>
      <c r="D93" s="72"/>
      <c r="E93" s="55"/>
      <c r="F93" s="21"/>
      <c r="G93" s="55"/>
      <c r="H93" s="67"/>
      <c r="I93" s="21"/>
      <c r="J93" s="21"/>
      <c r="K93" s="72"/>
      <c r="L93" s="55"/>
      <c r="M93" s="21"/>
      <c r="N93" s="55"/>
    </row>
    <row r="94" spans="1:14" ht="18.75" x14ac:dyDescent="0.25">
      <c r="A94" s="57"/>
      <c r="B94" s="21"/>
      <c r="C94" s="21"/>
      <c r="D94" s="72"/>
      <c r="E94" s="55"/>
      <c r="F94" s="21"/>
      <c r="G94" s="55"/>
      <c r="H94" s="67"/>
      <c r="I94" s="21"/>
      <c r="J94" s="21"/>
      <c r="K94" s="72"/>
      <c r="L94" s="55"/>
      <c r="M94" s="21"/>
      <c r="N94" s="55"/>
    </row>
    <row r="95" spans="1:14" ht="18.75" x14ac:dyDescent="0.25">
      <c r="A95" s="57"/>
      <c r="B95" s="21"/>
      <c r="C95" s="21"/>
      <c r="D95" s="72"/>
      <c r="E95" s="55"/>
      <c r="F95" s="21"/>
      <c r="G95" s="55"/>
      <c r="H95" s="67"/>
      <c r="I95" s="21"/>
      <c r="J95" s="21"/>
      <c r="K95" s="72"/>
      <c r="L95" s="55"/>
      <c r="M95" s="21"/>
      <c r="N95" s="55"/>
    </row>
    <row r="96" spans="1:14" ht="18.75" x14ac:dyDescent="0.25">
      <c r="A96" s="57"/>
      <c r="B96" s="21"/>
      <c r="C96" s="21"/>
      <c r="D96" s="72"/>
      <c r="E96" s="55"/>
      <c r="F96" s="21"/>
      <c r="G96" s="55"/>
      <c r="H96" s="67"/>
      <c r="I96" s="21"/>
      <c r="J96" s="21"/>
      <c r="K96" s="72"/>
      <c r="L96" s="55"/>
      <c r="M96" s="21"/>
      <c r="N96" s="55"/>
    </row>
    <row r="97" spans="1:14" ht="18.75" x14ac:dyDescent="0.25">
      <c r="A97" s="57"/>
      <c r="B97" s="21"/>
      <c r="C97" s="21"/>
      <c r="D97" s="72"/>
      <c r="E97" s="55"/>
      <c r="F97" s="21"/>
      <c r="G97" s="55"/>
      <c r="H97" s="67"/>
      <c r="I97" s="21"/>
      <c r="J97" s="21"/>
      <c r="K97" s="72"/>
      <c r="L97" s="55"/>
      <c r="M97" s="21"/>
      <c r="N97" s="55"/>
    </row>
    <row r="98" spans="1:14" ht="18.75" x14ac:dyDescent="0.25">
      <c r="A98" s="57"/>
      <c r="B98" s="21"/>
      <c r="C98" s="21"/>
      <c r="D98" s="72"/>
      <c r="E98" s="55"/>
      <c r="F98" s="21"/>
      <c r="G98" s="55"/>
      <c r="H98" s="67"/>
      <c r="I98" s="21"/>
      <c r="J98" s="21"/>
      <c r="K98" s="72"/>
      <c r="L98" s="55"/>
      <c r="M98" s="21"/>
      <c r="N98" s="55"/>
    </row>
    <row r="99" spans="1:14" ht="18.75" x14ac:dyDescent="0.25">
      <c r="A99" s="57"/>
      <c r="B99" s="21"/>
      <c r="C99" s="21"/>
      <c r="D99" s="72"/>
      <c r="E99" s="55"/>
      <c r="F99" s="21"/>
      <c r="G99" s="55"/>
      <c r="H99" s="67"/>
      <c r="I99" s="21"/>
      <c r="J99" s="21"/>
      <c r="K99" s="72"/>
      <c r="L99" s="55"/>
      <c r="M99" s="21"/>
      <c r="N99" s="55"/>
    </row>
    <row r="100" spans="1:14" ht="18.75" x14ac:dyDescent="0.25">
      <c r="A100" s="57"/>
      <c r="B100" s="21"/>
      <c r="C100" s="21"/>
      <c r="D100" s="72"/>
      <c r="E100" s="55"/>
      <c r="F100" s="21"/>
      <c r="G100" s="55"/>
      <c r="H100" s="67"/>
      <c r="I100" s="21"/>
      <c r="J100" s="21"/>
      <c r="K100" s="72"/>
      <c r="L100" s="55"/>
      <c r="M100" s="21"/>
      <c r="N100" s="55"/>
    </row>
    <row r="101" spans="1:14" ht="18.75" x14ac:dyDescent="0.25">
      <c r="A101" s="57"/>
      <c r="B101" s="21"/>
      <c r="C101" s="21"/>
      <c r="D101" s="72"/>
      <c r="E101" s="55"/>
      <c r="F101" s="21"/>
      <c r="G101" s="55"/>
      <c r="H101" s="67"/>
      <c r="I101" s="21"/>
      <c r="J101" s="21"/>
      <c r="K101" s="72"/>
      <c r="L101" s="55"/>
      <c r="M101" s="21"/>
      <c r="N101" s="55"/>
    </row>
    <row r="102" spans="1:14" ht="18.75" x14ac:dyDescent="0.25">
      <c r="A102" s="57"/>
      <c r="B102" s="21"/>
      <c r="C102" s="21"/>
      <c r="D102" s="72"/>
      <c r="E102" s="55"/>
      <c r="F102" s="21"/>
      <c r="G102" s="55"/>
      <c r="H102" s="67"/>
      <c r="I102" s="21"/>
      <c r="J102" s="21"/>
      <c r="K102" s="72"/>
      <c r="L102" s="55"/>
      <c r="M102" s="21"/>
      <c r="N102" s="55"/>
    </row>
    <row r="103" spans="1:14" ht="18.75" x14ac:dyDescent="0.25">
      <c r="A103" s="57"/>
      <c r="B103" s="21"/>
      <c r="C103" s="21"/>
      <c r="D103" s="72"/>
      <c r="E103" s="55"/>
      <c r="F103" s="21"/>
      <c r="G103" s="55"/>
      <c r="H103" s="67"/>
      <c r="I103" s="21"/>
      <c r="J103" s="21"/>
      <c r="K103" s="72"/>
      <c r="L103" s="55"/>
      <c r="M103" s="21"/>
      <c r="N103" s="55"/>
    </row>
    <row r="104" spans="1:14" ht="18.75" x14ac:dyDescent="0.25">
      <c r="A104" s="57"/>
      <c r="B104" s="21"/>
      <c r="C104" s="21"/>
      <c r="D104" s="72"/>
      <c r="E104" s="55"/>
      <c r="F104" s="21"/>
      <c r="G104" s="55"/>
      <c r="H104" s="67"/>
      <c r="I104" s="21"/>
      <c r="J104" s="21"/>
      <c r="K104" s="72"/>
      <c r="L104" s="55"/>
      <c r="M104" s="21"/>
      <c r="N104" s="55"/>
    </row>
    <row r="105" spans="1:14" ht="18.75" x14ac:dyDescent="0.25">
      <c r="A105" s="57"/>
      <c r="B105" s="21"/>
      <c r="C105" s="21"/>
      <c r="D105" s="72"/>
      <c r="E105" s="55"/>
      <c r="F105" s="21"/>
      <c r="G105" s="55"/>
      <c r="H105" s="67"/>
      <c r="I105" s="21"/>
      <c r="J105" s="21"/>
      <c r="K105" s="72"/>
      <c r="L105" s="55"/>
      <c r="M105" s="21"/>
      <c r="N105" s="55"/>
    </row>
    <row r="106" spans="1:14" ht="18.75" x14ac:dyDescent="0.25">
      <c r="A106" s="57"/>
      <c r="B106" s="21"/>
      <c r="C106" s="21"/>
      <c r="D106" s="72"/>
      <c r="E106" s="55"/>
      <c r="F106" s="21"/>
      <c r="G106" s="55"/>
      <c r="H106" s="67"/>
      <c r="I106" s="21"/>
      <c r="J106" s="21"/>
      <c r="K106" s="72"/>
      <c r="L106" s="55"/>
      <c r="M106" s="21"/>
      <c r="N106" s="55"/>
    </row>
    <row r="107" spans="1:14" ht="18.75" x14ac:dyDescent="0.25">
      <c r="A107" s="57"/>
      <c r="B107" s="21"/>
      <c r="C107" s="21"/>
      <c r="D107" s="72"/>
      <c r="E107" s="55"/>
      <c r="F107" s="21"/>
      <c r="G107" s="55"/>
      <c r="H107" s="67"/>
      <c r="I107" s="21"/>
      <c r="J107" s="21"/>
      <c r="K107" s="72"/>
      <c r="L107" s="55"/>
      <c r="M107" s="21"/>
      <c r="N107" s="55"/>
    </row>
    <row r="108" spans="1:14" ht="18.75" x14ac:dyDescent="0.25">
      <c r="A108" s="57"/>
      <c r="B108" s="21"/>
      <c r="C108" s="21"/>
      <c r="D108" s="72"/>
      <c r="E108" s="55"/>
      <c r="F108" s="21"/>
      <c r="G108" s="55"/>
      <c r="H108" s="67"/>
      <c r="I108" s="21"/>
      <c r="J108" s="21"/>
      <c r="K108" s="72"/>
      <c r="L108" s="55"/>
      <c r="M108" s="21"/>
      <c r="N108" s="55"/>
    </row>
    <row r="109" spans="1:14" ht="18.75" x14ac:dyDescent="0.25">
      <c r="A109" s="57"/>
      <c r="B109" s="21"/>
      <c r="C109" s="21"/>
      <c r="D109" s="72"/>
      <c r="E109" s="55"/>
      <c r="F109" s="21"/>
      <c r="G109" s="55"/>
      <c r="H109" s="67"/>
      <c r="I109" s="21"/>
      <c r="J109" s="21"/>
      <c r="K109" s="72"/>
      <c r="L109" s="55"/>
      <c r="M109" s="21"/>
      <c r="N109" s="55"/>
    </row>
    <row r="110" spans="1:14" ht="18.75" x14ac:dyDescent="0.25">
      <c r="A110" s="57"/>
      <c r="B110" s="21"/>
      <c r="C110" s="21"/>
      <c r="D110" s="72"/>
      <c r="E110" s="55"/>
      <c r="F110" s="21"/>
      <c r="G110" s="55"/>
      <c r="H110" s="67"/>
      <c r="I110" s="21"/>
      <c r="J110" s="21"/>
      <c r="K110" s="72"/>
      <c r="L110" s="55"/>
      <c r="M110" s="21"/>
      <c r="N110" s="55"/>
    </row>
    <row r="111" spans="1:14" ht="18.75" x14ac:dyDescent="0.25">
      <c r="A111" s="57"/>
      <c r="B111" s="21"/>
      <c r="C111" s="21"/>
      <c r="D111" s="72"/>
      <c r="E111" s="55"/>
      <c r="F111" s="21"/>
      <c r="G111" s="55"/>
      <c r="H111" s="67"/>
      <c r="I111" s="21"/>
      <c r="J111" s="21"/>
      <c r="K111" s="72"/>
      <c r="L111" s="55"/>
      <c r="M111" s="21"/>
      <c r="N111" s="55"/>
    </row>
    <row r="112" spans="1:14" ht="18.75" x14ac:dyDescent="0.25">
      <c r="A112" s="57"/>
      <c r="B112" s="21"/>
      <c r="C112" s="21"/>
      <c r="D112" s="72"/>
      <c r="E112" s="55"/>
      <c r="F112" s="21"/>
      <c r="G112" s="55"/>
      <c r="H112" s="67"/>
      <c r="I112" s="21"/>
      <c r="J112" s="21"/>
      <c r="K112" s="72"/>
      <c r="L112" s="55"/>
      <c r="M112" s="21"/>
      <c r="N112" s="55"/>
    </row>
    <row r="113" spans="1:14" ht="18.75" x14ac:dyDescent="0.25">
      <c r="A113" s="57"/>
      <c r="B113" s="21"/>
      <c r="C113" s="21"/>
      <c r="D113" s="72"/>
      <c r="E113" s="55"/>
      <c r="F113" s="21"/>
      <c r="G113" s="55"/>
      <c r="H113" s="67"/>
      <c r="I113" s="21"/>
      <c r="J113" s="21"/>
      <c r="K113" s="72"/>
      <c r="L113" s="55"/>
      <c r="M113" s="21"/>
      <c r="N113" s="55"/>
    </row>
    <row r="114" spans="1:14" ht="18.75" x14ac:dyDescent="0.25">
      <c r="A114" s="57"/>
      <c r="B114" s="21"/>
      <c r="C114" s="21"/>
      <c r="D114" s="72"/>
      <c r="E114" s="55"/>
      <c r="F114" s="21"/>
      <c r="G114" s="55"/>
      <c r="H114" s="67"/>
      <c r="I114" s="21"/>
      <c r="J114" s="21"/>
      <c r="K114" s="72"/>
      <c r="L114" s="55"/>
      <c r="M114" s="21"/>
      <c r="N114" s="55"/>
    </row>
    <row r="115" spans="1:14" ht="18.75" x14ac:dyDescent="0.25">
      <c r="A115" s="57"/>
      <c r="B115" s="21"/>
      <c r="C115" s="21"/>
      <c r="D115" s="72"/>
      <c r="E115" s="55"/>
      <c r="F115" s="21"/>
      <c r="G115" s="55"/>
      <c r="H115" s="67"/>
      <c r="I115" s="21"/>
      <c r="J115" s="21"/>
      <c r="K115" s="72"/>
      <c r="L115" s="55"/>
      <c r="M115" s="21"/>
      <c r="N115" s="55"/>
    </row>
    <row r="116" spans="1:14" ht="18.75" x14ac:dyDescent="0.25">
      <c r="A116" s="57"/>
      <c r="B116" s="21"/>
      <c r="C116" s="21"/>
      <c r="D116" s="72"/>
      <c r="E116" s="55"/>
      <c r="F116" s="21"/>
      <c r="G116" s="55"/>
      <c r="H116" s="67"/>
      <c r="I116" s="21"/>
      <c r="J116" s="21"/>
      <c r="K116" s="72"/>
      <c r="L116" s="55"/>
      <c r="M116" s="21"/>
      <c r="N116" s="55"/>
    </row>
    <row r="117" spans="1:14" ht="18.75" x14ac:dyDescent="0.25">
      <c r="A117" s="57"/>
      <c r="B117" s="21"/>
      <c r="C117" s="21"/>
      <c r="D117" s="72"/>
      <c r="E117" s="55"/>
      <c r="F117" s="21"/>
      <c r="G117" s="55"/>
      <c r="H117" s="67"/>
      <c r="I117" s="21"/>
      <c r="J117" s="21"/>
      <c r="K117" s="72"/>
      <c r="L117" s="55"/>
      <c r="M117" s="21"/>
      <c r="N117" s="55"/>
    </row>
    <row r="118" spans="1:14" ht="18.75" x14ac:dyDescent="0.25">
      <c r="A118" s="57"/>
      <c r="B118" s="21"/>
      <c r="C118" s="21"/>
      <c r="D118" s="72"/>
      <c r="E118" s="55"/>
      <c r="F118" s="21"/>
      <c r="G118" s="55"/>
      <c r="H118" s="67"/>
      <c r="I118" s="21"/>
      <c r="J118" s="21"/>
      <c r="K118" s="72"/>
      <c r="L118" s="55"/>
      <c r="M118" s="21"/>
      <c r="N118" s="55"/>
    </row>
    <row r="119" spans="1:14" ht="18.75" x14ac:dyDescent="0.25">
      <c r="A119" s="57"/>
      <c r="B119" s="21"/>
      <c r="C119" s="21"/>
      <c r="D119" s="72"/>
      <c r="E119" s="55"/>
      <c r="F119" s="21"/>
      <c r="G119" s="55"/>
      <c r="H119" s="67"/>
      <c r="I119" s="21"/>
      <c r="J119" s="21"/>
      <c r="K119" s="72"/>
      <c r="L119" s="55"/>
      <c r="M119" s="21"/>
      <c r="N119" s="55"/>
    </row>
    <row r="120" spans="1:14" ht="18.75" x14ac:dyDescent="0.25">
      <c r="A120" s="57"/>
      <c r="B120" s="21"/>
      <c r="C120" s="21"/>
      <c r="D120" s="72"/>
      <c r="E120" s="55"/>
      <c r="F120" s="21"/>
      <c r="G120" s="55"/>
      <c r="H120" s="67"/>
      <c r="I120" s="21"/>
      <c r="J120" s="21"/>
      <c r="K120" s="72"/>
      <c r="L120" s="55"/>
      <c r="M120" s="21"/>
      <c r="N120" s="55"/>
    </row>
    <row r="121" spans="1:14" ht="18.75" x14ac:dyDescent="0.25">
      <c r="A121" s="57"/>
      <c r="B121" s="21"/>
      <c r="C121" s="21"/>
      <c r="D121" s="72"/>
      <c r="E121" s="55"/>
      <c r="F121" s="21"/>
      <c r="G121" s="55"/>
      <c r="H121" s="67"/>
      <c r="I121" s="21"/>
      <c r="J121" s="21"/>
      <c r="K121" s="72"/>
      <c r="L121" s="55"/>
      <c r="M121" s="21"/>
      <c r="N121" s="55"/>
    </row>
    <row r="122" spans="1:14" ht="18.75" x14ac:dyDescent="0.25">
      <c r="A122" s="57"/>
      <c r="B122" s="21"/>
      <c r="C122" s="21"/>
      <c r="D122" s="72"/>
      <c r="E122" s="55"/>
      <c r="F122" s="21"/>
      <c r="G122" s="55"/>
      <c r="H122" s="67"/>
      <c r="I122" s="21"/>
      <c r="J122" s="21"/>
      <c r="K122" s="72"/>
      <c r="L122" s="55"/>
      <c r="M122" s="21"/>
      <c r="N122" s="55"/>
    </row>
    <row r="123" spans="1:14" ht="18.75" x14ac:dyDescent="0.25">
      <c r="A123" s="57"/>
      <c r="B123" s="21"/>
      <c r="C123" s="21"/>
      <c r="D123" s="72"/>
      <c r="E123" s="55"/>
      <c r="F123" s="21"/>
      <c r="G123" s="55"/>
      <c r="H123" s="67"/>
      <c r="I123" s="21"/>
      <c r="J123" s="21"/>
      <c r="K123" s="72"/>
      <c r="L123" s="55"/>
      <c r="M123" s="21"/>
      <c r="N123" s="55"/>
    </row>
    <row r="124" spans="1:14" ht="18.75" x14ac:dyDescent="0.25">
      <c r="A124" s="57"/>
      <c r="B124" s="21"/>
      <c r="C124" s="21"/>
      <c r="D124" s="72"/>
      <c r="E124" s="55"/>
      <c r="F124" s="21"/>
      <c r="G124" s="55"/>
      <c r="H124" s="67"/>
      <c r="I124" s="21"/>
      <c r="J124" s="21"/>
      <c r="K124" s="72"/>
      <c r="L124" s="55"/>
      <c r="M124" s="21"/>
      <c r="N124" s="55"/>
    </row>
    <row r="125" spans="1:14" ht="18.75" x14ac:dyDescent="0.25">
      <c r="A125" s="57"/>
      <c r="B125" s="21"/>
      <c r="C125" s="21"/>
      <c r="D125" s="72"/>
      <c r="E125" s="55"/>
      <c r="F125" s="21"/>
      <c r="G125" s="55"/>
      <c r="H125" s="67"/>
      <c r="I125" s="21"/>
      <c r="J125" s="21"/>
      <c r="K125" s="72"/>
      <c r="L125" s="55"/>
      <c r="M125" s="21"/>
      <c r="N125" s="55"/>
    </row>
    <row r="126" spans="1:14" ht="18.75" x14ac:dyDescent="0.25">
      <c r="A126" s="57"/>
      <c r="B126" s="21"/>
      <c r="C126" s="21"/>
      <c r="D126" s="72"/>
      <c r="E126" s="55"/>
      <c r="F126" s="21"/>
      <c r="G126" s="55"/>
      <c r="H126" s="67"/>
      <c r="I126" s="21"/>
      <c r="J126" s="21"/>
      <c r="K126" s="72"/>
      <c r="L126" s="55"/>
      <c r="M126" s="21"/>
      <c r="N126" s="55"/>
    </row>
    <row r="127" spans="1:14" ht="18.75" x14ac:dyDescent="0.25">
      <c r="A127" s="57"/>
      <c r="B127" s="21"/>
      <c r="C127" s="21"/>
      <c r="D127" s="72"/>
      <c r="E127" s="55"/>
      <c r="F127" s="21"/>
      <c r="G127" s="55"/>
      <c r="H127" s="67"/>
      <c r="I127" s="21"/>
      <c r="J127" s="21"/>
      <c r="K127" s="72"/>
      <c r="L127" s="55"/>
      <c r="M127" s="21"/>
      <c r="N127" s="55"/>
    </row>
    <row r="128" spans="1:14" ht="18.75" x14ac:dyDescent="0.25">
      <c r="B128" s="21"/>
      <c r="C128" s="21"/>
      <c r="D128" s="72"/>
      <c r="E128" s="55"/>
      <c r="F128" s="21"/>
      <c r="G128" s="55"/>
      <c r="H128" s="67"/>
      <c r="I128" s="21"/>
      <c r="J128" s="21"/>
      <c r="K128" s="72"/>
      <c r="L128" s="55"/>
      <c r="M128" s="21"/>
      <c r="N128" s="55"/>
    </row>
    <row r="129" spans="1:14" ht="18.75" x14ac:dyDescent="0.25">
      <c r="A129" s="57"/>
      <c r="B129" s="21"/>
      <c r="C129" s="21"/>
      <c r="D129" s="72"/>
      <c r="E129" s="55"/>
      <c r="F129" s="21"/>
      <c r="G129" s="55"/>
      <c r="H129" s="67"/>
      <c r="I129" s="21"/>
      <c r="J129" s="21"/>
      <c r="K129" s="72"/>
      <c r="L129" s="55"/>
      <c r="M129" s="21"/>
      <c r="N129" s="55"/>
    </row>
    <row r="130" spans="1:14" ht="18.75" x14ac:dyDescent="0.25">
      <c r="A130" s="57"/>
      <c r="B130" s="21"/>
      <c r="C130" s="21"/>
      <c r="D130" s="72"/>
      <c r="E130" s="55"/>
      <c r="F130" s="21"/>
      <c r="G130" s="55"/>
      <c r="H130" s="67"/>
      <c r="I130" s="21"/>
      <c r="J130" s="21"/>
      <c r="K130" s="72"/>
      <c r="L130" s="55"/>
      <c r="M130" s="21"/>
      <c r="N130" s="55"/>
    </row>
    <row r="131" spans="1:14" ht="18.75" x14ac:dyDescent="0.25">
      <c r="A131" s="57"/>
      <c r="B131" s="21"/>
      <c r="C131" s="21"/>
      <c r="D131" s="72"/>
      <c r="E131" s="55"/>
      <c r="F131" s="21"/>
      <c r="G131" s="55"/>
      <c r="H131" s="67"/>
      <c r="I131" s="21"/>
      <c r="J131" s="21"/>
      <c r="K131" s="72"/>
      <c r="L131" s="55"/>
      <c r="M131" s="21"/>
      <c r="N131" s="55"/>
    </row>
    <row r="132" spans="1:14" ht="18.75" x14ac:dyDescent="0.25">
      <c r="A132" s="57"/>
      <c r="B132" s="21"/>
      <c r="C132" s="21"/>
      <c r="D132" s="72"/>
      <c r="E132" s="55"/>
      <c r="F132" s="21"/>
      <c r="G132" s="55"/>
      <c r="H132" s="67"/>
      <c r="I132" s="21"/>
      <c r="J132" s="21"/>
      <c r="K132" s="72"/>
      <c r="L132" s="55"/>
      <c r="M132" s="21"/>
      <c r="N132" s="55"/>
    </row>
    <row r="133" spans="1:14" ht="18.75" x14ac:dyDescent="0.25">
      <c r="A133" s="57"/>
      <c r="B133" s="21"/>
      <c r="C133" s="21"/>
      <c r="D133" s="72"/>
      <c r="E133" s="55"/>
      <c r="F133" s="21"/>
      <c r="G133" s="55"/>
      <c r="H133" s="67"/>
      <c r="I133" s="21"/>
      <c r="J133" s="21"/>
      <c r="K133" s="72"/>
      <c r="L133" s="55"/>
      <c r="M133" s="21"/>
      <c r="N133" s="55"/>
    </row>
    <row r="134" spans="1:14" ht="18.75" x14ac:dyDescent="0.25">
      <c r="A134" s="57"/>
      <c r="B134" s="21"/>
      <c r="C134" s="21"/>
      <c r="D134" s="72"/>
      <c r="E134" s="55"/>
      <c r="F134" s="21"/>
      <c r="G134" s="55"/>
      <c r="H134" s="67"/>
      <c r="I134" s="21"/>
      <c r="J134" s="21"/>
      <c r="K134" s="72"/>
      <c r="L134" s="55"/>
      <c r="M134" s="21"/>
      <c r="N134" s="55"/>
    </row>
    <row r="135" spans="1:14" ht="18.75" x14ac:dyDescent="0.25">
      <c r="A135" s="57"/>
      <c r="B135" s="21"/>
      <c r="C135" s="21"/>
      <c r="D135" s="72"/>
      <c r="E135" s="55"/>
      <c r="F135" s="21"/>
      <c r="G135" s="55"/>
      <c r="H135" s="67"/>
      <c r="I135" s="21"/>
      <c r="J135" s="21"/>
      <c r="K135" s="72"/>
      <c r="L135" s="55"/>
      <c r="M135" s="21"/>
      <c r="N135" s="55"/>
    </row>
    <row r="136" spans="1:14" ht="18.75" x14ac:dyDescent="0.25">
      <c r="A136" s="57"/>
      <c r="B136" s="21"/>
      <c r="C136" s="21"/>
      <c r="D136" s="72"/>
      <c r="E136" s="55"/>
      <c r="F136" s="21"/>
      <c r="G136" s="55"/>
      <c r="H136" s="67"/>
      <c r="I136" s="21"/>
      <c r="J136" s="21"/>
      <c r="K136" s="72"/>
      <c r="L136" s="55"/>
      <c r="M136" s="21"/>
      <c r="N136" s="55"/>
    </row>
    <row r="137" spans="1:14" ht="18.75" x14ac:dyDescent="0.25">
      <c r="A137" s="57"/>
      <c r="B137" s="21"/>
      <c r="C137" s="21"/>
      <c r="D137" s="72"/>
      <c r="E137" s="55"/>
      <c r="F137" s="21"/>
      <c r="G137" s="55"/>
      <c r="H137" s="67"/>
      <c r="I137" s="21"/>
      <c r="J137" s="21"/>
      <c r="K137" s="72"/>
      <c r="L137" s="55"/>
      <c r="M137" s="21"/>
      <c r="N137" s="55"/>
    </row>
    <row r="138" spans="1:14" ht="18.75" x14ac:dyDescent="0.25">
      <c r="A138" s="57"/>
      <c r="B138" s="21"/>
      <c r="C138" s="21"/>
      <c r="D138" s="72"/>
      <c r="E138" s="55"/>
      <c r="F138" s="21"/>
      <c r="G138" s="55"/>
      <c r="H138" s="67"/>
      <c r="I138" s="21"/>
      <c r="J138" s="21"/>
      <c r="K138" s="72"/>
      <c r="L138" s="55"/>
      <c r="M138" s="21"/>
      <c r="N138" s="55"/>
    </row>
    <row r="139" spans="1:14" ht="18.75" x14ac:dyDescent="0.25">
      <c r="A139" s="57"/>
      <c r="B139" s="21"/>
      <c r="C139" s="21"/>
      <c r="D139" s="72"/>
      <c r="E139" s="55"/>
      <c r="F139" s="21"/>
      <c r="G139" s="55"/>
      <c r="H139" s="67"/>
      <c r="I139" s="21"/>
      <c r="J139" s="21"/>
      <c r="K139" s="72"/>
      <c r="L139" s="55"/>
      <c r="M139" s="21"/>
      <c r="N139" s="55"/>
    </row>
    <row r="140" spans="1:14" ht="18.75" x14ac:dyDescent="0.25">
      <c r="A140" s="57"/>
      <c r="B140" s="21"/>
      <c r="C140" s="21"/>
      <c r="D140" s="72"/>
      <c r="E140" s="55"/>
      <c r="F140" s="21"/>
      <c r="G140" s="55"/>
      <c r="H140" s="67"/>
      <c r="I140" s="21"/>
      <c r="J140" s="21"/>
      <c r="K140" s="72"/>
      <c r="L140" s="55"/>
      <c r="M140" s="21"/>
      <c r="N140" s="55"/>
    </row>
    <row r="141" spans="1:14" ht="18.75" x14ac:dyDescent="0.25">
      <c r="A141" s="57"/>
      <c r="B141" s="21"/>
      <c r="C141" s="21"/>
      <c r="D141" s="72"/>
      <c r="E141" s="55"/>
      <c r="F141" s="21"/>
      <c r="G141" s="55"/>
      <c r="H141" s="67"/>
      <c r="I141" s="21"/>
      <c r="J141" s="21"/>
      <c r="K141" s="72"/>
      <c r="L141" s="55"/>
      <c r="M141" s="21"/>
      <c r="N141" s="55"/>
    </row>
    <row r="142" spans="1:14" ht="18.75" x14ac:dyDescent="0.25">
      <c r="A142" s="57"/>
      <c r="B142" s="21"/>
      <c r="C142" s="21"/>
      <c r="D142" s="72"/>
      <c r="E142" s="55"/>
      <c r="F142" s="21"/>
      <c r="G142" s="55"/>
      <c r="H142" s="67"/>
      <c r="I142" s="21"/>
      <c r="J142" s="21"/>
      <c r="K142" s="72"/>
      <c r="L142" s="55"/>
      <c r="M142" s="21"/>
      <c r="N142" s="55"/>
    </row>
    <row r="143" spans="1:14" ht="18.75" x14ac:dyDescent="0.25">
      <c r="A143" s="57"/>
      <c r="B143" s="21"/>
      <c r="C143" s="21"/>
      <c r="D143" s="72"/>
      <c r="E143" s="55"/>
      <c r="F143" s="21"/>
      <c r="G143" s="55"/>
      <c r="H143" s="67"/>
      <c r="I143" s="21"/>
      <c r="J143" s="21"/>
      <c r="K143" s="72"/>
      <c r="L143" s="55"/>
      <c r="M143" s="21"/>
      <c r="N143" s="55"/>
    </row>
    <row r="144" spans="1:14" ht="18.75" x14ac:dyDescent="0.25">
      <c r="A144" s="57"/>
      <c r="B144" s="21"/>
      <c r="C144" s="21"/>
      <c r="D144" s="72"/>
      <c r="E144" s="55"/>
      <c r="F144" s="21"/>
      <c r="G144" s="55"/>
      <c r="H144" s="67"/>
      <c r="I144" s="21"/>
      <c r="J144" s="21"/>
      <c r="K144" s="72"/>
      <c r="L144" s="55"/>
      <c r="M144" s="21"/>
      <c r="N144" s="55"/>
    </row>
    <row r="145" spans="1:14" ht="18.75" x14ac:dyDescent="0.25">
      <c r="A145" s="57"/>
      <c r="B145" s="21"/>
      <c r="C145" s="21"/>
      <c r="D145" s="72"/>
      <c r="E145" s="55"/>
      <c r="F145" s="21"/>
      <c r="G145" s="55"/>
      <c r="H145" s="67"/>
      <c r="I145" s="21"/>
      <c r="J145" s="21"/>
      <c r="K145" s="72"/>
      <c r="L145" s="55"/>
      <c r="M145" s="21"/>
      <c r="N145" s="55"/>
    </row>
    <row r="146" spans="1:14" ht="18.75" x14ac:dyDescent="0.25">
      <c r="A146" s="57"/>
      <c r="B146" s="21"/>
      <c r="C146" s="21"/>
      <c r="D146" s="72"/>
      <c r="E146" s="55"/>
      <c r="F146" s="21"/>
      <c r="G146" s="55"/>
      <c r="H146" s="67"/>
      <c r="I146" s="21"/>
      <c r="J146" s="21"/>
      <c r="K146" s="72"/>
      <c r="L146" s="55"/>
      <c r="M146" s="21"/>
      <c r="N146" s="55"/>
    </row>
    <row r="147" spans="1:14" ht="18.75" x14ac:dyDescent="0.25">
      <c r="A147" s="57"/>
      <c r="B147" s="21"/>
      <c r="C147" s="21"/>
      <c r="D147" s="72"/>
      <c r="E147" s="55"/>
      <c r="F147" s="21"/>
      <c r="G147" s="55"/>
      <c r="H147" s="67"/>
      <c r="I147" s="21"/>
      <c r="J147" s="21"/>
      <c r="K147" s="72"/>
      <c r="L147" s="55"/>
      <c r="M147" s="21"/>
      <c r="N147" s="55"/>
    </row>
    <row r="148" spans="1:14" ht="18.75" x14ac:dyDescent="0.25">
      <c r="A148" s="57"/>
      <c r="B148" s="21"/>
      <c r="C148" s="21"/>
      <c r="D148" s="72"/>
      <c r="E148" s="55"/>
      <c r="F148" s="21"/>
      <c r="G148" s="55"/>
      <c r="H148" s="67"/>
      <c r="I148" s="21"/>
      <c r="J148" s="21"/>
      <c r="K148" s="72"/>
      <c r="L148" s="55"/>
      <c r="M148" s="21"/>
      <c r="N148" s="55"/>
    </row>
    <row r="149" spans="1:14" ht="18.75" x14ac:dyDescent="0.25">
      <c r="A149" s="57"/>
      <c r="B149" s="21"/>
      <c r="C149" s="21"/>
      <c r="D149" s="72"/>
      <c r="E149" s="55"/>
      <c r="F149" s="21"/>
      <c r="G149" s="55"/>
      <c r="H149" s="67"/>
      <c r="I149" s="21"/>
      <c r="J149" s="21"/>
      <c r="K149" s="72"/>
      <c r="L149" s="55"/>
      <c r="M149" s="21"/>
      <c r="N149" s="55"/>
    </row>
    <row r="150" spans="1:14" ht="18.75" x14ac:dyDescent="0.25">
      <c r="A150" s="57"/>
      <c r="B150" s="21"/>
      <c r="C150" s="21"/>
      <c r="D150" s="72"/>
      <c r="E150" s="55"/>
      <c r="F150" s="21"/>
      <c r="G150" s="55"/>
      <c r="H150" s="67"/>
      <c r="I150" s="21"/>
      <c r="J150" s="21"/>
      <c r="K150" s="72"/>
      <c r="L150" s="55"/>
      <c r="M150" s="21"/>
      <c r="N150" s="55"/>
    </row>
    <row r="151" spans="1:14" ht="18.75" x14ac:dyDescent="0.25">
      <c r="A151" s="57"/>
      <c r="B151" s="21"/>
      <c r="C151" s="21"/>
      <c r="D151" s="72"/>
      <c r="E151" s="55"/>
      <c r="F151" s="21"/>
      <c r="G151" s="55"/>
      <c r="H151" s="67"/>
      <c r="I151" s="21"/>
      <c r="J151" s="21"/>
      <c r="K151" s="72"/>
      <c r="L151" s="55"/>
      <c r="M151" s="21"/>
      <c r="N151" s="55"/>
    </row>
    <row r="152" spans="1:14" ht="18.75" x14ac:dyDescent="0.25">
      <c r="A152" s="57"/>
      <c r="B152" s="21"/>
      <c r="C152" s="21"/>
      <c r="D152" s="72"/>
      <c r="E152" s="55"/>
      <c r="F152" s="21"/>
      <c r="G152" s="55"/>
      <c r="H152" s="67"/>
      <c r="I152" s="21"/>
      <c r="J152" s="21"/>
      <c r="K152" s="72"/>
      <c r="L152" s="55"/>
      <c r="M152" s="21"/>
      <c r="N152" s="55"/>
    </row>
    <row r="153" spans="1:14" ht="18.75" x14ac:dyDescent="0.25">
      <c r="A153" s="57"/>
      <c r="B153" s="21"/>
      <c r="C153" s="21"/>
      <c r="D153" s="72"/>
      <c r="E153" s="55"/>
      <c r="F153" s="21"/>
      <c r="G153" s="55"/>
      <c r="H153" s="67"/>
      <c r="I153" s="21"/>
      <c r="J153" s="21"/>
      <c r="K153" s="72"/>
      <c r="L153" s="55"/>
      <c r="M153" s="21"/>
      <c r="N153" s="55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Лист2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2019-10-30T08:23:42Z</cp:lastPrinted>
  <dcterms:created xsi:type="dcterms:W3CDTF">2013-11-25T08:04:18Z</dcterms:created>
  <dcterms:modified xsi:type="dcterms:W3CDTF">2019-12-18T07:19:52Z</dcterms:modified>
</cp:coreProperties>
</file>