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05" firstSheet="8" activeTab="10"/>
  </bookViews>
  <sheets>
    <sheet name="Титул" sheetId="1" r:id="rId1"/>
    <sheet name="Разделы 1.1.-1.6" sheetId="2" r:id="rId2"/>
    <sheet name="Раздел 1.7" sheetId="3" r:id="rId3"/>
    <sheet name="Раздел 1.8" sheetId="4" r:id="rId4"/>
    <sheet name="Раздел 1.9" sheetId="5" r:id="rId5"/>
    <sheet name="Раздел 1.10" sheetId="6" r:id="rId6"/>
    <sheet name="Раздел 2.1" sheetId="7" r:id="rId7"/>
    <sheet name="Раздел 2.2" sheetId="8" r:id="rId8"/>
    <sheet name="Раздел 2.3" sheetId="9" r:id="rId9"/>
    <sheet name="Раздел 3" sheetId="10" r:id="rId10"/>
    <sheet name="Раздел 4" sheetId="11" r:id="rId11"/>
    <sheet name="Раздел 5.1" sheetId="12" r:id="rId12"/>
    <sheet name="Раздел 5.2" sheetId="13" r:id="rId13"/>
    <sheet name="Раздел 5.3" sheetId="14" r:id="rId14"/>
    <sheet name="Раздел 6.1" sheetId="20" r:id="rId15"/>
    <sheet name="Раздел 6.2" sheetId="22" r:id="rId16"/>
    <sheet name="Раздел 6.3" sheetId="17" r:id="rId17"/>
    <sheet name="Раздел 6.4" sheetId="18" r:id="rId18"/>
  </sheets>
  <definedNames>
    <definedName name="OLE_LINK1" localSheetId="5">'Раздел 1.10'!$B$8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0" i="2" l="1"/>
  <c r="X50" i="2"/>
  <c r="W50" i="2"/>
  <c r="U50" i="2"/>
  <c r="V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B3" i="22"/>
  <c r="B36" i="22" l="1"/>
  <c r="B31" i="22"/>
  <c r="B26" i="22"/>
  <c r="B21" i="22"/>
  <c r="C21" i="22" s="1"/>
  <c r="B15" i="22"/>
  <c r="C6" i="22"/>
  <c r="D3" i="22"/>
  <c r="C33" i="22" s="1"/>
  <c r="C3" i="22"/>
  <c r="C24" i="22"/>
  <c r="A12" i="20"/>
  <c r="A10" i="20"/>
  <c r="A6" i="20" s="1"/>
  <c r="C15" i="22" l="1"/>
  <c r="C29" i="22"/>
  <c r="C17" i="22"/>
  <c r="C26" i="22"/>
  <c r="C31" i="22"/>
  <c r="C36" i="22"/>
  <c r="C35" i="22"/>
  <c r="C37" i="22"/>
  <c r="C18" i="22"/>
  <c r="C27" i="22"/>
  <c r="C32" i="22"/>
  <c r="C19" i="22"/>
  <c r="C28" i="22"/>
  <c r="C34" i="22"/>
  <c r="C38" i="22"/>
  <c r="C7" i="22"/>
  <c r="C11" i="22"/>
  <c r="C25" i="22"/>
  <c r="C8" i="22"/>
  <c r="C12" i="22"/>
  <c r="C22" i="22"/>
  <c r="C9" i="22"/>
  <c r="C13" i="22"/>
  <c r="C16" i="22"/>
  <c r="C20" i="22"/>
  <c r="C23" i="22"/>
  <c r="C30" i="22"/>
  <c r="C10" i="22"/>
  <c r="C14" i="22"/>
  <c r="K8" i="20"/>
  <c r="G8" i="20"/>
  <c r="C8" i="20"/>
  <c r="J8" i="20"/>
  <c r="F8" i="20"/>
  <c r="B8" i="20"/>
  <c r="I8" i="20"/>
  <c r="E8" i="20"/>
  <c r="L8" i="20"/>
  <c r="H8" i="20"/>
  <c r="D8" i="20"/>
  <c r="A7" i="20"/>
  <c r="E19" i="18"/>
  <c r="D19" i="18"/>
  <c r="C19" i="18"/>
  <c r="B19" i="18"/>
  <c r="E3" i="17"/>
  <c r="B3" i="17"/>
  <c r="F3" i="13"/>
  <c r="B3" i="13"/>
  <c r="D3" i="8"/>
  <c r="J3" i="8"/>
  <c r="E24" i="7"/>
  <c r="D23" i="6"/>
  <c r="D20" i="5"/>
  <c r="D17" i="5"/>
  <c r="D15" i="5"/>
  <c r="D13" i="5"/>
  <c r="D11" i="5"/>
  <c r="D9" i="5"/>
  <c r="D7" i="5"/>
  <c r="D5" i="5"/>
  <c r="D3" i="5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B104" i="2" s="1"/>
  <c r="D97" i="2"/>
  <c r="C97" i="2"/>
  <c r="B97" i="2"/>
  <c r="D96" i="2"/>
  <c r="C96" i="2"/>
  <c r="B96" i="2"/>
  <c r="D95" i="2"/>
  <c r="C95" i="2"/>
  <c r="B95" i="2"/>
  <c r="D94" i="2"/>
  <c r="C94" i="2"/>
  <c r="B94" i="2"/>
  <c r="D93" i="2"/>
  <c r="C93" i="2"/>
  <c r="B93" i="2"/>
  <c r="D92" i="2"/>
  <c r="C92" i="2"/>
  <c r="B92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84" i="2"/>
  <c r="C84" i="2"/>
  <c r="B84" i="2"/>
  <c r="D83" i="2"/>
  <c r="C83" i="2"/>
  <c r="B83" i="2"/>
  <c r="D82" i="2"/>
  <c r="C82" i="2"/>
  <c r="B82" i="2"/>
  <c r="D81" i="2"/>
  <c r="C81" i="2"/>
  <c r="B81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B74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B50" i="2"/>
  <c r="D50" i="2"/>
  <c r="C50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25" i="2"/>
  <c r="C25" i="2"/>
  <c r="B25" i="2"/>
  <c r="D24" i="2"/>
  <c r="C24" i="2"/>
  <c r="B24" i="2"/>
  <c r="D23" i="2"/>
  <c r="C23" i="2"/>
  <c r="B23" i="2"/>
  <c r="D22" i="2"/>
  <c r="C22" i="2"/>
  <c r="B22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2" i="2"/>
  <c r="C12" i="2"/>
  <c r="B12" i="2"/>
  <c r="D11" i="2"/>
  <c r="C11" i="2"/>
  <c r="B11" i="2"/>
  <c r="D10" i="2"/>
  <c r="C10" i="2"/>
  <c r="B10" i="2"/>
  <c r="D9" i="2"/>
  <c r="C9" i="2"/>
  <c r="B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C91" i="2" l="1"/>
  <c r="C8" i="2"/>
  <c r="C74" i="2"/>
  <c r="D91" i="2"/>
  <c r="C104" i="2"/>
  <c r="D104" i="2"/>
  <c r="B91" i="2"/>
  <c r="D74" i="2"/>
  <c r="D8" i="2"/>
  <c r="B8" i="2"/>
  <c r="A8" i="20"/>
</calcChain>
</file>

<file path=xl/sharedStrings.xml><?xml version="1.0" encoding="utf-8"?>
<sst xmlns="http://schemas.openxmlformats.org/spreadsheetml/2006/main" count="735" uniqueCount="383">
  <si>
    <t>Комитет по делам молодежи мэрии города Новосибирска</t>
  </si>
  <si>
    <t>УТВЕРЖДАЮ:</t>
  </si>
  <si>
    <t>Директор</t>
  </si>
  <si>
    <t>ФИО</t>
  </si>
  <si>
    <t>(подпись)</t>
  </si>
  <si>
    <t>М.П.</t>
  </si>
  <si>
    <t>Статистический отчет о работе</t>
  </si>
  <si>
    <t>(название учреждения, район)</t>
  </si>
  <si>
    <t>за</t>
  </si>
  <si>
    <t>(отчетный период)</t>
  </si>
  <si>
    <t>Новосибирск</t>
  </si>
  <si>
    <t>1. СВЕДЕНИЯ О РЕАЛИЗАЦИИ ОСНОВНЫХ НАПРАВЛЕНИЙ СОГЛАСНО МУНИЦИПАЛЬНОМУ ЗАДАНИЮ (МЗ)</t>
  </si>
  <si>
    <t>1.1. Содействие развитию активной жизненной позиции молодежи</t>
  </si>
  <si>
    <t>Формы работы</t>
  </si>
  <si>
    <t>Количество клиентов, получивших помощь (ед/чел/услуг)</t>
  </si>
  <si>
    <t>Всего:</t>
  </si>
  <si>
    <t>в том числе:</t>
  </si>
  <si>
    <t>Подростков от 14 лет</t>
  </si>
  <si>
    <t>ПУ, ПЛ, ССУЗов</t>
  </si>
  <si>
    <t>ВУЗов</t>
  </si>
  <si>
    <t>Работающая молодежь</t>
  </si>
  <si>
    <t>Безработные</t>
  </si>
  <si>
    <t>Родители</t>
  </si>
  <si>
    <t>Другие</t>
  </si>
  <si>
    <t>единиц</t>
  </si>
  <si>
    <t>чел</t>
  </si>
  <si>
    <t>услуг</t>
  </si>
  <si>
    <t>1.1.1. Поддержка и развитие молодежных инициатив</t>
  </si>
  <si>
    <t>ВСЕГО, в т. ч.:</t>
  </si>
  <si>
    <t>Организационные встречи</t>
  </si>
  <si>
    <t>Клубная деятельность</t>
  </si>
  <si>
    <t>Акции, массовые мероприятия</t>
  </si>
  <si>
    <t>Другое</t>
  </si>
  <si>
    <t>1.1.2. Развитие лидерского потенциала</t>
  </si>
  <si>
    <t>Индивидуальное консультирование</t>
  </si>
  <si>
    <t>Групповое консультирование</t>
  </si>
  <si>
    <t>Тренинги, постоянно действующие группы</t>
  </si>
  <si>
    <t>1.1.3. Включение учащейся и студенческой молодежи в социально-значимую деятельность (волонтерство и другие общественные молодежные объединения)</t>
  </si>
  <si>
    <t>1.2. Гражданское и патриотическое воспитание молодежи</t>
  </si>
  <si>
    <t>1.2.1. Профилактика экстремизма в молодежной среде</t>
  </si>
  <si>
    <t>Лекции, беседы</t>
  </si>
  <si>
    <t>1.2.2. Формирование патриотических ценностей, социальных, гражданских норм, правовой культуры</t>
  </si>
  <si>
    <t>1.3. Поддержка молодой семьи</t>
  </si>
  <si>
    <t>1.3.1. Пропаганда семейных ценностей и ответственного родительства среди молодежи</t>
  </si>
  <si>
    <t>1.3.2. Подготовка молодежи - выпускников интернатных учреждений к созданию благополучной семьи</t>
  </si>
  <si>
    <t>1.3.3. Оказание консультативной и психологической поддержки семьи в целях создания благоприятного внутрисемейного климата, профилактики семейного неблагополучия, снижения числа разводов</t>
  </si>
  <si>
    <t>1.4. Содействие в выборе профессии и ориентировании на рынке труда</t>
  </si>
  <si>
    <t>1.4.1. Профориентация</t>
  </si>
  <si>
    <t>1.4.2. Социально-психологическое консультирование молодежи по вопросам трудоустройства,содействие в профессиональном росте молодежи (поддержка молодых специалистов и карьерного роста)</t>
  </si>
  <si>
    <t>1.5. Содействие формированию здорового образа жизни в молодежной среде</t>
  </si>
  <si>
    <t>1.5.1. Профилактика употребления ПАВ и пропаганда ЗОЖ</t>
  </si>
  <si>
    <t>Социально-педагогический патронаж</t>
  </si>
  <si>
    <t>1.6. Содействие молодежи в трудной жизненной ситуации</t>
  </si>
  <si>
    <t>1.6.1. Профилактика правонарушений и безнадзорности, девиантного поведения</t>
  </si>
  <si>
    <t xml:space="preserve">1.6.2. Оказание консультативной и психологической поддержки молодежи, оказавшейся в трудной жизненной ситуации </t>
  </si>
  <si>
    <t>1.7. Проектная деятельность</t>
  </si>
  <si>
    <t>№ п/п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</si>
  <si>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</si>
  <si>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</si>
  <si>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</si>
  <si>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</si>
  <si>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Количество участников проекта (чел.)</t>
  </si>
  <si>
    <t>Участие в грантовых конкурсах</t>
  </si>
  <si>
    <t>Результат участия в грантовых конкурсах (руб.)</t>
  </si>
  <si>
    <t>МЗ</t>
  </si>
  <si>
    <t>Факт</t>
  </si>
  <si>
    <t>основной состав</t>
  </si>
  <si>
    <t>привлеченные участники</t>
  </si>
  <si>
    <t>1.</t>
  </si>
  <si>
    <t xml:space="preserve">Содействие развитию активной жизненной позиции молодежи </t>
  </si>
  <si>
    <t>2.</t>
  </si>
  <si>
    <t>Гражданское и патриотическое воспитание молодежи</t>
  </si>
  <si>
    <t>3.</t>
  </si>
  <si>
    <t>Поддержка молодой семьи</t>
  </si>
  <si>
    <t>4.</t>
  </si>
  <si>
    <t>Содействие в выборе профессии и ориентировании на рынке труда</t>
  </si>
  <si>
    <t>5.</t>
  </si>
  <si>
    <t>Содействие формированию здорового образа жизни в молодежной среде</t>
  </si>
  <si>
    <t>6.</t>
  </si>
  <si>
    <t>Содействие молодежи в трудной жизненной ситуации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</si>
  <si>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</si>
  <si>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</si>
  <si>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*краткосрочные (до 6 мес.), среднесрочные (до 1 года), долгосрочные (до 2 лет)</t>
  </si>
  <si>
    <t>1.8. Дистанционное консультирование</t>
  </si>
  <si>
    <t>Направление</t>
  </si>
  <si>
    <t>Проблематика обращений</t>
  </si>
  <si>
    <t>Количество человек</t>
  </si>
  <si>
    <t>Оказание психологической поддержки по телефону, в т. ч. телефон доверия</t>
  </si>
  <si>
    <t>Оказание дистанционной помощи по интернету</t>
  </si>
  <si>
    <t>1.9. Специальное психологическое сопровождение</t>
  </si>
  <si>
    <t>Категории получателей услуг</t>
  </si>
  <si>
    <t>Количество (чел)</t>
  </si>
  <si>
    <t>Общее количество (чел)</t>
  </si>
  <si>
    <t>Подростки и молодежь с ограниченными возможностями здоровья</t>
  </si>
  <si>
    <t>индивидуальное консультирование</t>
  </si>
  <si>
    <t>групповые формы работы</t>
  </si>
  <si>
    <t>Подростки по направлению нарколога</t>
  </si>
  <si>
    <t>Замещающие семьи</t>
  </si>
  <si>
    <t>Несовершеннолетние, состоящие на учете в КДНиЗП района (округа), не относящиеся к спец. категории</t>
  </si>
  <si>
    <r>
      <t xml:space="preserve">Несовершеннолетние, спец. категории (состоящие на учете в ПДН отдела полиции района (округа), подразделениях уголовно-исполнительной инспекции района (округа), в т. ч.:                                                                                        </t>
    </r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осужденные,</t>
    </r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</si>
  <si>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наказания,</t>
    </r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</si>
  <si>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освободившиеся из учреждений уголовно-исполнительной системы,</t>
    </r>
  </si>
  <si>
    <t>∙ вернувшиеся из специальных учебно-воспитательных учреждений закрытого типа.</t>
  </si>
  <si>
    <t>Направление деятельности</t>
  </si>
  <si>
    <t>Сопровождение судебных процессов</t>
  </si>
  <si>
    <t>диагностика</t>
  </si>
  <si>
    <t>присутствие на допросе несовершеннолетнего</t>
  </si>
  <si>
    <t>1.10. Организация и проведение экспериментально-психологических обследований, социологических исследований молодежной среды</t>
  </si>
  <si>
    <t>Тема обследования, исследования (проблематика)</t>
  </si>
  <si>
    <t>Категория респондентов, место проведения обследования, исследования</t>
  </si>
  <si>
    <t>Количество респондентов</t>
  </si>
  <si>
    <t>Результат обследования, исследования</t>
  </si>
  <si>
    <t>ИТОГО:</t>
  </si>
  <si>
    <t>2. ОРГАНИЗАЦИЯ И ПРОВЕДЕНИЕ МЕРОПРИЯТИЙ</t>
  </si>
  <si>
    <t>2.1. Организация выездных смен (сборов, слетов)</t>
  </si>
  <si>
    <t>Наименование выездной смены (сбора, слета)</t>
  </si>
  <si>
    <t>Сроки проведения</t>
  </si>
  <si>
    <t>Место проведения</t>
  </si>
  <si>
    <t>Количество участников</t>
  </si>
  <si>
    <t>Социальная категория участников</t>
  </si>
  <si>
    <t>Возраст участников сборов</t>
  </si>
  <si>
    <t>2.2. Организация и проведение мероприятий</t>
  </si>
  <si>
    <t>Уровень мероприятия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</si>
  <si>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</si>
  <si>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</si>
  <si>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</si>
  <si>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</si>
  <si>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 xml:space="preserve">Городские </t>
  </si>
  <si>
    <t>Районные</t>
  </si>
  <si>
    <t>2.3. Участние в организации мероприятий других уровней (международный, Всероссийский, региональный, областной)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</si>
  <si>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</si>
  <si>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мероприятия </t>
    </r>
    <r>
      <rPr>
        <sz val="14"/>
        <color theme="1"/>
        <rFont val="Times New Roman"/>
        <family val="1"/>
        <charset val="204"/>
      </rPr>
      <t xml:space="preserve">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</si>
  <si>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Степень участия в организации мероприятия</t>
  </si>
  <si>
    <t>3.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</si>
  <si>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</si>
  <si>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</si>
  <si>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</si>
  <si>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</si>
  <si>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</si>
  <si>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</si>
  <si>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</si>
  <si>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</si>
  <si>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</si>
  <si>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4. ОРГАНИЗАЦИЯ МЕТОДИЧЕСКОГО СОПРОВОЖДЕНИЯ</t>
  </si>
  <si>
    <t>Направленность (проблематика)</t>
  </si>
  <si>
    <t xml:space="preserve">Количество </t>
  </si>
  <si>
    <t>Категория (для кого)</t>
  </si>
  <si>
    <t>Разработка программ</t>
  </si>
  <si>
    <r>
      <t xml:space="preserve">Организация и проведение методических семинаров, в т. ч.:                                                     </t>
    </r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городские</t>
    </r>
  </si>
  <si>
    <t>∙ районные</t>
  </si>
  <si>
    <t>Организация и проведение конференций, в т. ч.:                                ∙ городские</t>
  </si>
  <si>
    <t>5. ОРГАНИЗАЦИЯ ИНФОРМАЦИОННОГО СОПРОВОЖДЕНИЯ ДЕЯТЕЛЬНОСТИ УЧРЕЖДЕНИЯ</t>
  </si>
  <si>
    <t>5.1. Присутствие в информационном поле</t>
  </si>
  <si>
    <t>Информационные ресурсы</t>
  </si>
  <si>
    <t>Наличие</t>
  </si>
  <si>
    <t>Востребованность у целевой аудитории (посещаемость или количество в группе)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</si>
  <si>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</si>
  <si>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</si>
  <si>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</si>
  <si>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</si>
  <si>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</si>
  <si>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</si>
  <si>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</si>
  <si>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</si>
  <si>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Аккаунт на видеохостинге Youtube</t>
  </si>
  <si>
    <t>и др.</t>
  </si>
  <si>
    <t>Печатные:</t>
  </si>
  <si>
    <t>Периодичность</t>
  </si>
  <si>
    <t>Тираж</t>
  </si>
  <si>
    <t>Газета</t>
  </si>
  <si>
    <t>Журнал</t>
  </si>
  <si>
    <t>5.2. Взаимодействие со СМИ</t>
  </si>
  <si>
    <t>Направления деятельности</t>
  </si>
  <si>
    <t>Количество         (ед)</t>
  </si>
  <si>
    <t>Название и дата выхода информации</t>
  </si>
  <si>
    <t>Укажите ссылку на источник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</si>
  <si>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</si>
  <si>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</si>
  <si>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5.3. Издательская деятельность</t>
  </si>
  <si>
    <t>Вид издания</t>
  </si>
  <si>
    <t>Наименование издания</t>
  </si>
  <si>
    <t>Количество (экз)</t>
  </si>
  <si>
    <t>Методические пособия</t>
  </si>
  <si>
    <t>Популярные просветительские статьи</t>
  </si>
  <si>
    <t>Буклеты</t>
  </si>
  <si>
    <t>Всего (чел.)</t>
  </si>
  <si>
    <t>в том числе (чел.)</t>
  </si>
  <si>
    <t>директор</t>
  </si>
  <si>
    <t>зам. директора, гл. бухгалтер</t>
  </si>
  <si>
    <t>Начальники отделов</t>
  </si>
  <si>
    <t>педагогические работники</t>
  </si>
  <si>
    <t>СРМ</t>
  </si>
  <si>
    <t>ССРМ</t>
  </si>
  <si>
    <t>РКФ</t>
  </si>
  <si>
    <t>вспомогательный персонал (специалисты)</t>
  </si>
  <si>
    <t>обслуживающий персонал</t>
  </si>
  <si>
    <t xml:space="preserve">основных </t>
  </si>
  <si>
    <t>вспомогательных</t>
  </si>
  <si>
    <t>процентное отношение к списочной численности (%)</t>
  </si>
  <si>
    <t>внутренних совместителей, в т. ч. работающих по совмещению профессий (должностей)</t>
  </si>
  <si>
    <t>внешних совместителей</t>
  </si>
  <si>
    <t>Показатели</t>
  </si>
  <si>
    <t>Количество (чел.)</t>
  </si>
  <si>
    <t>%  от общего количества работников по основной деятельности</t>
  </si>
  <si>
    <t>Всего работников по основной деятельности</t>
  </si>
  <si>
    <t>из них внутренних совместителей, в т. ч. работающих по совмещению профессий (должностей)</t>
  </si>
  <si>
    <t>руководителей клубных формирований</t>
  </si>
  <si>
    <t>педагогов-организаторов</t>
  </si>
  <si>
    <t>инструкторов по физической культуре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</si>
  <si>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</si>
  <si>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</si>
  <si>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</si>
  <si>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</si>
  <si>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</si>
  <si>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менеджеров по связям с общественностью</t>
  </si>
  <si>
    <t>Образование:</t>
  </si>
  <si>
    <t>высшее профильное (организация работы с молодежью, государственное и муниципальное управление)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</si>
  <si>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</si>
  <si>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</si>
  <si>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</si>
  <si>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</si>
  <si>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</si>
  <si>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</si>
  <si>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</si>
  <si>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</si>
  <si>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Общий стаж:</t>
  </si>
  <si>
    <t>до 2 лет</t>
  </si>
  <si>
    <t>от 2 до 5 лет</t>
  </si>
  <si>
    <t>от 5 до 10 лет</t>
  </si>
  <si>
    <t>свыше 10 лет</t>
  </si>
  <si>
    <t>Стаж в отрасли (молодёжная политика):</t>
  </si>
  <si>
    <t>Пол:</t>
  </si>
  <si>
    <t>женский</t>
  </si>
  <si>
    <t>мужской</t>
  </si>
  <si>
    <t>6.3.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</si>
  <si>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</si>
  <si>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</si>
  <si>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Название учреждения, проводившего повышение квалификации</t>
  </si>
  <si>
    <t>Краткосрочные (до 72 часов)</t>
  </si>
  <si>
    <t>Долгосрочные (в т. ч. переподготовка)</t>
  </si>
  <si>
    <t>6.4.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</si>
  <si>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</si>
  <si>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</si>
  <si>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</si>
  <si>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вторая квалификационная категория</t>
  </si>
  <si>
    <t>первая квалификационная категория</t>
  </si>
  <si>
    <t>высшая квалификационная категория</t>
  </si>
  <si>
    <t>Зам. директора</t>
  </si>
  <si>
    <t>Главный инженер</t>
  </si>
  <si>
    <t>Главный бухгалтер</t>
  </si>
  <si>
    <t>Начальник основного отдела</t>
  </si>
  <si>
    <t>Начальник вспомогательного отдела</t>
  </si>
  <si>
    <t>Педагог-организатор</t>
  </si>
  <si>
    <t>Педагог-психолог</t>
  </si>
  <si>
    <t>Социальный педагог</t>
  </si>
  <si>
    <t>Концертмейстер</t>
  </si>
  <si>
    <t>Инструктор по физической культуре</t>
  </si>
  <si>
    <t>Методист</t>
  </si>
  <si>
    <t>Итого:</t>
  </si>
  <si>
    <t>МСО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</si>
  <si>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</si>
  <si>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10. ИНФОРМАЦИЯ О КАДРОВОМ СОСТАВЕ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</si>
  <si>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</si>
  <si>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</si>
  <si>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 xml:space="preserve">И.О. директора </t>
  </si>
  <si>
    <t xml:space="preserve">Ширшов И.С. </t>
  </si>
  <si>
    <t>МБУ Центр "Родник"</t>
  </si>
  <si>
    <t>«Отношение молодежи к здоровому образу жизни»</t>
  </si>
  <si>
    <t>Старшеклассники СОШ, студенты ссузов и вузов</t>
  </si>
  <si>
    <t>Получена информация, позволяющая оценить актуальность данной проблематики для молодежи, сделать более эффективными содержание и формы работы по пропаганде ЗОЖ.</t>
  </si>
  <si>
    <t xml:space="preserve">«Представления о Телефоне доверия» </t>
  </si>
  <si>
    <t>https://vk.com/otdel_pk_rodnik</t>
  </si>
  <si>
    <t>Проведенное анкетирование позволило выявить опасения и ожидания клиентов, их представление о работе консультантов Телефона доверия. Эта информация необходима специалистам для организации эффективной информационно-просветительской работы по данному направлению.</t>
  </si>
  <si>
    <t>«Отношение молодёжи г.Новосибирска к межнациональным проблемам»</t>
  </si>
  <si>
    <t>Студенты ссузов и вузов, работающая или совмещающая работу и учебу (9%) молодежь г. Новосибирска</t>
  </si>
  <si>
    <t>Полученные данные были представлены на V межрегиональный научно-практическом Форуме «Особенности реализации государственный политики противодействия экстремизму в городе Новосибирске». Они могут быть использованы при планировании и реализации политики формирования и поддержания толерантных и доброжелательных отношений между молодыми людьми различных национальностей и культур, противодействия экстремизму на межнациональной почве среди молодежи.</t>
  </si>
  <si>
    <t>Социально-психологическое обследование студентов 1 курсов учреждений СПО г. Новосибирска на склонность к девиантному поведению</t>
  </si>
  <si>
    <t>Учащиеся 1-го курса учреждений среднего профессионального образования</t>
  </si>
  <si>
    <r>
      <t>Получена информация, позволяющая определить уровень склонности к девиантному поведению среди первокурсников и выявить учащихся группы риска для их дальнейшего психолого-педагогического сопровождения</t>
    </r>
    <r>
      <rPr>
        <sz val="12"/>
        <color rgb="FF000000"/>
        <rFont val="Calibri"/>
        <family val="2"/>
        <charset val="204"/>
        <scheme val="minor"/>
      </rPr>
      <t>.</t>
    </r>
  </si>
  <si>
    <t>Межличностные отношения, в т.ч. со сверстниками, с противоположным полом. Семейные проблемы, включая детско-родительские отношения. Психологические проблемы в условиях самоизоляции. Распад отношений в диаде. Кризисная ситуация (финансовая, социальная). Домашнее насилие (в отношении женщин). Профориентационные вопросы. Сложности, связанные с употреблением/отказом от употребления наркотических веществ.</t>
  </si>
  <si>
    <t>Психологические проблемы в условиях самоизоляции. Семейные проблемы, включая детско-родительские отношения. Межличностные отношения, в т.ч. со сверстниками, с противоположным полом.</t>
  </si>
  <si>
    <t>Профориентационный марафон «ПРОФстарт»</t>
  </si>
  <si>
    <t>Уч-ся СОШ, студенты ССУЗов и вузов</t>
  </si>
  <si>
    <t>14-20</t>
  </si>
  <si>
    <t>Психологический онлайн-интенсив для молодежи «Искусство быть рядом»</t>
  </si>
  <si>
    <t>Молодежь</t>
  </si>
  <si>
    <t>Без ограничения</t>
  </si>
  <si>
    <t>Фестиваль для молодых семей «Семейный очаг»</t>
  </si>
  <si>
    <t>Молодые семьи</t>
  </si>
  <si>
    <t>Фестиваль Городской службы социальной адаптации «Грани мастерства»</t>
  </si>
  <si>
    <t>Студенты, специалисты помогающих профессий, специалисты широкого профиля</t>
  </si>
  <si>
    <t>Специалисты, работающие с молодежью</t>
  </si>
  <si>
    <r>
      <t xml:space="preserve">V межрегиональный научно-практический Форум «Особенности реализации государственный политики противодействия экстремизму в городе Новосибирске» </t>
    </r>
    <r>
      <rPr>
        <sz val="12"/>
        <color theme="1"/>
        <rFont val="Times New Roman"/>
        <family val="1"/>
        <charset val="204"/>
      </rPr>
      <t>экстремизма в молодежной среде</t>
    </r>
  </si>
  <si>
    <t>Студенты, аспиранты, преподаватели, специалисты сферы молодежной политики</t>
  </si>
  <si>
    <t>Онлайн-семинар «Стрессоустойчивость спортсменов в современных условиях»</t>
  </si>
  <si>
    <t>Спортивные тренеры, спортсмены, спортивные психологи, научно-педагогические работники</t>
  </si>
  <si>
    <t>Цикл мероприятий, направленных на поддержку объединений работающей молодежи (Координационный совет работающей молодежи; интеллектуальная игра «Что? Где? Когда?»; проект «ДеБатл»)</t>
  </si>
  <si>
    <t>Содействие развитию активной жизненной позиции молодежи</t>
  </si>
  <si>
    <t>18-35</t>
  </si>
  <si>
    <t>Конкурс для работающей молодежи города Новосибирска «ЯрКО»</t>
  </si>
  <si>
    <t>Массовые интерактивные информационно-профилактические мероприятия «Нить Ариадны»</t>
  </si>
  <si>
    <t>Студенты ССУЗов и вузов, работающая молодежь</t>
  </si>
  <si>
    <t>16-24</t>
  </si>
  <si>
    <t>Молодежный арт-фестиваль «Точка роста»</t>
  </si>
  <si>
    <t xml:space="preserve">Студенты СПО </t>
  </si>
  <si>
    <t>17-20</t>
  </si>
  <si>
    <t>Молодежный арт-фестиваль психологического здоровья «Краски жизни»</t>
  </si>
  <si>
    <t>18-30</t>
  </si>
  <si>
    <t xml:space="preserve">Молодежный межведомственный районный фестиваль «Минифест «Я люблю тебя жизнь» </t>
  </si>
  <si>
    <t>Участники молодёжного Совета Кировского района, студенты ССУЗов, учащиеся 8-11 классов СОШ Кировского района</t>
  </si>
  <si>
    <t>15-30</t>
  </si>
  <si>
    <t>V межрегиональный научно-практический Форум «Особенности реализации государственный политики противодействия экстремизму в городе Новосибирске»</t>
  </si>
  <si>
    <t>Организатор</t>
  </si>
  <si>
    <t>Межрегиональный</t>
  </si>
  <si>
    <t>Новосибирский институт экономики, психологии и права, факультет «Психология», 2 курс. КемГУ, факультет педагогики и психологии, 2 курс. СГУПС, ф-т «Управление персоналом», направление «Психология», 4 курс. НГУ, факультет психологии, 4 курс.</t>
  </si>
  <si>
    <t>СГУПС, ф-т «Управление персоналом», направление «Психология», 2 курс. НГУЭУ, ф-т «Психология», 3 курс. НГУ, факультет психологии, 2 курс. НГПУ, ф-т психологии; 2, 3курсы. СГУПС, ф-т «Психология», 2 курс. СГУПС, ф-т «Управление персоналом», направление «Психология»; 1, 2, 3 курсы. Новосибирский институт экономики, психологии и права, факультет «Психология», 1 курс.</t>
  </si>
  <si>
    <t>СГУПС, ф-т «Управление персоналом», направление «Психология»; 1 курс. НГУ, факультет психологии, 2 курс. НГПУ, ф-т психологии, 2 курс. Новосибирский институт экономики, психологии и права, факультет «Психология», 1 курс.</t>
  </si>
  <si>
    <t xml:space="preserve">СГУПС, ф-т «Психология», 2 курс. НГПУ, ф-т психологии, 2 курс. НГУ, ф-т психологии, 4 курс. СГУПС, ф-т «Психология», 2 курс. СГУПС, ф-т «Управление персоналом», направление «Психология»; 2, 3 курс. Новосибирский институт экономики, психологии и права, факультет «Психология», 2. КемГУ, факультет педагогики и психологии, 2 курс. </t>
  </si>
  <si>
    <t>НГПУ, ф-т психологии; 3 курс. СГУПС, ф-т «Управление персоналом», направление «Психология» 4 курс.</t>
  </si>
  <si>
    <t xml:space="preserve">https://rodnik-center.nethouse.ru/ </t>
  </si>
  <si>
    <t xml:space="preserve">https://timolod.ru/centers/rodnik/ </t>
  </si>
  <si>
    <t>https://vk.com/id335204310</t>
  </si>
  <si>
    <t xml:space="preserve">https://vk.com/rodnicnsk </t>
  </si>
  <si>
    <t> 1484</t>
  </si>
  <si>
    <t>https://twitter.com/_RodniK_ </t>
  </si>
  <si>
    <t>Не ведется</t>
  </si>
  <si>
    <t>https://www.facebook.com/profile.php?id=100010691892723</t>
  </si>
  <si>
    <t>Не ведется </t>
  </si>
  <si>
    <t xml:space="preserve">https://www.instagram.com/rodnik__nsk/ </t>
  </si>
  <si>
    <t> 283</t>
  </si>
  <si>
    <t> Не ведется</t>
  </si>
  <si>
    <r>
      <t>https://vk.com/club62729876</t>
    </r>
    <r>
      <rPr>
        <u/>
        <sz val="11"/>
        <color rgb="FF0000FF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>https://vk.com/centre.assol</t>
    </r>
    <r>
      <rPr>
        <u/>
        <sz val="11"/>
        <color rgb="FF0000FF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>https://vk.com/prometey_centr</t>
    </r>
    <r>
      <rPr>
        <u/>
        <sz val="11"/>
        <color rgb="FF0000FF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>https://vk.com/club54770421</t>
    </r>
    <r>
      <rPr>
        <u/>
        <sz val="11"/>
        <color rgb="FF0000FF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>https://vk.com/vita_centr</t>
    </r>
    <r>
      <rPr>
        <u/>
        <sz val="11"/>
        <color rgb="FF0000FF"/>
        <rFont val="Times New Roman"/>
        <family val="1"/>
        <charset val="204"/>
      </rPr>
      <t xml:space="preserve">  https://vk.com/club58743703   https://vk.com/club142624014   https://vk.com/mk_nika   https://vk.com/ooalisamkucentrrodnik   https://vk.com/otdeledinstvo   https://vk.com/rodnikhealthylifestyle   </t>
    </r>
    <r>
      <rPr>
        <sz val="11"/>
        <color theme="1"/>
        <rFont val="Times New Roman"/>
        <family val="1"/>
        <charset val="204"/>
      </rPr>
      <t>https://vk.com/rodnik_proforientir</t>
    </r>
    <r>
      <rPr>
        <u/>
        <sz val="11"/>
        <color rgb="FF0000FF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>https://vk.com/club101414578</t>
    </r>
    <r>
      <rPr>
        <u/>
        <sz val="11"/>
        <color rgb="FF0000FF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>https://vk.com/vospriatie_club</t>
    </r>
    <r>
      <rPr>
        <u/>
        <sz val="11"/>
        <color rgb="FF0000FF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>https://vk.com/club122374048</t>
    </r>
    <r>
      <rPr>
        <u/>
        <sz val="11"/>
        <color rgb="FF0000FF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>https://www.instagram.com/vita_centr/  https://www.instagram.com/nskperspektiva/</t>
    </r>
    <r>
      <rPr>
        <sz val="11"/>
        <color theme="1"/>
        <rFont val="Calibri"/>
        <family val="2"/>
        <charset val="204"/>
        <scheme val="minor"/>
      </rPr>
      <t xml:space="preserve">   </t>
    </r>
    <r>
      <rPr>
        <sz val="11"/>
        <color theme="1"/>
        <rFont val="Times New Roman"/>
        <family val="1"/>
        <charset val="204"/>
      </rPr>
      <t>https://www.instagram.com/april_centr/</t>
    </r>
    <r>
      <rPr>
        <sz val="11"/>
        <color theme="1"/>
        <rFont val="Calibri"/>
        <family val="2"/>
        <charset val="204"/>
        <scheme val="minor"/>
      </rPr>
      <t xml:space="preserve">   </t>
    </r>
    <r>
      <rPr>
        <u/>
        <sz val="11"/>
        <color rgb="FF0000FF"/>
        <rFont val="Times New Roman"/>
        <family val="1"/>
        <charset val="204"/>
      </rPr>
      <t>https://www.instagram.com/edinstvo_nsk/</t>
    </r>
  </si>
  <si>
    <t>Онлайн-семинар «Профилактика буллинга в молодежной среде»</t>
  </si>
  <si>
    <t>Специалисты, работающие с молодежью. Студенты, аспиранты, преподаватели, специалисты сферы молодежной политики</t>
  </si>
  <si>
    <t>Профилактика буллинга в молодежной среде. Стрессоустойчивость спортсменов в современных условиях.</t>
  </si>
  <si>
    <t>«ДеБатл»</t>
  </si>
  <si>
    <t>Среднесрочный</t>
  </si>
  <si>
    <t>нет</t>
  </si>
  <si>
    <t>«Координационный совет»</t>
  </si>
  <si>
    <t>«Твоя карьера – твой выбор»</t>
  </si>
  <si>
    <t>Краткосрочный</t>
  </si>
  <si>
    <t>14-18</t>
  </si>
  <si>
    <t>«Квадрат успеха»</t>
  </si>
  <si>
    <t>16-22</t>
  </si>
  <si>
    <t>«Увлекательный мир профессий»</t>
  </si>
  <si>
    <t>1</t>
  </si>
  <si>
    <t>2</t>
  </si>
  <si>
    <t>3</t>
  </si>
  <si>
    <t>4</t>
  </si>
  <si>
    <t>5</t>
  </si>
  <si>
    <t>«Территория игр»</t>
  </si>
  <si>
    <t>14-22</t>
  </si>
  <si>
    <t>6</t>
  </si>
  <si>
    <t>Буклет «МБУ Центр «Родник», профориентационный буклет, «Критическое мышление. Базовые принципы и приемы», «Детские эмоции», «Как помочь справиться со стрессом перед подготовкой к ЕГЭ», "Мифы о суицидах", "Как помочь справиться со стрессом перед подготовкой к ЕГЭ", "Профилактика эмоционального выгорания", «Что скрывает скука?», «Рецепты от скуки или как справиться с осенней хандрой», "Как подготовиться к выходу из самоизоляции", "Как снизить тревогу во время самоизоляции", "Советы психолога для родителей-подростков, оказавшихся дома во время короновируса", «Осторожно, телефон!», «Телефон доверия», «Найти контакт с подростком», «Мастера», «#Место гармонии», "Я ищу работу", "Я ищу работу - 2", "Буллинг в подростковой среде", "Мой любимый дошкольник", "Психологические аспекты обращения с мусором", интерактивный буклет «Профессиональное самоопределение», "Формирование адекватной, здоровой самооценки"</t>
  </si>
  <si>
    <t>Раздаточный материал к лекции «Дети: границы, границы»", Раздаточный материал к лекции «Скоро в школу: как помочь ребёнку адаптироваться к новому этапу жизни», Раздаточный материал к лекции «Когда родитель не в ресурсе», Раздаточный материал к семинару-практикуму «Применение арт-терапевтических техник в тренинговой работе психолога», Раздаточный материал к фестивалю «Точка роста», Раздаточные материалы к семинару «Профилактика СЭВ», Раздаточные материалы к семинару «Профилактика буллинга в условиях образовательной среды», Раздаточный материал к семинару-практикуму «Арт-терапия: знакомство с методом», Раздаточный материал «Профилактика эмоционального выгорания», Памятка "Рекомендации родителям детей-первоклассников", Памятка "Рекомендации психологов по режиму самоизоляции", Памятка "Способы управления эмоциями", Памятка "Права личности", Памятка "Информационная гигиена"</t>
  </si>
  <si>
    <t>"Праздник семьи, рода, города. Методика подготовки и проведения" Международный научно-практический журнал «Научная среда» №3/2020.;  Чанова А.В. Практики осознанности как инструмент поддержания психического здоровья. Теоритический обзор. Международный научно-практический и методический журнал "Смальта" №3, Новосибирск: ФГБОУ ВО "НГПУ"</t>
  </si>
  <si>
    <t>«Как защитить себя от чужого влияния» ( Жуков А.С.), 10.02.2020</t>
  </si>
  <si>
    <t>СТС</t>
  </si>
  <si>
    <t xml:space="preserve">Актуальная информация о деятельности учреждения, а также информация по психолого-педагогической поддержке молодежи; в течение года </t>
  </si>
  <si>
    <t>https://rodnik-center.nethouse.ru/ https://vk.com/id335204310 https://vk.com/rodnicnsk https://www.instagram.com/rodnik__nsk/ https://vk.com/club62729876  https://vk.com/centre.assol  https://vk.com/prometey_centr  https://vk.com/club54770421  https://vk.com/vita_centr  https://vk.com/club58743703   https://vk.com/club142624014   https://vk.com/mk_nika   https://vk.com/ooalisamkucentrrodnik   https://vk.com/otdeledinstvo   https://vk.com/rodnikhealthylifestyle   https://vk.com/rodnik_proforientir  https://vk.com/club101414578  https://vk.com/vospriatie_club  https://vk.com/club122374048  https://www.instagram.com/vita_centr/  https://www.instagram.com/nskperspektiva/   https://www.instagram.com/april_centr/   https://www.instagram.com/edinstvo_nsk/</t>
  </si>
  <si>
    <t>АНО ДПО «Новосибирский институт клинической психологии»</t>
  </si>
  <si>
    <t>АНО центр «Сфера»</t>
  </si>
  <si>
    <t>Институт практической психологии «ИМАТОН» г. Санкт-Петербург</t>
  </si>
  <si>
    <t>Сообщество Эмоционально-Фокусированных Терапевтов (СЭФТ) г. Москва</t>
  </si>
  <si>
    <t>Тhe association aesthetic of therapy</t>
  </si>
  <si>
    <t>International Society of Schema Therapy (ISST) Московский институт схема терапии г. Москва</t>
  </si>
  <si>
    <t>Институт практической психологии Ольги Гаркавец</t>
  </si>
  <si>
    <t>Европейская конфедерация психоаналитической психотерапии, региональное отделение в г. Новосибирск</t>
  </si>
  <si>
    <t>ООО «Инфоурок»</t>
  </si>
  <si>
    <t>Государственное бюджетное учреждение культуры Новосибирской области «Новосибирская областная специальная библиотека для незрячих и слабовидящих»</t>
  </si>
  <si>
    <t>Автомномная некоммерческая организация дополнительного профессионального образования «Уральский институт повышения квалификации и переподготовки»</t>
  </si>
  <si>
    <t>Межрегиональный институт повышения квалификации и переподготовки г. Липецк</t>
  </si>
  <si>
    <t xml:space="preserve">ООО «Центр повышения квалификации и переподготовки «Луч знаний», </t>
  </si>
  <si>
    <t>Московский институт интегративной семейной терапии</t>
  </si>
  <si>
    <t>ООО «Московский институт профессиональной подготовки и повышения квалификации педагогов»</t>
  </si>
  <si>
    <t>АНО Центр «Сфера»</t>
  </si>
  <si>
    <t>Институт аналитической психологии и постдипломного образования г. Москва.</t>
  </si>
  <si>
    <t>ГОУ ВПО «НГМУ»</t>
  </si>
  <si>
    <t>Институт практической психологии «Иматон», СПб</t>
  </si>
  <si>
    <t>28.05.2020 «Недоверие к «Телефону доверия»</t>
  </si>
  <si>
    <t>https://www.timolod.ru/media/articles/nedoverie-k-telefonu-doveriya/</t>
  </si>
  <si>
    <t>«Психоаналитический картель». «Экскурсия по сознанию». «Лидер». «Онлайн-группа практик осознанности». «Вверх по ступеням жизни». «Мой путь». «Снимая путы или сам себе хакер». «Работа с метафорическими картами». «Движение к себе». «Психологическая гостиная». «Шаг навстречу». «Профессия мечты». «Цикл тренинговых занятий по оптимизации психического состояния». «АБВГДейка». «Совушка». «Родительский клуб». «Мужчина и женщина». «Решение межнациональных конфликтов через понимание индивидуальных особенностей своего темперамента». «Быть стройным». «Пойми меня». «Школа лидерства». «#Важенкаждый». «Путь к достоинству». «Арт-путь». «Сказки из бабушкиного сундука». «Профилактика буллинга в подростковой и молодежной среде</t>
  </si>
  <si>
    <t xml:space="preserve">Подростки, дети 6-7 лет, родители, студенты, работающая молодежь, молодые семьи, женщины 18 – 35, специалисты психологи, студенты психологических факультетов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</si>
</sst>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0000FF"/>
      <name val="Times New Roman"/>
      <family val="1"/>
      <charset val="204"/>
    </font>
    <font>
      <u/>
      <sz val="11"/>
      <color rgb="FF0000FF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color rgb="FFA7FFFF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4" xfId="0" applyBorder="1"/>
    <xf numFmtId="0" fontId="0" fillId="0" borderId="8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9" xfId="0" applyBorder="1" applyProtection="1">
      <protection hidden="1"/>
    </xf>
    <xf numFmtId="0" fontId="5" fillId="0" borderId="8" xfId="0" applyFont="1" applyBorder="1" applyAlignment="1" applyProtection="1">
      <alignment vertical="center"/>
      <protection hidden="1"/>
    </xf>
    <xf numFmtId="0" fontId="6" fillId="0" borderId="8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2" borderId="4" xfId="0" applyFont="1" applyFill="1" applyBorder="1" applyAlignment="1" applyProtection="1">
      <alignment horizontal="center" vertical="center" textRotation="90" wrapText="1"/>
      <protection hidden="1"/>
    </xf>
    <xf numFmtId="1" fontId="7" fillId="2" borderId="4" xfId="0" applyNumberFormat="1" applyFont="1" applyFill="1" applyBorder="1" applyAlignment="1" applyProtection="1">
      <alignment horizontal="center" vertical="center" textRotation="90" wrapText="1"/>
      <protection hidden="1"/>
    </xf>
    <xf numFmtId="0" fontId="7" fillId="3" borderId="4" xfId="0" applyFont="1" applyFill="1" applyBorder="1" applyAlignment="1" applyProtection="1">
      <alignment horizontal="center" vertical="top" wrapText="1"/>
      <protection hidden="1"/>
    </xf>
    <xf numFmtId="1" fontId="7" fillId="3" borderId="4" xfId="0" applyNumberFormat="1" applyFont="1" applyFill="1" applyBorder="1" applyAlignment="1" applyProtection="1">
      <alignment horizontal="center" vertical="top" wrapText="1"/>
      <protection hidden="1"/>
    </xf>
    <xf numFmtId="0" fontId="9" fillId="4" borderId="4" xfId="0" applyFont="1" applyFill="1" applyBorder="1" applyAlignment="1" applyProtection="1">
      <alignment horizontal="left" vertical="top" wrapText="1"/>
      <protection locked="0"/>
    </xf>
    <xf numFmtId="1" fontId="7" fillId="2" borderId="21" xfId="0" applyNumberFormat="1" applyFont="1" applyFill="1" applyBorder="1" applyAlignment="1" applyProtection="1">
      <alignment horizontal="center" vertical="center" textRotation="90" wrapText="1"/>
      <protection hidden="1"/>
    </xf>
    <xf numFmtId="0" fontId="7" fillId="3" borderId="22" xfId="0" applyFont="1" applyFill="1" applyBorder="1" applyAlignment="1" applyProtection="1">
      <alignment horizontal="right" vertical="top" wrapText="1"/>
      <protection hidden="1"/>
    </xf>
    <xf numFmtId="1" fontId="7" fillId="3" borderId="21" xfId="0" applyNumberFormat="1" applyFont="1" applyFill="1" applyBorder="1" applyAlignment="1" applyProtection="1">
      <alignment horizontal="center" vertical="top" wrapText="1"/>
      <protection hidden="1"/>
    </xf>
    <xf numFmtId="0" fontId="9" fillId="4" borderId="24" xfId="0" applyFont="1" applyFill="1" applyBorder="1" applyAlignment="1" applyProtection="1">
      <alignment horizontal="left" vertical="top" wrapText="1"/>
      <protection hidden="1"/>
    </xf>
    <xf numFmtId="0" fontId="9" fillId="4" borderId="22" xfId="0" applyFont="1" applyFill="1" applyBorder="1" applyAlignment="1" applyProtection="1">
      <alignment horizontal="left" vertical="top" wrapText="1"/>
      <protection hidden="1"/>
    </xf>
    <xf numFmtId="0" fontId="9" fillId="4" borderId="22" xfId="0" applyFont="1" applyFill="1" applyBorder="1" applyAlignment="1" applyProtection="1">
      <alignment horizontal="left" vertical="top" wrapText="1"/>
      <protection locked="0"/>
    </xf>
    <xf numFmtId="0" fontId="9" fillId="4" borderId="25" xfId="0" applyFont="1" applyFill="1" applyBorder="1" applyAlignment="1" applyProtection="1">
      <alignment horizontal="left" vertical="top" wrapText="1"/>
      <protection hidden="1"/>
    </xf>
    <xf numFmtId="0" fontId="7" fillId="3" borderId="26" xfId="0" applyFont="1" applyFill="1" applyBorder="1" applyAlignment="1" applyProtection="1">
      <alignment horizontal="center" vertical="top" wrapText="1"/>
      <protection hidden="1"/>
    </xf>
    <xf numFmtId="0" fontId="7" fillId="2" borderId="4" xfId="0" applyFont="1" applyFill="1" applyBorder="1" applyAlignment="1" applyProtection="1">
      <alignment horizontal="center" vertical="top" wrapText="1"/>
      <protection hidden="1"/>
    </xf>
    <xf numFmtId="49" fontId="7" fillId="3" borderId="4" xfId="0" applyNumberFormat="1" applyFont="1" applyFill="1" applyBorder="1" applyAlignment="1" applyProtection="1">
      <alignment horizontal="center" vertical="top" wrapText="1"/>
      <protection hidden="1"/>
    </xf>
    <xf numFmtId="49" fontId="9" fillId="0" borderId="4" xfId="0" applyNumberFormat="1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 applyProtection="1">
      <alignment horizontal="center" vertical="top" wrapText="1"/>
      <protection locked="0"/>
    </xf>
    <xf numFmtId="0" fontId="9" fillId="0" borderId="18" xfId="0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7" fillId="0" borderId="4" xfId="0" applyFont="1" applyBorder="1" applyAlignment="1" applyProtection="1">
      <alignment horizontal="center" vertical="top" wrapText="1"/>
      <protection locked="0"/>
    </xf>
    <xf numFmtId="0" fontId="9" fillId="0" borderId="4" xfId="0" applyNumberFormat="1" applyFont="1" applyBorder="1" applyAlignment="1" applyProtection="1">
      <alignment horizontal="center" vertical="top" wrapText="1"/>
      <protection locked="0"/>
    </xf>
    <xf numFmtId="0" fontId="7" fillId="2" borderId="28" xfId="0" applyFont="1" applyFill="1" applyBorder="1" applyAlignment="1" applyProtection="1">
      <alignment horizontal="center" vertical="top" wrapText="1"/>
      <protection hidden="1"/>
    </xf>
    <xf numFmtId="0" fontId="9" fillId="0" borderId="18" xfId="0" applyFont="1" applyBorder="1" applyAlignment="1" applyProtection="1">
      <alignment horizontal="center" vertical="top"/>
      <protection hidden="1"/>
    </xf>
    <xf numFmtId="0" fontId="9" fillId="4" borderId="18" xfId="0" applyFont="1" applyFill="1" applyBorder="1" applyAlignment="1" applyProtection="1">
      <alignment horizontal="left" vertical="top" wrapText="1"/>
      <protection hidden="1"/>
    </xf>
    <xf numFmtId="0" fontId="5" fillId="0" borderId="4" xfId="0" applyFont="1" applyBorder="1" applyAlignment="1">
      <alignment vertical="center"/>
    </xf>
    <xf numFmtId="0" fontId="9" fillId="0" borderId="4" xfId="0" applyFont="1" applyBorder="1" applyAlignment="1" applyProtection="1">
      <alignment horizontal="left" vertical="top" wrapText="1"/>
      <protection hidden="1"/>
    </xf>
    <xf numFmtId="0" fontId="9" fillId="0" borderId="4" xfId="0" applyFont="1" applyBorder="1" applyAlignment="1" applyProtection="1">
      <alignment horizontal="left" wrapText="1"/>
      <protection hidden="1"/>
    </xf>
    <xf numFmtId="0" fontId="7" fillId="3" borderId="4" xfId="0" applyFont="1" applyFill="1" applyBorder="1" applyAlignment="1" applyProtection="1">
      <alignment horizontal="center" vertical="top"/>
      <protection hidden="1"/>
    </xf>
    <xf numFmtId="0" fontId="7" fillId="2" borderId="29" xfId="0" applyFont="1" applyFill="1" applyBorder="1" applyAlignment="1" applyProtection="1">
      <alignment horizontal="center" vertical="top" wrapText="1"/>
      <protection hidden="1"/>
    </xf>
    <xf numFmtId="17" fontId="9" fillId="0" borderId="4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hidden="1"/>
    </xf>
    <xf numFmtId="0" fontId="7" fillId="2" borderId="4" xfId="0" applyFont="1" applyFill="1" applyBorder="1" applyAlignment="1" applyProtection="1">
      <alignment horizontal="center" wrapText="1"/>
      <protection hidden="1"/>
    </xf>
    <xf numFmtId="0" fontId="7" fillId="3" borderId="18" xfId="0" applyFont="1" applyFill="1" applyBorder="1" applyAlignment="1" applyProtection="1">
      <alignment horizontal="left"/>
      <protection hidden="1"/>
    </xf>
    <xf numFmtId="0" fontId="9" fillId="3" borderId="4" xfId="0" applyFont="1" applyFill="1" applyBorder="1" applyAlignment="1" applyProtection="1">
      <alignment horizontal="left" vertical="top" wrapText="1"/>
      <protection hidden="1"/>
    </xf>
    <xf numFmtId="0" fontId="9" fillId="3" borderId="4" xfId="0" applyFont="1" applyFill="1" applyBorder="1" applyAlignment="1" applyProtection="1">
      <alignment horizontal="center" vertical="top" wrapText="1"/>
      <protection hidden="1"/>
    </xf>
    <xf numFmtId="0" fontId="0" fillId="3" borderId="4" xfId="0" applyFill="1" applyBorder="1" applyAlignment="1" applyProtection="1">
      <alignment horizontal="left" vertical="top" wrapText="1"/>
      <protection hidden="1"/>
    </xf>
    <xf numFmtId="0" fontId="9" fillId="4" borderId="4" xfId="0" applyFont="1" applyFill="1" applyBorder="1" applyAlignment="1" applyProtection="1">
      <alignment horizontal="center" vertical="top" wrapText="1"/>
      <protection hidden="1"/>
    </xf>
    <xf numFmtId="0" fontId="0" fillId="0" borderId="4" xfId="0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Protection="1">
      <protection locked="0"/>
    </xf>
    <xf numFmtId="0" fontId="5" fillId="0" borderId="4" xfId="0" applyFont="1" applyBorder="1"/>
    <xf numFmtId="0" fontId="16" fillId="0" borderId="4" xfId="0" applyFont="1" applyBorder="1"/>
    <xf numFmtId="0" fontId="9" fillId="0" borderId="0" xfId="0" applyFont="1"/>
    <xf numFmtId="0" fontId="17" fillId="0" borderId="4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/>
    <xf numFmtId="0" fontId="9" fillId="0" borderId="0" xfId="0" applyFont="1" applyProtection="1">
      <protection locked="0"/>
    </xf>
    <xf numFmtId="0" fontId="9" fillId="2" borderId="4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justify" vertical="center"/>
    </xf>
    <xf numFmtId="0" fontId="9" fillId="0" borderId="4" xfId="0" applyFont="1" applyBorder="1" applyAlignment="1" applyProtection="1">
      <alignment horizontal="center" vertical="top"/>
      <protection hidden="1"/>
    </xf>
    <xf numFmtId="0" fontId="9" fillId="0" borderId="4" xfId="0" applyFont="1" applyBorder="1" applyAlignment="1" applyProtection="1">
      <alignment horizontal="left" vertical="top"/>
      <protection hidden="1"/>
    </xf>
    <xf numFmtId="0" fontId="9" fillId="0" borderId="4" xfId="0" applyFont="1" applyBorder="1" applyAlignment="1" applyProtection="1">
      <alignment wrapText="1"/>
      <protection hidden="1"/>
    </xf>
    <xf numFmtId="0" fontId="5" fillId="0" borderId="4" xfId="0" applyFont="1" applyBorder="1" applyAlignment="1">
      <alignment wrapText="1"/>
    </xf>
    <xf numFmtId="0" fontId="7" fillId="2" borderId="4" xfId="0" applyFont="1" applyFill="1" applyBorder="1" applyAlignment="1" applyProtection="1">
      <alignment horizontal="center" vertical="top"/>
      <protection hidden="1"/>
    </xf>
    <xf numFmtId="0" fontId="7" fillId="4" borderId="4" xfId="0" applyFont="1" applyFill="1" applyBorder="1" applyAlignment="1" applyProtection="1">
      <alignment horizontal="left" vertical="top"/>
      <protection hidden="1"/>
    </xf>
    <xf numFmtId="0" fontId="9" fillId="4" borderId="4" xfId="0" applyFont="1" applyFill="1" applyBorder="1" applyAlignment="1" applyProtection="1">
      <alignment wrapText="1"/>
      <protection hidden="1"/>
    </xf>
    <xf numFmtId="0" fontId="9" fillId="4" borderId="4" xfId="0" applyFont="1" applyFill="1" applyBorder="1" applyAlignment="1" applyProtection="1">
      <alignment horizontal="center" wrapText="1"/>
      <protection hidden="1"/>
    </xf>
    <xf numFmtId="0" fontId="12" fillId="0" borderId="4" xfId="0" applyFont="1" applyBorder="1" applyAlignment="1" applyProtection="1">
      <alignment horizontal="left" vertical="top"/>
      <protection locked="0"/>
    </xf>
    <xf numFmtId="0" fontId="7" fillId="4" borderId="4" xfId="0" applyFont="1" applyFill="1" applyBorder="1" applyAlignment="1" applyProtection="1">
      <alignment horizontal="left" vertical="top" wrapText="1"/>
      <protection hidden="1"/>
    </xf>
    <xf numFmtId="0" fontId="7" fillId="4" borderId="4" xfId="0" applyFont="1" applyFill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left" vertical="top" wrapText="1"/>
      <protection hidden="1"/>
    </xf>
    <xf numFmtId="0" fontId="9" fillId="0" borderId="4" xfId="0" applyFont="1" applyBorder="1" applyAlignment="1">
      <alignment horizontal="center" vertical="top" wrapText="1"/>
    </xf>
    <xf numFmtId="0" fontId="9" fillId="3" borderId="28" xfId="0" applyFont="1" applyFill="1" applyBorder="1" applyAlignment="1" applyProtection="1">
      <alignment horizontal="left" vertical="top" wrapText="1"/>
      <protection hidden="1"/>
    </xf>
    <xf numFmtId="0" fontId="7" fillId="3" borderId="29" xfId="0" applyFont="1" applyFill="1" applyBorder="1" applyAlignment="1">
      <alignment horizontal="center" vertical="top" wrapText="1"/>
    </xf>
    <xf numFmtId="0" fontId="9" fillId="3" borderId="29" xfId="0" applyFont="1" applyFill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center" wrapText="1"/>
    </xf>
    <xf numFmtId="0" fontId="19" fillId="0" borderId="4" xfId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8" fillId="0" borderId="4" xfId="0" applyFont="1" applyBorder="1" applyAlignment="1">
      <alignment wrapText="1"/>
    </xf>
    <xf numFmtId="0" fontId="15" fillId="0" borderId="4" xfId="0" applyFont="1" applyBorder="1" applyAlignment="1">
      <alignment wrapText="1"/>
    </xf>
    <xf numFmtId="2" fontId="7" fillId="3" borderId="20" xfId="0" applyNumberFormat="1" applyFont="1" applyFill="1" applyBorder="1" applyAlignment="1" applyProtection="1">
      <alignment horizontal="center" vertical="top" wrapText="1"/>
      <protection hidden="1"/>
    </xf>
    <xf numFmtId="0" fontId="7" fillId="2" borderId="2" xfId="0" applyFont="1" applyFill="1" applyBorder="1" applyAlignment="1" applyProtection="1">
      <alignment vertical="top" wrapText="1"/>
      <protection hidden="1"/>
    </xf>
    <xf numFmtId="0" fontId="24" fillId="2" borderId="2" xfId="0" applyFont="1" applyFill="1" applyBorder="1" applyAlignment="1" applyProtection="1">
      <alignment vertical="top" wrapText="1"/>
      <protection hidden="1"/>
    </xf>
    <xf numFmtId="0" fontId="9" fillId="0" borderId="18" xfId="0" applyFont="1" applyBorder="1" applyAlignment="1" applyProtection="1">
      <alignment horizontal="left" vertical="top" wrapText="1"/>
      <protection hidden="1"/>
    </xf>
    <xf numFmtId="0" fontId="9" fillId="0" borderId="4" xfId="0" applyFont="1" applyBorder="1" applyAlignment="1" applyProtection="1">
      <alignment horizontal="center" vertical="top" wrapText="1"/>
    </xf>
    <xf numFmtId="0" fontId="9" fillId="3" borderId="28" xfId="0" applyFont="1" applyFill="1" applyBorder="1" applyAlignment="1" applyProtection="1">
      <alignment horizontal="left" vertical="top"/>
      <protection hidden="1"/>
    </xf>
    <xf numFmtId="0" fontId="7" fillId="3" borderId="29" xfId="0" applyFont="1" applyFill="1" applyBorder="1" applyAlignment="1" applyProtection="1">
      <alignment horizontal="center" vertical="top"/>
      <protection hidden="1"/>
    </xf>
    <xf numFmtId="0" fontId="7" fillId="3" borderId="29" xfId="0" applyFont="1" applyFill="1" applyBorder="1" applyAlignment="1" applyProtection="1">
      <alignment horizontal="center" vertical="top" wrapText="1"/>
      <protection hidden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17" fillId="0" borderId="4" xfId="0" applyFont="1" applyBorder="1" applyAlignment="1" applyProtection="1">
      <alignment wrapText="1"/>
    </xf>
    <xf numFmtId="0" fontId="9" fillId="0" borderId="4" xfId="0" applyFont="1" applyBorder="1" applyAlignment="1">
      <alignment vertical="center" wrapText="1"/>
    </xf>
    <xf numFmtId="0" fontId="7" fillId="2" borderId="20" xfId="0" applyFont="1" applyFill="1" applyBorder="1" applyAlignment="1" applyProtection="1">
      <alignment horizontal="center" vertical="top" wrapText="1"/>
      <protection hidden="1"/>
    </xf>
    <xf numFmtId="0" fontId="7" fillId="2" borderId="31" xfId="0" applyFont="1" applyFill="1" applyBorder="1" applyAlignment="1" applyProtection="1">
      <alignment horizontal="center" vertical="top" wrapText="1"/>
      <protection hidden="1"/>
    </xf>
    <xf numFmtId="0" fontId="9" fillId="0" borderId="18" xfId="0" applyFont="1" applyBorder="1" applyAlignment="1" applyProtection="1">
      <alignment horizontal="left" vertical="top"/>
      <protection hidden="1"/>
    </xf>
    <xf numFmtId="0" fontId="7" fillId="3" borderId="18" xfId="0" applyFont="1" applyFill="1" applyBorder="1" applyAlignment="1" applyProtection="1">
      <alignment horizontal="right" vertical="top"/>
      <protection hidden="1"/>
    </xf>
    <xf numFmtId="0" fontId="7" fillId="3" borderId="18" xfId="0" applyFont="1" applyFill="1" applyBorder="1" applyAlignment="1" applyProtection="1">
      <alignment horizontal="center" vertical="top"/>
      <protection hidden="1"/>
    </xf>
    <xf numFmtId="0" fontId="28" fillId="0" borderId="0" xfId="0" applyFont="1" applyBorder="1" applyProtection="1">
      <protection hidden="1"/>
    </xf>
    <xf numFmtId="0" fontId="27" fillId="0" borderId="0" xfId="0" applyFont="1" applyProtection="1">
      <protection hidden="1"/>
    </xf>
    <xf numFmtId="2" fontId="7" fillId="0" borderId="0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Protection="1">
      <protection hidden="1"/>
    </xf>
    <xf numFmtId="0" fontId="7" fillId="2" borderId="4" xfId="0" applyFont="1" applyFill="1" applyBorder="1" applyAlignment="1" applyProtection="1">
      <alignment horizontal="center" vertical="top" wrapText="1"/>
      <protection hidden="1"/>
    </xf>
    <xf numFmtId="0" fontId="7" fillId="2" borderId="21" xfId="0" applyFont="1" applyFill="1" applyBorder="1" applyAlignment="1" applyProtection="1">
      <alignment horizontal="center" vertical="top" wrapText="1"/>
      <protection hidden="1"/>
    </xf>
    <xf numFmtId="0" fontId="7" fillId="2" borderId="22" xfId="0" applyFont="1" applyFill="1" applyBorder="1" applyAlignment="1" applyProtection="1">
      <alignment horizontal="center" vertical="top" wrapText="1"/>
      <protection hidden="1"/>
    </xf>
    <xf numFmtId="0" fontId="18" fillId="0" borderId="0" xfId="0" applyFont="1" applyProtection="1">
      <protection hidden="1"/>
    </xf>
    <xf numFmtId="1" fontId="7" fillId="3" borderId="32" xfId="0" applyNumberFormat="1" applyFont="1" applyFill="1" applyBorder="1" applyAlignment="1" applyProtection="1">
      <alignment horizontal="center" vertical="top" wrapText="1"/>
      <protection hidden="1"/>
    </xf>
    <xf numFmtId="2" fontId="7" fillId="3" borderId="24" xfId="0" applyNumberFormat="1" applyFont="1" applyFill="1" applyBorder="1" applyAlignment="1" applyProtection="1">
      <alignment horizontal="center" vertical="top" wrapText="1"/>
      <protection hidden="1"/>
    </xf>
    <xf numFmtId="2" fontId="7" fillId="3" borderId="33" xfId="0" applyNumberFormat="1" applyFont="1" applyFill="1" applyBorder="1" applyAlignment="1" applyProtection="1">
      <alignment horizontal="center" vertical="top" wrapText="1"/>
      <protection hidden="1"/>
    </xf>
    <xf numFmtId="0" fontId="7" fillId="3" borderId="22" xfId="0" applyFont="1" applyFill="1" applyBorder="1" applyAlignment="1" applyProtection="1">
      <alignment horizontal="center" vertical="top" wrapText="1"/>
      <protection hidden="1"/>
    </xf>
    <xf numFmtId="0" fontId="7" fillId="3" borderId="25" xfId="0" applyFont="1" applyFill="1" applyBorder="1" applyAlignment="1" applyProtection="1">
      <alignment horizontal="center" vertical="top"/>
      <protection hidden="1"/>
    </xf>
    <xf numFmtId="0" fontId="30" fillId="0" borderId="0" xfId="0" applyFont="1" applyProtection="1">
      <protection hidden="1"/>
    </xf>
    <xf numFmtId="0" fontId="9" fillId="0" borderId="0" xfId="0" applyFont="1" applyBorder="1" applyAlignment="1" applyProtection="1">
      <alignment horizont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0" fontId="7" fillId="3" borderId="22" xfId="0" applyFont="1" applyFill="1" applyBorder="1" applyAlignment="1" applyProtection="1">
      <alignment horizontal="left" vertical="top" wrapText="1"/>
      <protection hidden="1"/>
    </xf>
    <xf numFmtId="1" fontId="23" fillId="3" borderId="21" xfId="0" applyNumberFormat="1" applyFont="1" applyFill="1" applyBorder="1" applyAlignment="1" applyProtection="1">
      <alignment horizontal="center" vertical="top" wrapText="1"/>
      <protection hidden="1"/>
    </xf>
    <xf numFmtId="2" fontId="7" fillId="4" borderId="21" xfId="0" applyNumberFormat="1" applyFont="1" applyFill="1" applyBorder="1" applyAlignment="1" applyProtection="1">
      <alignment horizontal="center" vertical="top" wrapText="1"/>
      <protection hidden="1"/>
    </xf>
    <xf numFmtId="0" fontId="7" fillId="2" borderId="11" xfId="0" applyFont="1" applyFill="1" applyBorder="1" applyAlignment="1" applyProtection="1">
      <alignment horizontal="center" vertical="top" wrapText="1"/>
      <protection hidden="1"/>
    </xf>
    <xf numFmtId="0" fontId="7" fillId="2" borderId="23" xfId="0" applyFont="1" applyFill="1" applyBorder="1" applyAlignment="1" applyProtection="1">
      <alignment vertical="top" wrapText="1"/>
      <protection hidden="1"/>
    </xf>
    <xf numFmtId="0" fontId="9" fillId="0" borderId="22" xfId="0" applyFont="1" applyBorder="1" applyAlignment="1" applyProtection="1">
      <alignment vertical="top" wrapText="1"/>
      <protection hidden="1"/>
    </xf>
    <xf numFmtId="2" fontId="9" fillId="3" borderId="21" xfId="0" applyNumberFormat="1" applyFont="1" applyFill="1" applyBorder="1" applyAlignment="1" applyProtection="1">
      <alignment horizontal="center" vertical="top" wrapText="1"/>
      <protection hidden="1"/>
    </xf>
    <xf numFmtId="0" fontId="9" fillId="0" borderId="22" xfId="0" applyFont="1" applyBorder="1" applyAlignment="1" applyProtection="1">
      <alignment horizontal="left" vertical="top" wrapText="1"/>
      <protection hidden="1"/>
    </xf>
    <xf numFmtId="0" fontId="22" fillId="2" borderId="23" xfId="0" applyFont="1" applyFill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left" vertical="top" wrapText="1"/>
      <protection hidden="1"/>
    </xf>
    <xf numFmtId="0" fontId="9" fillId="0" borderId="24" xfId="0" applyFont="1" applyBorder="1" applyAlignment="1" applyProtection="1">
      <alignment vertical="top" wrapText="1"/>
      <protection hidden="1"/>
    </xf>
    <xf numFmtId="0" fontId="25" fillId="0" borderId="22" xfId="0" applyFont="1" applyBorder="1" applyAlignment="1" applyProtection="1">
      <alignment vertical="top" wrapText="1"/>
      <protection hidden="1"/>
    </xf>
    <xf numFmtId="0" fontId="26" fillId="2" borderId="11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Border="1" applyAlignment="1" applyProtection="1">
      <alignment vertical="top" wrapText="1"/>
      <protection hidden="1"/>
    </xf>
    <xf numFmtId="2" fontId="9" fillId="3" borderId="27" xfId="0" applyNumberFormat="1" applyFont="1" applyFill="1" applyBorder="1" applyAlignment="1" applyProtection="1">
      <alignment horizontal="center" vertical="top" wrapText="1"/>
      <protection hidden="1"/>
    </xf>
    <xf numFmtId="0" fontId="16" fillId="0" borderId="29" xfId="0" applyFont="1" applyBorder="1" applyAlignment="1" applyProtection="1">
      <alignment horizontal="center" vertical="top" wrapText="1"/>
      <protection locked="0"/>
    </xf>
    <xf numFmtId="0" fontId="16" fillId="0" borderId="34" xfId="0" applyFont="1" applyBorder="1" applyAlignment="1" applyProtection="1">
      <alignment horizontal="center" vertical="top" wrapText="1"/>
      <protection locked="0"/>
    </xf>
    <xf numFmtId="0" fontId="16" fillId="0" borderId="14" xfId="0" applyFont="1" applyBorder="1" applyAlignment="1" applyProtection="1">
      <alignment horizontal="center" vertical="top" wrapText="1"/>
      <protection locked="0"/>
    </xf>
    <xf numFmtId="0" fontId="16" fillId="0" borderId="4" xfId="0" applyFont="1" applyBorder="1" applyAlignment="1" applyProtection="1">
      <alignment horizontal="center" vertical="top" wrapText="1"/>
      <protection locked="0"/>
    </xf>
    <xf numFmtId="0" fontId="16" fillId="0" borderId="19" xfId="0" applyFont="1" applyBorder="1" applyAlignment="1" applyProtection="1">
      <alignment horizontal="center" vertical="top" wrapText="1"/>
      <protection locked="0"/>
    </xf>
    <xf numFmtId="0" fontId="16" fillId="0" borderId="23" xfId="0" applyFont="1" applyBorder="1" applyAlignment="1" applyProtection="1">
      <alignment horizontal="center" vertical="top" wrapText="1"/>
      <protection locked="0"/>
    </xf>
    <xf numFmtId="0" fontId="16" fillId="0" borderId="26" xfId="0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center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6" fillId="5" borderId="4" xfId="0" applyFont="1" applyFill="1" applyBorder="1" applyAlignment="1" applyProtection="1">
      <alignment horizontal="center" vertical="top" wrapText="1"/>
      <protection locked="0"/>
    </xf>
    <xf numFmtId="0" fontId="16" fillId="0" borderId="20" xfId="0" applyFont="1" applyBorder="1" applyAlignment="1" applyProtection="1">
      <alignment horizontal="center" vertical="top" wrapText="1"/>
      <protection locked="0"/>
    </xf>
    <xf numFmtId="0" fontId="16" fillId="0" borderId="37" xfId="0" applyFont="1" applyBorder="1" applyAlignment="1" applyProtection="1">
      <alignment horizontal="center" vertical="top" wrapText="1"/>
      <protection locked="0"/>
    </xf>
    <xf numFmtId="1" fontId="15" fillId="0" borderId="4" xfId="0" applyNumberFormat="1" applyFont="1" applyBorder="1" applyAlignment="1" applyProtection="1">
      <alignment horizontal="center" vertical="center"/>
      <protection hidden="1"/>
    </xf>
    <xf numFmtId="1" fontId="15" fillId="0" borderId="19" xfId="0" applyNumberFormat="1" applyFont="1" applyBorder="1" applyAlignment="1" applyProtection="1">
      <alignment horizontal="center" vertical="center"/>
      <protection hidden="1"/>
    </xf>
    <xf numFmtId="1" fontId="15" fillId="0" borderId="23" xfId="0" applyNumberFormat="1" applyFont="1" applyBorder="1" applyAlignment="1" applyProtection="1">
      <alignment horizontal="center" vertical="center"/>
      <protection hidden="1"/>
    </xf>
    <xf numFmtId="1" fontId="15" fillId="0" borderId="20" xfId="0" applyNumberFormat="1" applyFont="1" applyBorder="1" applyAlignment="1" applyProtection="1">
      <alignment horizontal="center" vertical="center"/>
      <protection hidden="1"/>
    </xf>
    <xf numFmtId="1" fontId="15" fillId="0" borderId="38" xfId="0" applyNumberFormat="1" applyFont="1" applyBorder="1" applyAlignment="1" applyProtection="1">
      <alignment horizontal="center" vertical="center"/>
      <protection hidden="1"/>
    </xf>
    <xf numFmtId="1" fontId="15" fillId="0" borderId="13" xfId="0" applyNumberFormat="1" applyFont="1" applyBorder="1" applyAlignment="1" applyProtection="1">
      <alignment horizontal="center" vertical="center"/>
      <protection hidden="1"/>
    </xf>
    <xf numFmtId="1" fontId="15" fillId="0" borderId="4" xfId="0" applyNumberFormat="1" applyFont="1" applyBorder="1" applyAlignment="1" applyProtection="1">
      <alignment horizontal="center"/>
      <protection hidden="1"/>
    </xf>
    <xf numFmtId="1" fontId="15" fillId="0" borderId="19" xfId="0" applyNumberFormat="1" applyFont="1" applyBorder="1" applyAlignment="1" applyProtection="1">
      <alignment horizontal="center"/>
      <protection hidden="1"/>
    </xf>
    <xf numFmtId="1" fontId="15" fillId="0" borderId="23" xfId="0" applyNumberFormat="1" applyFont="1" applyBorder="1" applyAlignment="1" applyProtection="1">
      <alignment horizontal="center"/>
      <protection hidden="1"/>
    </xf>
    <xf numFmtId="1" fontId="15" fillId="0" borderId="20" xfId="0" applyNumberFormat="1" applyFont="1" applyBorder="1" applyAlignment="1" applyProtection="1">
      <alignment horizontal="center"/>
      <protection hidden="1"/>
    </xf>
    <xf numFmtId="1" fontId="15" fillId="0" borderId="38" xfId="0" applyNumberFormat="1" applyFont="1" applyBorder="1" applyAlignment="1" applyProtection="1">
      <alignment horizontal="center"/>
      <protection hidden="1"/>
    </xf>
    <xf numFmtId="1" fontId="15" fillId="0" borderId="13" xfId="0" applyNumberFormat="1" applyFont="1" applyBorder="1" applyAlignment="1" applyProtection="1">
      <alignment horizontal="center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38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1" fontId="15" fillId="0" borderId="21" xfId="0" applyNumberFormat="1" applyFont="1" applyBorder="1" applyAlignment="1" applyProtection="1">
      <alignment horizontal="center" vertical="center"/>
      <protection hidden="1"/>
    </xf>
    <xf numFmtId="1" fontId="15" fillId="0" borderId="39" xfId="0" applyNumberFormat="1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center" vertical="center" wrapText="1"/>
      <protection hidden="1"/>
    </xf>
    <xf numFmtId="1" fontId="15" fillId="0" borderId="22" xfId="0" applyNumberFormat="1" applyFont="1" applyBorder="1" applyAlignment="1" applyProtection="1">
      <alignment horizontal="center" vertical="center"/>
      <protection hidden="1"/>
    </xf>
    <xf numFmtId="1" fontId="15" fillId="0" borderId="24" xfId="0" applyNumberFormat="1" applyFont="1" applyBorder="1" applyAlignment="1" applyProtection="1">
      <alignment horizontal="center" vertical="center"/>
      <protection hidden="1"/>
    </xf>
    <xf numFmtId="1" fontId="15" fillId="0" borderId="40" xfId="0" applyNumberFormat="1" applyFont="1" applyBorder="1" applyAlignment="1" applyProtection="1">
      <alignment horizontal="center" vertical="center"/>
      <protection hidden="1"/>
    </xf>
    <xf numFmtId="0" fontId="15" fillId="0" borderId="42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42" xfId="0" applyFont="1" applyBorder="1" applyAlignment="1">
      <alignment horizontal="center" vertical="top" wrapText="1"/>
    </xf>
    <xf numFmtId="0" fontId="15" fillId="0" borderId="41" xfId="0" applyFont="1" applyBorder="1" applyAlignment="1">
      <alignment vertical="top" wrapText="1"/>
    </xf>
    <xf numFmtId="0" fontId="15" fillId="0" borderId="43" xfId="0" applyFont="1" applyBorder="1" applyAlignment="1">
      <alignment vertical="top" wrapText="1"/>
    </xf>
    <xf numFmtId="0" fontId="15" fillId="0" borderId="4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14" fontId="5" fillId="0" borderId="41" xfId="0" applyNumberFormat="1" applyFont="1" applyBorder="1" applyAlignment="1">
      <alignment vertical="top" wrapText="1"/>
    </xf>
    <xf numFmtId="0" fontId="5" fillId="0" borderId="43" xfId="0" applyFont="1" applyBorder="1" applyAlignment="1">
      <alignment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15" fillId="0" borderId="42" xfId="0" applyFont="1" applyBorder="1" applyAlignment="1">
      <alignment horizontal="justify" vertical="top" wrapText="1"/>
    </xf>
    <xf numFmtId="14" fontId="5" fillId="0" borderId="42" xfId="0" applyNumberFormat="1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18" fillId="0" borderId="0" xfId="0" applyFont="1"/>
    <xf numFmtId="0" fontId="5" fillId="0" borderId="0" xfId="0" applyFont="1"/>
    <xf numFmtId="0" fontId="14" fillId="0" borderId="41" xfId="0" applyFont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8" fillId="0" borderId="41" xfId="0" applyFont="1" applyBorder="1" applyAlignment="1">
      <alignment horizontal="justify" vertical="top" wrapText="1"/>
    </xf>
    <xf numFmtId="0" fontId="18" fillId="0" borderId="42" xfId="0" applyFont="1" applyBorder="1" applyAlignment="1">
      <alignment horizontal="justify" vertical="top" wrapText="1"/>
    </xf>
    <xf numFmtId="0" fontId="19" fillId="0" borderId="41" xfId="1" applyBorder="1" applyAlignment="1">
      <alignment wrapText="1"/>
    </xf>
    <xf numFmtId="0" fontId="14" fillId="0" borderId="43" xfId="0" applyFont="1" applyBorder="1" applyAlignment="1">
      <alignment horizontal="center" vertical="top" wrapText="1"/>
    </xf>
    <xf numFmtId="0" fontId="19" fillId="0" borderId="42" xfId="1" applyBorder="1" applyAlignment="1">
      <alignment vertical="top" wrapText="1"/>
    </xf>
    <xf numFmtId="0" fontId="14" fillId="0" borderId="17" xfId="0" applyFont="1" applyBorder="1" applyAlignment="1">
      <alignment horizontal="center" vertical="top" wrapText="1"/>
    </xf>
    <xf numFmtId="0" fontId="18" fillId="0" borderId="42" xfId="0" applyFont="1" applyBorder="1" applyAlignment="1">
      <alignment wrapText="1"/>
    </xf>
    <xf numFmtId="0" fontId="19" fillId="0" borderId="42" xfId="1" applyBorder="1" applyAlignment="1">
      <alignment wrapText="1"/>
    </xf>
    <xf numFmtId="0" fontId="18" fillId="0" borderId="17" xfId="0" applyFont="1" applyBorder="1" applyAlignment="1">
      <alignment horizontal="center" wrapText="1"/>
    </xf>
    <xf numFmtId="0" fontId="20" fillId="0" borderId="42" xfId="0" applyFont="1" applyBorder="1" applyAlignment="1">
      <alignment wrapText="1"/>
    </xf>
    <xf numFmtId="0" fontId="32" fillId="0" borderId="42" xfId="0" applyFont="1" applyBorder="1" applyAlignment="1">
      <alignment vertical="top" wrapText="1"/>
    </xf>
    <xf numFmtId="0" fontId="19" fillId="0" borderId="4" xfId="1" applyBorder="1" applyAlignment="1">
      <alignment vertical="center" wrapText="1"/>
    </xf>
    <xf numFmtId="0" fontId="6" fillId="0" borderId="17" xfId="0" applyFont="1" applyBorder="1" applyAlignment="1">
      <alignment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17" xfId="0" applyFont="1" applyBorder="1" applyAlignment="1">
      <alignment wrapText="1"/>
    </xf>
    <xf numFmtId="0" fontId="33" fillId="6" borderId="17" xfId="0" applyFont="1" applyFill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0" fontId="33" fillId="0" borderId="42" xfId="0" applyFont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16" fontId="33" fillId="0" borderId="42" xfId="0" applyNumberFormat="1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15" fillId="0" borderId="4" xfId="0" applyFont="1" applyBorder="1" applyAlignment="1">
      <alignment vertical="top" wrapText="1"/>
    </xf>
    <xf numFmtId="0" fontId="15" fillId="0" borderId="0" xfId="0" applyFont="1"/>
    <xf numFmtId="0" fontId="18" fillId="0" borderId="4" xfId="0" applyFont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vertical="top" wrapText="1"/>
    </xf>
    <xf numFmtId="0" fontId="18" fillId="0" borderId="41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43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17" xfId="0" applyFont="1" applyBorder="1" applyAlignment="1">
      <alignment horizontal="justify" vertical="top" wrapText="1"/>
    </xf>
    <xf numFmtId="0" fontId="5" fillId="0" borderId="4" xfId="0" applyFont="1" applyBorder="1" applyAlignment="1">
      <alignment vertical="top" wrapText="1"/>
    </xf>
    <xf numFmtId="0" fontId="19" fillId="0" borderId="4" xfId="1" applyBorder="1" applyAlignment="1">
      <alignment vertical="top" wrapText="1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4" fillId="0" borderId="7" xfId="0" applyFont="1" applyBorder="1" applyAlignment="1" applyProtection="1">
      <alignment horizontal="center" vertical="top"/>
      <protection hidden="1"/>
    </xf>
    <xf numFmtId="0" fontId="5" fillId="0" borderId="8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9" xfId="0" applyFont="1" applyBorder="1" applyAlignment="1" applyProtection="1">
      <alignment horizontal="left" vertical="top" wrapText="1"/>
      <protection hidden="1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top"/>
      <protection hidden="1"/>
    </xf>
    <xf numFmtId="0" fontId="9" fillId="0" borderId="8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9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6" fillId="0" borderId="3" xfId="0" applyFont="1" applyBorder="1" applyAlignment="1" applyProtection="1">
      <alignment horizontal="center" vertical="top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 vertical="top" wrapText="1"/>
      <protection hidden="1"/>
    </xf>
    <xf numFmtId="0" fontId="10" fillId="2" borderId="2" xfId="0" applyFont="1" applyFill="1" applyBorder="1" applyAlignment="1" applyProtection="1">
      <alignment horizontal="center" vertical="top" wrapText="1"/>
      <protection hidden="1"/>
    </xf>
    <xf numFmtId="0" fontId="10" fillId="2" borderId="23" xfId="0" applyFont="1" applyFill="1" applyBorder="1" applyAlignment="1" applyProtection="1">
      <alignment horizontal="center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7" fillId="0" borderId="6" xfId="0" applyFont="1" applyBorder="1" applyAlignment="1" applyProtection="1">
      <alignment horizontal="left" vertical="top" wrapText="1"/>
      <protection hidden="1"/>
    </xf>
    <xf numFmtId="0" fontId="7" fillId="0" borderId="7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7" fillId="2" borderId="22" xfId="0" applyFont="1" applyFill="1" applyBorder="1" applyAlignment="1" applyProtection="1">
      <alignment horizontal="center" vertical="top" wrapText="1"/>
      <protection hidden="1"/>
    </xf>
    <xf numFmtId="0" fontId="7" fillId="2" borderId="4" xfId="0" applyFont="1" applyFill="1" applyBorder="1" applyAlignment="1" applyProtection="1">
      <alignment horizontal="center" vertical="top" wrapText="1"/>
      <protection hidden="1"/>
    </xf>
    <xf numFmtId="0" fontId="7" fillId="2" borderId="21" xfId="0" applyFont="1" applyFill="1" applyBorder="1" applyAlignment="1" applyProtection="1">
      <alignment horizontal="center" vertical="top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top"/>
      <protection hidden="1"/>
    </xf>
    <xf numFmtId="0" fontId="10" fillId="2" borderId="2" xfId="0" applyFont="1" applyFill="1" applyBorder="1" applyAlignment="1" applyProtection="1">
      <alignment horizontal="center" vertical="top"/>
      <protection hidden="1"/>
    </xf>
    <xf numFmtId="0" fontId="10" fillId="2" borderId="23" xfId="0" applyFont="1" applyFill="1" applyBorder="1" applyAlignment="1" applyProtection="1">
      <alignment horizontal="center" vertical="top"/>
      <protection hidden="1"/>
    </xf>
    <xf numFmtId="0" fontId="11" fillId="0" borderId="3" xfId="0" applyFont="1" applyBorder="1" applyAlignment="1" applyProtection="1">
      <alignment horizontal="left"/>
      <protection hidden="1"/>
    </xf>
    <xf numFmtId="0" fontId="7" fillId="0" borderId="1" xfId="0" applyFont="1" applyBorder="1" applyAlignment="1" applyProtection="1">
      <alignment horizontal="left"/>
      <protection hidden="1"/>
    </xf>
    <xf numFmtId="49" fontId="7" fillId="2" borderId="4" xfId="0" applyNumberFormat="1" applyFont="1" applyFill="1" applyBorder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9" fillId="0" borderId="29" xfId="0" applyFont="1" applyBorder="1" applyAlignment="1" applyProtection="1">
      <alignment horizontal="left" vertical="top" wrapText="1"/>
      <protection hidden="1"/>
    </xf>
    <xf numFmtId="0" fontId="9" fillId="0" borderId="20" xfId="0" applyFont="1" applyBorder="1" applyAlignment="1" applyProtection="1">
      <alignment horizontal="left" vertical="top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left" vertical="top" wrapText="1"/>
      <protection hidden="1"/>
    </xf>
    <xf numFmtId="0" fontId="9" fillId="0" borderId="29" xfId="0" applyFont="1" applyBorder="1" applyAlignment="1" applyProtection="1">
      <alignment horizontal="center" vertical="top" wrapText="1"/>
      <protection hidden="1"/>
    </xf>
    <xf numFmtId="0" fontId="9" fillId="0" borderId="20" xfId="0" applyFont="1" applyBorder="1" applyAlignment="1" applyProtection="1">
      <alignment horizontal="center" vertical="top" wrapText="1"/>
      <protection hidden="1"/>
    </xf>
    <xf numFmtId="0" fontId="9" fillId="0" borderId="30" xfId="0" applyFont="1" applyBorder="1" applyAlignment="1" applyProtection="1">
      <alignment horizontal="left" vertical="top" wrapText="1"/>
      <protection hidden="1"/>
    </xf>
    <xf numFmtId="0" fontId="7" fillId="3" borderId="29" xfId="0" applyFont="1" applyFill="1" applyBorder="1" applyAlignment="1" applyProtection="1">
      <alignment horizontal="center" vertical="center" wrapText="1"/>
      <protection hidden="1"/>
    </xf>
    <xf numFmtId="0" fontId="7" fillId="3" borderId="30" xfId="0" applyFont="1" applyFill="1" applyBorder="1" applyAlignment="1" applyProtection="1">
      <alignment horizontal="center" vertical="center" wrapText="1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7" fillId="3" borderId="18" xfId="0" applyFont="1" applyFill="1" applyBorder="1" applyAlignment="1" applyProtection="1">
      <alignment horizontal="right" vertical="top"/>
      <protection hidden="1"/>
    </xf>
    <xf numFmtId="0" fontId="7" fillId="3" borderId="19" xfId="0" applyFont="1" applyFill="1" applyBorder="1" applyAlignment="1" applyProtection="1">
      <alignment horizontal="right" vertical="top"/>
      <protection hidden="1"/>
    </xf>
    <xf numFmtId="0" fontId="7" fillId="0" borderId="1" xfId="0" applyFont="1" applyBorder="1" applyAlignment="1" applyProtection="1">
      <alignment horizontal="left" vertical="top"/>
      <protection hidden="1"/>
    </xf>
    <xf numFmtId="0" fontId="7" fillId="0" borderId="1" xfId="0" applyFont="1" applyBorder="1" applyAlignment="1" applyProtection="1">
      <alignment horizontal="left" wrapText="1"/>
      <protection hidden="1"/>
    </xf>
    <xf numFmtId="0" fontId="19" fillId="0" borderId="4" xfId="1" applyBorder="1" applyAlignment="1">
      <alignment vertical="center" wrapText="1"/>
    </xf>
    <xf numFmtId="0" fontId="7" fillId="0" borderId="5" xfId="0" applyFont="1" applyBorder="1" applyAlignment="1" applyProtection="1">
      <alignment horizontal="left" vertical="top"/>
      <protection hidden="1"/>
    </xf>
    <xf numFmtId="0" fontId="7" fillId="0" borderId="6" xfId="0" applyFont="1" applyBorder="1" applyAlignment="1" applyProtection="1">
      <alignment horizontal="left" vertical="top"/>
      <protection hidden="1"/>
    </xf>
    <xf numFmtId="0" fontId="7" fillId="0" borderId="7" xfId="0" applyFont="1" applyBorder="1" applyAlignment="1" applyProtection="1">
      <alignment horizontal="left" vertical="top"/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2" borderId="4" xfId="0" applyFont="1" applyFill="1" applyBorder="1" applyAlignment="1" applyProtection="1">
      <alignment horizontal="center" wrapText="1"/>
      <protection hidden="1"/>
    </xf>
    <xf numFmtId="0" fontId="7" fillId="2" borderId="21" xfId="0" applyFont="1" applyFill="1" applyBorder="1" applyAlignment="1" applyProtection="1">
      <alignment horizontal="center" wrapText="1"/>
      <protection hidden="1"/>
    </xf>
    <xf numFmtId="0" fontId="7" fillId="2" borderId="29" xfId="0" applyFont="1" applyFill="1" applyBorder="1" applyAlignment="1" applyProtection="1">
      <alignment horizontal="center" vertical="top" wrapText="1"/>
      <protection hidden="1"/>
    </xf>
    <xf numFmtId="0" fontId="7" fillId="2" borderId="20" xfId="0" applyFont="1" applyFill="1" applyBorder="1" applyAlignment="1" applyProtection="1">
      <alignment horizontal="center" vertical="top" wrapText="1"/>
      <protection hidden="1"/>
    </xf>
    <xf numFmtId="0" fontId="7" fillId="2" borderId="22" xfId="0" applyFont="1" applyFill="1" applyBorder="1" applyAlignment="1" applyProtection="1">
      <alignment horizontal="center" wrapText="1"/>
      <protection hidden="1"/>
    </xf>
    <xf numFmtId="0" fontId="7" fillId="2" borderId="22" xfId="0" applyFont="1" applyFill="1" applyBorder="1" applyAlignment="1" applyProtection="1">
      <alignment horizontal="center" vertical="top"/>
      <protection hidden="1"/>
    </xf>
    <xf numFmtId="0" fontId="7" fillId="2" borderId="4" xfId="0" applyFont="1" applyFill="1" applyBorder="1" applyAlignment="1" applyProtection="1">
      <alignment horizontal="center" vertical="top"/>
      <protection hidden="1"/>
    </xf>
    <xf numFmtId="0" fontId="7" fillId="2" borderId="21" xfId="0" applyFont="1" applyFill="1" applyBorder="1" applyAlignment="1" applyProtection="1">
      <alignment horizontal="center" vertical="top"/>
      <protection hidden="1"/>
    </xf>
    <xf numFmtId="0" fontId="22" fillId="2" borderId="11" xfId="0" applyFont="1" applyFill="1" applyBorder="1" applyAlignment="1" applyProtection="1">
      <alignment horizontal="center"/>
      <protection hidden="1"/>
    </xf>
    <xf numFmtId="0" fontId="22" fillId="2" borderId="2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 wrapText="1"/>
      <protection hidden="1"/>
    </xf>
    <xf numFmtId="0" fontId="7" fillId="2" borderId="23" xfId="0" applyFont="1" applyFill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left"/>
      <protection hidden="1"/>
    </xf>
    <xf numFmtId="0" fontId="7" fillId="0" borderId="6" xfId="0" applyFont="1" applyBorder="1" applyAlignment="1" applyProtection="1">
      <alignment horizontal="left"/>
      <protection hidden="1"/>
    </xf>
    <xf numFmtId="0" fontId="7" fillId="0" borderId="7" xfId="0" applyFont="1" applyBorder="1" applyAlignment="1" applyProtection="1">
      <alignment horizontal="left"/>
      <protection hidden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id335204310" TargetMode="External"/><Relationship Id="rId2" Type="http://schemas.openxmlformats.org/officeDocument/2006/relationships/hyperlink" Target="https://timolod.ru/centers/rodnik/" TargetMode="External"/><Relationship Id="rId1" Type="http://schemas.openxmlformats.org/officeDocument/2006/relationships/hyperlink" Target="https://rodnik-center.nethouse.ru/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s://www.facebook.com/profile.php?id=100010691892723" TargetMode="External"/><Relationship Id="rId4" Type="http://schemas.openxmlformats.org/officeDocument/2006/relationships/hyperlink" Target="https://twitter.com/_RodniK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timolod.ru/media/articles/nedoverie-k-telefonu-doveriya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topLeftCell="A7" zoomScaleNormal="100" zoomScaleSheetLayoutView="100" workbookViewId="0">
      <selection activeCell="H22" sqref="H22"/>
    </sheetView>
  </sheetViews>
  <sheetFormatPr defaultRowHeight="15" x14ac:dyDescent="0.25"/>
  <sheetData>
    <row r="1" spans="1:14" ht="20.25" x14ac:dyDescent="0.25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</row>
    <row r="2" spans="1:14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.75" x14ac:dyDescent="0.25">
      <c r="A3" s="239" t="s">
        <v>1</v>
      </c>
      <c r="B3" s="240"/>
      <c r="C3" s="240"/>
      <c r="D3" s="240"/>
      <c r="E3" s="240"/>
      <c r="F3" s="5"/>
      <c r="G3" s="5"/>
      <c r="H3" s="5"/>
      <c r="I3" s="5"/>
      <c r="J3" s="5"/>
      <c r="K3" s="5"/>
      <c r="L3" s="241"/>
      <c r="M3" s="241"/>
      <c r="N3" s="242"/>
    </row>
    <row r="4" spans="1:14" ht="15.75" x14ac:dyDescent="0.25">
      <c r="A4" s="7" t="s">
        <v>264</v>
      </c>
      <c r="B4" s="243" t="s">
        <v>265</v>
      </c>
      <c r="C4" s="243"/>
      <c r="D4" s="243"/>
      <c r="E4" s="243"/>
      <c r="F4" s="5"/>
      <c r="G4" s="5"/>
      <c r="H4" s="5"/>
      <c r="I4" s="5"/>
      <c r="J4" s="5"/>
      <c r="K4" s="5"/>
      <c r="L4" s="5"/>
      <c r="M4" s="5"/>
      <c r="N4" s="6"/>
    </row>
    <row r="5" spans="1:14" ht="15.75" x14ac:dyDescent="0.25">
      <c r="A5" s="244"/>
      <c r="B5" s="243"/>
      <c r="C5" s="243"/>
      <c r="D5" s="243"/>
      <c r="E5" s="243"/>
      <c r="F5" s="5"/>
      <c r="G5" s="5"/>
      <c r="H5" s="5"/>
      <c r="I5" s="5"/>
      <c r="J5" s="5"/>
      <c r="K5" s="5"/>
      <c r="L5" s="5"/>
      <c r="M5" s="5"/>
      <c r="N5" s="6"/>
    </row>
    <row r="6" spans="1:14" x14ac:dyDescent="0.25">
      <c r="A6" s="233"/>
      <c r="B6" s="234"/>
      <c r="C6" s="5"/>
      <c r="D6" s="235"/>
      <c r="E6" s="235"/>
      <c r="F6" s="5"/>
      <c r="G6" s="5"/>
      <c r="H6" s="5"/>
      <c r="I6" s="5"/>
      <c r="J6" s="5"/>
      <c r="K6" s="5"/>
      <c r="L6" s="5"/>
      <c r="M6" s="5"/>
      <c r="N6" s="6"/>
    </row>
    <row r="7" spans="1:14" x14ac:dyDescent="0.25">
      <c r="A7" s="250" t="s">
        <v>3</v>
      </c>
      <c r="B7" s="251"/>
      <c r="C7" s="5"/>
      <c r="D7" s="252" t="s">
        <v>4</v>
      </c>
      <c r="E7" s="252"/>
      <c r="F7" s="5"/>
      <c r="G7" s="5"/>
      <c r="H7" s="5"/>
      <c r="I7" s="5"/>
      <c r="J7" s="5"/>
      <c r="K7" s="5"/>
      <c r="L7" s="5"/>
      <c r="M7" s="5"/>
      <c r="N7" s="6"/>
    </row>
    <row r="8" spans="1:14" x14ac:dyDescent="0.25">
      <c r="A8" s="8"/>
      <c r="B8" s="253" t="s">
        <v>5</v>
      </c>
      <c r="C8" s="253"/>
      <c r="D8" s="253"/>
      <c r="E8" s="2"/>
      <c r="F8" s="5"/>
      <c r="G8" s="5"/>
      <c r="H8" s="5"/>
      <c r="I8" s="5"/>
      <c r="J8" s="5"/>
      <c r="K8" s="5"/>
      <c r="L8" s="5"/>
      <c r="M8" s="5"/>
      <c r="N8" s="6"/>
    </row>
    <row r="9" spans="1:14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8.75" x14ac:dyDescent="0.3">
      <c r="A10" s="254" t="s">
        <v>6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6"/>
    </row>
    <row r="11" spans="1:14" ht="18.75" x14ac:dyDescent="0.3">
      <c r="A11" s="257" t="s">
        <v>266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9"/>
    </row>
    <row r="12" spans="1:14" x14ac:dyDescent="0.25">
      <c r="A12" s="260" t="s">
        <v>7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2"/>
    </row>
    <row r="13" spans="1:14" ht="18.75" x14ac:dyDescent="0.3">
      <c r="A13" s="4"/>
      <c r="B13" s="5"/>
      <c r="C13" s="5"/>
      <c r="D13" s="5"/>
      <c r="E13" s="9" t="s">
        <v>8</v>
      </c>
      <c r="F13" s="245">
        <v>2020</v>
      </c>
      <c r="G13" s="245"/>
      <c r="H13" s="246" t="s">
        <v>9</v>
      </c>
      <c r="I13" s="246"/>
      <c r="J13" s="246"/>
      <c r="K13" s="5"/>
      <c r="L13" s="5"/>
      <c r="M13" s="5"/>
      <c r="N13" s="6"/>
    </row>
    <row r="14" spans="1:14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1:14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1:14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8.75" x14ac:dyDescent="0.25">
      <c r="A23" s="247" t="s">
        <v>10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9"/>
    </row>
    <row r="24" spans="1:14" x14ac:dyDescent="0.2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</row>
    <row r="25" spans="1:14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</row>
    <row r="26" spans="1:14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</row>
    <row r="27" spans="1:14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</row>
    <row r="28" spans="1:14" ht="15.75" thickBot="1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</sheetData>
  <mergeCells count="16">
    <mergeCell ref="F13:G13"/>
    <mergeCell ref="H13:J13"/>
    <mergeCell ref="A23:N23"/>
    <mergeCell ref="A7:B7"/>
    <mergeCell ref="D7:E7"/>
    <mergeCell ref="B8:D8"/>
    <mergeCell ref="A10:N10"/>
    <mergeCell ref="A11:N11"/>
    <mergeCell ref="A12:N12"/>
    <mergeCell ref="A6:B6"/>
    <mergeCell ref="D6:E6"/>
    <mergeCell ref="A1:N1"/>
    <mergeCell ref="A3:E3"/>
    <mergeCell ref="L3:N3"/>
    <mergeCell ref="B4:E4"/>
    <mergeCell ref="A5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topLeftCell="A4" zoomScale="90" zoomScaleNormal="100" zoomScaleSheetLayoutView="90" workbookViewId="0">
      <selection activeCell="E16" sqref="E16"/>
    </sheetView>
  </sheetViews>
  <sheetFormatPr defaultRowHeight="15" x14ac:dyDescent="0.25"/>
  <cols>
    <col min="1" max="1" width="9.5703125" customWidth="1"/>
    <col min="2" max="2" width="28.140625" customWidth="1"/>
    <col min="3" max="3" width="20.5703125" customWidth="1"/>
    <col min="4" max="4" width="29.5703125" customWidth="1"/>
    <col min="5" max="5" width="55.140625" customWidth="1"/>
  </cols>
  <sheetData>
    <row r="1" spans="1:5" ht="18.75" x14ac:dyDescent="0.25">
      <c r="A1" s="293" t="s">
        <v>133</v>
      </c>
      <c r="B1" s="293"/>
      <c r="C1" s="293"/>
      <c r="D1" s="293"/>
      <c r="E1" s="293"/>
    </row>
    <row r="2" spans="1:5" ht="38.25" thickBot="1" x14ac:dyDescent="0.3">
      <c r="A2" s="29" t="s">
        <v>56</v>
      </c>
      <c r="B2" s="29" t="s">
        <v>134</v>
      </c>
      <c r="C2" s="29" t="s">
        <v>135</v>
      </c>
      <c r="D2" s="29" t="s">
        <v>136</v>
      </c>
      <c r="E2" s="29" t="s">
        <v>137</v>
      </c>
    </row>
    <row r="3" spans="1:5" ht="75.75" thickBot="1" x14ac:dyDescent="0.3">
      <c r="A3" s="66">
        <v>1</v>
      </c>
      <c r="B3" s="67" t="s">
        <v>138</v>
      </c>
      <c r="C3" s="194">
        <v>23</v>
      </c>
      <c r="D3" s="195">
        <v>4</v>
      </c>
      <c r="E3" s="198" t="s">
        <v>314</v>
      </c>
    </row>
    <row r="4" spans="1:5" ht="109.5" customHeight="1" thickBot="1" x14ac:dyDescent="0.3">
      <c r="A4" s="55">
        <v>2</v>
      </c>
      <c r="B4" s="67" t="s">
        <v>139</v>
      </c>
      <c r="C4" s="196">
        <v>1056</v>
      </c>
      <c r="D4" s="197">
        <v>257</v>
      </c>
      <c r="E4" s="199" t="s">
        <v>315</v>
      </c>
    </row>
    <row r="5" spans="1:5" ht="195" customHeight="1" thickBot="1" x14ac:dyDescent="0.3">
      <c r="A5" s="66">
        <v>3</v>
      </c>
      <c r="B5" s="67" t="s">
        <v>140</v>
      </c>
      <c r="C5" s="196">
        <v>463</v>
      </c>
      <c r="D5" s="197">
        <v>130</v>
      </c>
      <c r="E5" s="199" t="s">
        <v>316</v>
      </c>
    </row>
    <row r="6" spans="1:5" ht="105.75" thickBot="1" x14ac:dyDescent="0.3">
      <c r="A6" s="66">
        <v>4</v>
      </c>
      <c r="B6" s="67" t="s">
        <v>141</v>
      </c>
      <c r="C6" s="196">
        <v>534</v>
      </c>
      <c r="D6" s="197">
        <v>93</v>
      </c>
      <c r="E6" s="199" t="s">
        <v>317</v>
      </c>
    </row>
    <row r="7" spans="1:5" ht="172.5" customHeight="1" thickBot="1" x14ac:dyDescent="0.3">
      <c r="A7" s="55">
        <v>5</v>
      </c>
      <c r="B7" s="67" t="s">
        <v>142</v>
      </c>
      <c r="C7" s="196">
        <v>82</v>
      </c>
      <c r="D7" s="197">
        <v>38</v>
      </c>
      <c r="E7" s="199" t="s">
        <v>318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view="pageBreakPreview" zoomScale="110" zoomScaleNormal="100" zoomScaleSheetLayoutView="110" workbookViewId="0">
      <selection activeCell="D3" sqref="D3"/>
    </sheetView>
  </sheetViews>
  <sheetFormatPr defaultRowHeight="15" x14ac:dyDescent="0.25"/>
  <cols>
    <col min="1" max="1" width="27.140625" customWidth="1"/>
    <col min="2" max="2" width="28.140625" customWidth="1"/>
    <col min="3" max="3" width="27.85546875" customWidth="1"/>
    <col min="4" max="4" width="28.140625" customWidth="1"/>
  </cols>
  <sheetData>
    <row r="1" spans="1:4" ht="18.75" x14ac:dyDescent="0.3">
      <c r="A1" s="297" t="s">
        <v>143</v>
      </c>
      <c r="B1" s="297"/>
      <c r="C1" s="297"/>
      <c r="D1" s="297"/>
    </row>
    <row r="2" spans="1:4" ht="51" customHeight="1" x14ac:dyDescent="0.25">
      <c r="A2" s="29" t="s">
        <v>13</v>
      </c>
      <c r="B2" s="29" t="s">
        <v>144</v>
      </c>
      <c r="C2" s="29" t="s">
        <v>145</v>
      </c>
      <c r="D2" s="29" t="s">
        <v>146</v>
      </c>
    </row>
    <row r="3" spans="1:4" ht="165" customHeight="1" x14ac:dyDescent="0.3">
      <c r="A3" s="68" t="s">
        <v>147</v>
      </c>
      <c r="B3" s="65" t="s">
        <v>381</v>
      </c>
      <c r="C3" s="36">
        <v>26</v>
      </c>
      <c r="D3" s="69" t="s">
        <v>382</v>
      </c>
    </row>
    <row r="4" spans="1:4" ht="97.5" customHeight="1" x14ac:dyDescent="0.25">
      <c r="A4" s="42" t="s">
        <v>148</v>
      </c>
      <c r="B4" s="20" t="s">
        <v>334</v>
      </c>
      <c r="C4" s="36">
        <v>2</v>
      </c>
      <c r="D4" s="32" t="s">
        <v>333</v>
      </c>
    </row>
    <row r="5" spans="1:4" ht="37.5" customHeight="1" x14ac:dyDescent="0.25">
      <c r="A5" s="42" t="s">
        <v>149</v>
      </c>
      <c r="B5" s="20"/>
      <c r="C5" s="36"/>
      <c r="D5" s="32"/>
    </row>
    <row r="6" spans="1:4" ht="75" customHeight="1" x14ac:dyDescent="0.3">
      <c r="A6" s="68" t="s">
        <v>150</v>
      </c>
      <c r="B6" s="20"/>
      <c r="C6" s="36"/>
      <c r="D6" s="32"/>
    </row>
    <row r="7" spans="1:4" ht="38.25" customHeight="1" x14ac:dyDescent="0.3">
      <c r="A7" s="68" t="s">
        <v>149</v>
      </c>
      <c r="B7" s="20"/>
      <c r="C7" s="36"/>
      <c r="D7" s="3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view="pageBreakPreview" zoomScale="90" zoomScaleNormal="100" zoomScaleSheetLayoutView="90" workbookViewId="0">
      <selection activeCell="B5" sqref="B5:C13"/>
    </sheetView>
  </sheetViews>
  <sheetFormatPr defaultRowHeight="15" x14ac:dyDescent="0.25"/>
  <cols>
    <col min="1" max="1" width="47.42578125" customWidth="1"/>
    <col min="2" max="2" width="39.5703125" customWidth="1"/>
    <col min="3" max="3" width="45.7109375" customWidth="1"/>
  </cols>
  <sheetData>
    <row r="1" spans="1:3" ht="18.75" x14ac:dyDescent="0.25">
      <c r="A1" s="293" t="s">
        <v>151</v>
      </c>
      <c r="B1" s="293"/>
      <c r="C1" s="293"/>
    </row>
    <row r="2" spans="1:3" ht="18.75" x14ac:dyDescent="0.25">
      <c r="A2" s="282" t="s">
        <v>152</v>
      </c>
      <c r="B2" s="282"/>
      <c r="C2" s="282"/>
    </row>
    <row r="3" spans="1:3" ht="84" customHeight="1" x14ac:dyDescent="0.25">
      <c r="A3" s="29" t="s">
        <v>153</v>
      </c>
      <c r="B3" s="70" t="s">
        <v>154</v>
      </c>
      <c r="C3" s="29" t="s">
        <v>155</v>
      </c>
    </row>
    <row r="4" spans="1:3" ht="19.5" thickBot="1" x14ac:dyDescent="0.35">
      <c r="A4" s="71" t="s">
        <v>156</v>
      </c>
      <c r="B4" s="72"/>
      <c r="C4" s="73"/>
    </row>
    <row r="5" spans="1:3" ht="19.5" thickBot="1" x14ac:dyDescent="0.3">
      <c r="A5" s="67" t="s">
        <v>157</v>
      </c>
      <c r="B5" s="200" t="s">
        <v>319</v>
      </c>
      <c r="C5" s="201"/>
    </row>
    <row r="6" spans="1:3" ht="42" customHeight="1" thickBot="1" x14ac:dyDescent="0.3">
      <c r="A6" s="42" t="s">
        <v>158</v>
      </c>
      <c r="B6" s="202" t="s">
        <v>320</v>
      </c>
      <c r="C6" s="203"/>
    </row>
    <row r="7" spans="1:3" ht="30.75" customHeight="1" thickBot="1" x14ac:dyDescent="0.3">
      <c r="A7" s="42" t="s">
        <v>159</v>
      </c>
      <c r="B7" s="205" t="s">
        <v>321</v>
      </c>
      <c r="C7" s="206">
        <v>430</v>
      </c>
    </row>
    <row r="8" spans="1:3" ht="24" customHeight="1" thickBot="1" x14ac:dyDescent="0.3">
      <c r="A8" s="42" t="s">
        <v>160</v>
      </c>
      <c r="B8" s="207" t="s">
        <v>322</v>
      </c>
      <c r="C8" s="203" t="s">
        <v>323</v>
      </c>
    </row>
    <row r="9" spans="1:3" ht="23.25" customHeight="1" thickBot="1" x14ac:dyDescent="0.3">
      <c r="A9" s="42" t="s">
        <v>161</v>
      </c>
      <c r="B9" s="202" t="s">
        <v>324</v>
      </c>
      <c r="C9" s="203" t="s">
        <v>325</v>
      </c>
    </row>
    <row r="10" spans="1:3" ht="28.5" customHeight="1" thickBot="1" x14ac:dyDescent="0.3">
      <c r="A10" s="42" t="s">
        <v>162</v>
      </c>
      <c r="B10" s="202" t="s">
        <v>326</v>
      </c>
      <c r="C10" s="203" t="s">
        <v>327</v>
      </c>
    </row>
    <row r="11" spans="1:3" ht="27" customHeight="1" thickBot="1" x14ac:dyDescent="0.3">
      <c r="A11" s="42" t="s">
        <v>163</v>
      </c>
      <c r="B11" s="207" t="s">
        <v>328</v>
      </c>
      <c r="C11" s="203" t="s">
        <v>329</v>
      </c>
    </row>
    <row r="12" spans="1:3" ht="31.5" customHeight="1" thickBot="1" x14ac:dyDescent="0.3">
      <c r="A12" s="77" t="s">
        <v>164</v>
      </c>
      <c r="B12" s="208"/>
      <c r="C12" s="203" t="s">
        <v>330</v>
      </c>
    </row>
    <row r="13" spans="1:3" ht="285.75" thickBot="1" x14ac:dyDescent="0.3">
      <c r="A13" s="74" t="s">
        <v>165</v>
      </c>
      <c r="B13" s="204" t="s">
        <v>331</v>
      </c>
      <c r="C13" s="203">
        <v>8609</v>
      </c>
    </row>
    <row r="14" spans="1:3" ht="18.75" x14ac:dyDescent="0.3">
      <c r="A14" s="75" t="s">
        <v>166</v>
      </c>
      <c r="B14" s="76" t="s">
        <v>167</v>
      </c>
      <c r="C14" s="76" t="s">
        <v>168</v>
      </c>
    </row>
    <row r="15" spans="1:3" ht="18.75" x14ac:dyDescent="0.25">
      <c r="A15" s="42" t="s">
        <v>169</v>
      </c>
      <c r="B15" s="35"/>
      <c r="C15" s="35"/>
    </row>
    <row r="16" spans="1:3" ht="18.75" x14ac:dyDescent="0.25">
      <c r="A16" s="42" t="s">
        <v>170</v>
      </c>
      <c r="B16" s="35"/>
      <c r="C16" s="35"/>
    </row>
    <row r="17" spans="1:3" ht="18.75" x14ac:dyDescent="0.3">
      <c r="A17" s="59"/>
      <c r="B17" s="59"/>
      <c r="C17" s="59"/>
    </row>
  </sheetData>
  <mergeCells count="2">
    <mergeCell ref="A1:C1"/>
    <mergeCell ref="A2:C2"/>
  </mergeCells>
  <hyperlinks>
    <hyperlink ref="B5" r:id="rId1" display="https://rodnik-center.nethouse.ru/"/>
    <hyperlink ref="B6" r:id="rId2" display="https://timolod.ru/centers/rodnik/"/>
    <hyperlink ref="B7" r:id="rId3"/>
    <hyperlink ref="B9" r:id="rId4" display="https://twitter.com/_RodniK"/>
    <hyperlink ref="B10" r:id="rId5"/>
  </hyperlinks>
  <pageMargins left="0.7" right="0.7" top="0.75" bottom="0.75" header="0.3" footer="0.3"/>
  <pageSetup paperSize="9" orientation="portrait"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view="pageBreakPreview" zoomScale="90" zoomScaleNormal="100" zoomScaleSheetLayoutView="90" workbookViewId="0">
      <selection activeCell="D4" sqref="D4"/>
    </sheetView>
  </sheetViews>
  <sheetFormatPr defaultRowHeight="15" x14ac:dyDescent="0.25"/>
  <cols>
    <col min="1" max="1" width="33.42578125" customWidth="1"/>
    <col min="2" max="3" width="27.42578125" customWidth="1"/>
    <col min="4" max="4" width="27.85546875" customWidth="1"/>
    <col min="5" max="5" width="40.42578125" customWidth="1"/>
    <col min="6" max="6" width="28" customWidth="1"/>
    <col min="7" max="7" width="27.85546875" customWidth="1"/>
    <col min="8" max="8" width="27.42578125" customWidth="1"/>
  </cols>
  <sheetData>
    <row r="1" spans="1:8" ht="18.75" x14ac:dyDescent="0.25">
      <c r="A1" s="282" t="s">
        <v>171</v>
      </c>
      <c r="B1" s="282"/>
      <c r="C1" s="282"/>
      <c r="D1" s="282"/>
      <c r="E1" s="1"/>
      <c r="F1" s="47"/>
      <c r="G1" s="1"/>
      <c r="H1" s="1"/>
    </row>
    <row r="2" spans="1:8" ht="57.75" customHeight="1" x14ac:dyDescent="0.25">
      <c r="A2" s="29" t="s">
        <v>172</v>
      </c>
      <c r="B2" s="29" t="s">
        <v>173</v>
      </c>
      <c r="C2" s="29" t="s">
        <v>174</v>
      </c>
      <c r="D2" s="29" t="s">
        <v>175</v>
      </c>
      <c r="E2" s="29" t="s">
        <v>172</v>
      </c>
      <c r="F2" s="29" t="s">
        <v>173</v>
      </c>
      <c r="G2" s="29" t="s">
        <v>174</v>
      </c>
      <c r="H2" s="29" t="s">
        <v>175</v>
      </c>
    </row>
    <row r="3" spans="1:8" ht="153.75" customHeight="1" x14ac:dyDescent="0.3">
      <c r="A3" s="79" t="s">
        <v>176</v>
      </c>
      <c r="B3" s="80">
        <f>SUM(B4:B2516)</f>
        <v>1</v>
      </c>
      <c r="C3" s="81"/>
      <c r="D3" s="81"/>
      <c r="E3" s="79" t="s">
        <v>177</v>
      </c>
      <c r="F3" s="80">
        <f>SUM(F4:F2516)</f>
        <v>1056</v>
      </c>
      <c r="G3" s="81"/>
      <c r="H3" s="81"/>
    </row>
    <row r="4" spans="1:8" ht="75" x14ac:dyDescent="0.25">
      <c r="A4" s="82"/>
      <c r="B4" s="36">
        <v>1</v>
      </c>
      <c r="C4" s="231" t="s">
        <v>379</v>
      </c>
      <c r="D4" s="232" t="s">
        <v>380</v>
      </c>
      <c r="E4" s="3"/>
      <c r="F4" s="36">
        <v>1</v>
      </c>
      <c r="G4" s="32" t="s">
        <v>356</v>
      </c>
      <c r="H4" s="223" t="s">
        <v>357</v>
      </c>
    </row>
    <row r="5" spans="1:8" ht="409.5" x14ac:dyDescent="0.25">
      <c r="A5" s="78"/>
      <c r="B5" s="36"/>
      <c r="C5" s="83"/>
      <c r="D5" s="84"/>
      <c r="E5" s="78"/>
      <c r="F5" s="36">
        <v>1055</v>
      </c>
      <c r="G5" s="32" t="s">
        <v>358</v>
      </c>
      <c r="H5" s="222" t="s">
        <v>359</v>
      </c>
    </row>
    <row r="6" spans="1:8" ht="18.75" x14ac:dyDescent="0.25">
      <c r="A6" s="78"/>
      <c r="B6" s="36"/>
      <c r="C6" s="35"/>
      <c r="D6" s="35"/>
      <c r="E6" s="78"/>
      <c r="F6" s="36"/>
      <c r="G6" s="85"/>
      <c r="H6" s="209"/>
    </row>
    <row r="7" spans="1:8" ht="18.75" x14ac:dyDescent="0.25">
      <c r="A7" s="78"/>
      <c r="B7" s="36"/>
      <c r="C7" s="35"/>
      <c r="D7" s="35"/>
      <c r="E7" s="78"/>
      <c r="F7" s="36"/>
      <c r="G7" s="85"/>
      <c r="H7" s="209"/>
    </row>
    <row r="8" spans="1:8" ht="18.75" x14ac:dyDescent="0.25">
      <c r="A8" s="78"/>
      <c r="B8" s="36"/>
      <c r="C8" s="35"/>
      <c r="D8" s="35"/>
      <c r="E8" s="78"/>
      <c r="F8" s="36"/>
      <c r="G8" s="85"/>
      <c r="H8" s="209"/>
    </row>
    <row r="9" spans="1:8" ht="18.75" x14ac:dyDescent="0.25">
      <c r="A9" s="78"/>
      <c r="B9" s="36"/>
      <c r="C9" s="35"/>
      <c r="D9" s="35"/>
      <c r="E9" s="78"/>
      <c r="F9" s="36"/>
      <c r="G9" s="85"/>
      <c r="H9" s="209"/>
    </row>
    <row r="10" spans="1:8" ht="18.75" x14ac:dyDescent="0.25">
      <c r="A10" s="78"/>
      <c r="B10" s="36"/>
      <c r="C10" s="35"/>
      <c r="D10" s="35"/>
      <c r="E10" s="78"/>
      <c r="F10" s="36"/>
      <c r="G10" s="85"/>
      <c r="H10" s="84"/>
    </row>
    <row r="11" spans="1:8" ht="18.75" x14ac:dyDescent="0.25">
      <c r="A11" s="78"/>
      <c r="B11" s="36"/>
      <c r="C11" s="35"/>
      <c r="D11" s="35"/>
      <c r="E11" s="78"/>
      <c r="F11" s="36"/>
      <c r="G11" s="83"/>
      <c r="H11" s="298"/>
    </row>
    <row r="12" spans="1:8" ht="18.75" x14ac:dyDescent="0.25">
      <c r="A12" s="78"/>
      <c r="B12" s="36"/>
      <c r="C12" s="35"/>
      <c r="D12" s="35"/>
      <c r="E12" s="78"/>
      <c r="F12" s="36"/>
      <c r="G12" s="83"/>
      <c r="H12" s="298"/>
    </row>
    <row r="13" spans="1:8" ht="18.75" x14ac:dyDescent="0.25">
      <c r="A13" s="78"/>
      <c r="B13" s="36"/>
      <c r="C13" s="35"/>
      <c r="D13" s="35"/>
      <c r="E13" s="78"/>
      <c r="F13" s="36"/>
      <c r="G13" s="83"/>
      <c r="H13" s="84"/>
    </row>
    <row r="14" spans="1:8" ht="18.75" x14ac:dyDescent="0.25">
      <c r="A14" s="78"/>
      <c r="B14" s="36"/>
      <c r="C14" s="35"/>
      <c r="D14" s="35"/>
      <c r="E14" s="78"/>
      <c r="F14" s="36"/>
      <c r="G14" s="85"/>
      <c r="H14" s="86"/>
    </row>
    <row r="15" spans="1:8" ht="18.75" x14ac:dyDescent="0.25">
      <c r="A15" s="78"/>
      <c r="B15" s="36"/>
      <c r="C15" s="35"/>
      <c r="D15" s="35"/>
      <c r="E15" s="78"/>
      <c r="F15" s="36"/>
      <c r="G15" s="85"/>
      <c r="H15" s="84"/>
    </row>
    <row r="16" spans="1:8" ht="18.75" x14ac:dyDescent="0.25">
      <c r="A16" s="78"/>
      <c r="B16" s="36"/>
      <c r="C16" s="35"/>
      <c r="D16" s="35"/>
      <c r="E16" s="78"/>
      <c r="F16" s="36"/>
      <c r="G16" s="85"/>
      <c r="H16" s="84"/>
    </row>
    <row r="17" spans="1:8" ht="18.75" x14ac:dyDescent="0.25">
      <c r="A17" s="78"/>
      <c r="B17" s="36"/>
      <c r="C17" s="35"/>
      <c r="D17" s="35"/>
      <c r="E17" s="78"/>
      <c r="F17" s="36"/>
      <c r="G17" s="85"/>
      <c r="H17" s="84"/>
    </row>
    <row r="18" spans="1:8" ht="18.75" x14ac:dyDescent="0.25">
      <c r="A18" s="78"/>
      <c r="B18" s="36"/>
      <c r="C18" s="35"/>
      <c r="D18" s="35"/>
      <c r="E18" s="78"/>
      <c r="F18" s="36"/>
      <c r="G18" s="85"/>
      <c r="H18" s="84"/>
    </row>
    <row r="19" spans="1:8" ht="18.75" x14ac:dyDescent="0.25">
      <c r="A19" s="78"/>
      <c r="B19" s="36"/>
      <c r="C19" s="35"/>
      <c r="D19" s="35"/>
      <c r="E19" s="78"/>
      <c r="F19" s="36"/>
      <c r="G19" s="85"/>
      <c r="H19" s="84"/>
    </row>
    <row r="20" spans="1:8" ht="18.75" x14ac:dyDescent="0.25">
      <c r="A20" s="78"/>
      <c r="B20" s="36"/>
      <c r="C20" s="35"/>
      <c r="D20" s="35"/>
      <c r="E20" s="78"/>
      <c r="F20" s="36"/>
      <c r="G20" s="85"/>
      <c r="H20" s="84"/>
    </row>
    <row r="21" spans="1:8" ht="18.75" x14ac:dyDescent="0.25">
      <c r="A21" s="78"/>
      <c r="B21" s="36"/>
      <c r="C21" s="35"/>
      <c r="D21" s="35"/>
      <c r="E21" s="78"/>
      <c r="F21" s="36"/>
      <c r="G21" s="85"/>
      <c r="H21" s="85"/>
    </row>
    <row r="22" spans="1:8" ht="18.75" x14ac:dyDescent="0.25">
      <c r="A22" s="78"/>
      <c r="B22" s="36"/>
      <c r="C22" s="35"/>
      <c r="D22" s="35"/>
      <c r="E22" s="78"/>
      <c r="F22" s="36"/>
      <c r="G22" s="85"/>
      <c r="H22" s="85"/>
    </row>
    <row r="23" spans="1:8" ht="18.75" x14ac:dyDescent="0.25">
      <c r="A23" s="78"/>
      <c r="B23" s="36"/>
      <c r="C23" s="35"/>
      <c r="D23" s="35"/>
      <c r="E23" s="78"/>
      <c r="F23" s="36"/>
      <c r="G23" s="85"/>
      <c r="H23" s="85"/>
    </row>
    <row r="24" spans="1:8" ht="18.75" x14ac:dyDescent="0.25">
      <c r="A24" s="78"/>
      <c r="B24" s="36"/>
      <c r="C24" s="35"/>
      <c r="D24" s="35"/>
      <c r="E24" s="78"/>
      <c r="F24" s="36"/>
      <c r="G24" s="85"/>
      <c r="H24" s="84"/>
    </row>
    <row r="25" spans="1:8" ht="18.75" x14ac:dyDescent="0.25">
      <c r="A25" s="78"/>
      <c r="B25" s="36"/>
      <c r="C25" s="35"/>
      <c r="D25" s="35"/>
      <c r="E25" s="78"/>
      <c r="F25" s="36"/>
      <c r="G25" s="85"/>
      <c r="H25" s="86"/>
    </row>
    <row r="26" spans="1:8" ht="18.75" x14ac:dyDescent="0.25">
      <c r="A26" s="78"/>
      <c r="B26" s="36"/>
      <c r="C26" s="35"/>
      <c r="D26" s="35"/>
      <c r="E26" s="78"/>
      <c r="F26" s="36"/>
      <c r="G26" s="35"/>
      <c r="H26" s="35"/>
    </row>
    <row r="27" spans="1:8" ht="18.75" x14ac:dyDescent="0.25">
      <c r="A27" s="78"/>
      <c r="B27" s="36"/>
      <c r="C27" s="35"/>
      <c r="D27" s="35"/>
      <c r="E27" s="78"/>
      <c r="F27" s="36"/>
      <c r="G27" s="35"/>
      <c r="H27" s="35"/>
    </row>
    <row r="28" spans="1:8" ht="18.75" x14ac:dyDescent="0.25">
      <c r="A28" s="78"/>
      <c r="B28" s="36"/>
      <c r="C28" s="35"/>
      <c r="D28" s="35"/>
      <c r="E28" s="78"/>
      <c r="F28" s="36"/>
      <c r="G28" s="35"/>
      <c r="H28" s="35"/>
    </row>
    <row r="29" spans="1:8" ht="18.75" x14ac:dyDescent="0.25">
      <c r="A29" s="78"/>
      <c r="B29" s="36"/>
      <c r="C29" s="35"/>
      <c r="D29" s="35"/>
      <c r="E29" s="78"/>
      <c r="F29" s="36"/>
      <c r="G29" s="35"/>
      <c r="H29" s="35"/>
    </row>
    <row r="30" spans="1:8" ht="18.75" x14ac:dyDescent="0.25">
      <c r="A30" s="78"/>
      <c r="B30" s="36"/>
      <c r="C30" s="35"/>
      <c r="D30" s="35"/>
      <c r="E30" s="78"/>
      <c r="F30" s="36"/>
      <c r="G30" s="35"/>
      <c r="H30" s="35"/>
    </row>
    <row r="31" spans="1:8" ht="18.75" x14ac:dyDescent="0.25">
      <c r="A31" s="78"/>
      <c r="B31" s="36"/>
      <c r="C31" s="35"/>
      <c r="D31" s="35"/>
      <c r="E31" s="78"/>
      <c r="F31" s="36"/>
      <c r="G31" s="35"/>
      <c r="H31" s="35"/>
    </row>
    <row r="32" spans="1:8" ht="18.75" x14ac:dyDescent="0.25">
      <c r="A32" s="78"/>
      <c r="B32" s="36"/>
      <c r="C32" s="35"/>
      <c r="D32" s="35"/>
      <c r="E32" s="78"/>
      <c r="F32" s="36"/>
      <c r="G32" s="35"/>
      <c r="H32" s="35"/>
    </row>
    <row r="33" spans="1:8" ht="18.75" x14ac:dyDescent="0.25">
      <c r="A33" s="78"/>
      <c r="B33" s="36"/>
      <c r="C33" s="35"/>
      <c r="D33" s="35"/>
      <c r="E33" s="78"/>
      <c r="F33" s="36"/>
      <c r="G33" s="35"/>
      <c r="H33" s="35"/>
    </row>
    <row r="34" spans="1:8" ht="18.75" x14ac:dyDescent="0.25">
      <c r="A34" s="78"/>
      <c r="B34" s="36"/>
      <c r="C34" s="35"/>
      <c r="D34" s="35"/>
      <c r="E34" s="78"/>
      <c r="F34" s="36"/>
      <c r="G34" s="35"/>
      <c r="H34" s="35"/>
    </row>
    <row r="35" spans="1:8" ht="18.75" x14ac:dyDescent="0.25">
      <c r="A35" s="78"/>
      <c r="B35" s="36"/>
      <c r="C35" s="35"/>
      <c r="D35" s="35"/>
      <c r="E35" s="78"/>
      <c r="F35" s="36"/>
      <c r="G35" s="35"/>
      <c r="H35" s="35"/>
    </row>
    <row r="36" spans="1:8" ht="18.75" x14ac:dyDescent="0.25">
      <c r="A36" s="78"/>
      <c r="B36" s="36"/>
      <c r="C36" s="35"/>
      <c r="D36" s="35"/>
      <c r="E36" s="78"/>
      <c r="F36" s="36"/>
      <c r="G36" s="35"/>
      <c r="H36" s="35"/>
    </row>
    <row r="37" spans="1:8" ht="18.75" x14ac:dyDescent="0.25">
      <c r="A37" s="78"/>
      <c r="B37" s="36"/>
      <c r="C37" s="35"/>
      <c r="D37" s="35"/>
      <c r="E37" s="78"/>
      <c r="F37" s="36"/>
      <c r="G37" s="35"/>
      <c r="H37" s="35"/>
    </row>
    <row r="38" spans="1:8" ht="18.75" x14ac:dyDescent="0.25">
      <c r="A38" s="78"/>
      <c r="B38" s="36"/>
      <c r="C38" s="35"/>
      <c r="D38" s="35"/>
      <c r="E38" s="78"/>
      <c r="F38" s="36"/>
      <c r="G38" s="35"/>
      <c r="H38" s="35"/>
    </row>
    <row r="39" spans="1:8" ht="18.75" x14ac:dyDescent="0.25">
      <c r="A39" s="78"/>
      <c r="B39" s="36"/>
      <c r="C39" s="35"/>
      <c r="D39" s="35"/>
      <c r="E39" s="78"/>
      <c r="F39" s="36"/>
      <c r="G39" s="35"/>
      <c r="H39" s="35"/>
    </row>
    <row r="40" spans="1:8" ht="18.75" x14ac:dyDescent="0.25">
      <c r="A40" s="78"/>
      <c r="B40" s="36"/>
      <c r="C40" s="35"/>
      <c r="D40" s="35"/>
      <c r="E40" s="78"/>
      <c r="F40" s="36"/>
      <c r="G40" s="35"/>
      <c r="H40" s="35"/>
    </row>
    <row r="41" spans="1:8" ht="18.75" x14ac:dyDescent="0.25">
      <c r="A41" s="78"/>
      <c r="B41" s="36"/>
      <c r="C41" s="35"/>
      <c r="D41" s="35"/>
      <c r="E41" s="78"/>
      <c r="F41" s="36"/>
      <c r="G41" s="35"/>
      <c r="H41" s="35"/>
    </row>
    <row r="42" spans="1:8" ht="18.75" x14ac:dyDescent="0.25">
      <c r="A42" s="78"/>
      <c r="B42" s="36"/>
      <c r="C42" s="35"/>
      <c r="D42" s="35"/>
      <c r="E42" s="78"/>
      <c r="F42" s="36"/>
      <c r="G42" s="35"/>
      <c r="H42" s="35"/>
    </row>
    <row r="43" spans="1:8" ht="18.75" x14ac:dyDescent="0.25">
      <c r="A43" s="78"/>
      <c r="B43" s="36"/>
      <c r="C43" s="35"/>
      <c r="D43" s="35"/>
      <c r="E43" s="78"/>
      <c r="F43" s="36"/>
      <c r="G43" s="35"/>
      <c r="H43" s="35"/>
    </row>
    <row r="44" spans="1:8" ht="18.75" x14ac:dyDescent="0.25">
      <c r="A44" s="78"/>
      <c r="B44" s="36"/>
      <c r="C44" s="35"/>
      <c r="D44" s="35"/>
      <c r="E44" s="78"/>
      <c r="F44" s="36"/>
      <c r="G44" s="35"/>
      <c r="H44" s="35"/>
    </row>
    <row r="45" spans="1:8" ht="18.75" x14ac:dyDescent="0.25">
      <c r="A45" s="78"/>
      <c r="B45" s="36"/>
      <c r="C45" s="35"/>
      <c r="D45" s="35"/>
      <c r="E45" s="78"/>
      <c r="F45" s="36"/>
      <c r="G45" s="35"/>
      <c r="H45" s="35"/>
    </row>
    <row r="46" spans="1:8" ht="18.75" x14ac:dyDescent="0.25">
      <c r="A46" s="78"/>
      <c r="B46" s="36"/>
      <c r="C46" s="35"/>
      <c r="D46" s="35"/>
      <c r="E46" s="78"/>
      <c r="F46" s="36"/>
      <c r="G46" s="35"/>
      <c r="H46" s="35"/>
    </row>
    <row r="47" spans="1:8" ht="18.75" x14ac:dyDescent="0.25">
      <c r="A47" s="78"/>
      <c r="B47" s="36"/>
      <c r="C47" s="35"/>
      <c r="D47" s="35"/>
      <c r="E47" s="78"/>
      <c r="F47" s="36"/>
      <c r="G47" s="35"/>
      <c r="H47" s="35"/>
    </row>
    <row r="48" spans="1:8" ht="18.75" x14ac:dyDescent="0.25">
      <c r="A48" s="78"/>
      <c r="B48" s="36"/>
      <c r="C48" s="35"/>
      <c r="D48" s="35"/>
      <c r="E48" s="78"/>
      <c r="F48" s="36"/>
      <c r="G48" s="35"/>
      <c r="H48" s="35"/>
    </row>
    <row r="49" spans="1:8" ht="18.75" x14ac:dyDescent="0.25">
      <c r="A49" s="78"/>
      <c r="B49" s="36"/>
      <c r="C49" s="35"/>
      <c r="D49" s="35"/>
      <c r="E49" s="78"/>
      <c r="F49" s="36"/>
      <c r="G49" s="35"/>
      <c r="H49" s="35"/>
    </row>
    <row r="50" spans="1:8" ht="18.75" x14ac:dyDescent="0.25">
      <c r="A50" s="78"/>
      <c r="B50" s="36"/>
      <c r="C50" s="35"/>
      <c r="D50" s="35"/>
      <c r="E50" s="78"/>
      <c r="F50" s="36"/>
      <c r="G50" s="35"/>
      <c r="H50" s="35"/>
    </row>
    <row r="51" spans="1:8" ht="18.75" x14ac:dyDescent="0.25">
      <c r="A51" s="78"/>
      <c r="B51" s="36"/>
      <c r="C51" s="35"/>
      <c r="D51" s="35"/>
      <c r="E51" s="78"/>
      <c r="F51" s="36"/>
      <c r="G51" s="35"/>
      <c r="H51" s="35"/>
    </row>
    <row r="52" spans="1:8" ht="18.75" x14ac:dyDescent="0.25">
      <c r="A52" s="78"/>
      <c r="B52" s="36"/>
      <c r="C52" s="35"/>
      <c r="D52" s="35"/>
      <c r="E52" s="78"/>
      <c r="F52" s="36"/>
      <c r="G52" s="35"/>
      <c r="H52" s="35"/>
    </row>
    <row r="53" spans="1:8" ht="18.75" x14ac:dyDescent="0.25">
      <c r="A53" s="78"/>
      <c r="B53" s="36"/>
      <c r="C53" s="35"/>
      <c r="D53" s="35"/>
      <c r="E53" s="78"/>
      <c r="F53" s="36"/>
      <c r="G53" s="35"/>
      <c r="H53" s="35"/>
    </row>
    <row r="54" spans="1:8" ht="18.75" x14ac:dyDescent="0.25">
      <c r="A54" s="78"/>
      <c r="B54" s="36"/>
      <c r="C54" s="35"/>
      <c r="D54" s="35"/>
      <c r="E54" s="78"/>
      <c r="F54" s="36"/>
      <c r="G54" s="35"/>
      <c r="H54" s="35"/>
    </row>
    <row r="55" spans="1:8" ht="18.75" x14ac:dyDescent="0.25">
      <c r="A55" s="78"/>
      <c r="B55" s="36"/>
      <c r="C55" s="35"/>
      <c r="D55" s="35"/>
      <c r="E55" s="78"/>
      <c r="F55" s="36"/>
      <c r="G55" s="35"/>
      <c r="H55" s="35"/>
    </row>
    <row r="56" spans="1:8" ht="18.75" x14ac:dyDescent="0.25">
      <c r="A56" s="78"/>
      <c r="B56" s="36"/>
      <c r="C56" s="35"/>
      <c r="D56" s="35"/>
      <c r="E56" s="78"/>
      <c r="F56" s="36"/>
      <c r="G56" s="35"/>
      <c r="H56" s="35"/>
    </row>
    <row r="57" spans="1:8" ht="18.75" x14ac:dyDescent="0.25">
      <c r="A57" s="78"/>
      <c r="B57" s="36"/>
      <c r="C57" s="35"/>
      <c r="D57" s="35"/>
      <c r="E57" s="78"/>
      <c r="F57" s="36"/>
      <c r="G57" s="35"/>
      <c r="H57" s="35"/>
    </row>
    <row r="58" spans="1:8" ht="18.75" x14ac:dyDescent="0.25">
      <c r="A58" s="78"/>
      <c r="B58" s="36"/>
      <c r="C58" s="35"/>
      <c r="D58" s="35"/>
      <c r="E58" s="78"/>
      <c r="F58" s="36"/>
      <c r="G58" s="35"/>
      <c r="H58" s="35"/>
    </row>
    <row r="59" spans="1:8" ht="18.75" x14ac:dyDescent="0.25">
      <c r="A59" s="78"/>
      <c r="B59" s="36"/>
      <c r="C59" s="35"/>
      <c r="D59" s="35"/>
      <c r="E59" s="78"/>
      <c r="F59" s="36"/>
      <c r="G59" s="35"/>
      <c r="H59" s="35"/>
    </row>
    <row r="60" spans="1:8" ht="18.75" x14ac:dyDescent="0.25">
      <c r="A60" s="78"/>
      <c r="B60" s="36"/>
      <c r="C60" s="35"/>
      <c r="D60" s="35"/>
      <c r="E60" s="78"/>
      <c r="F60" s="36"/>
      <c r="G60" s="35"/>
      <c r="H60" s="35"/>
    </row>
    <row r="61" spans="1:8" ht="18.75" x14ac:dyDescent="0.25">
      <c r="A61" s="78"/>
      <c r="B61" s="36"/>
      <c r="C61" s="35"/>
      <c r="D61" s="35"/>
      <c r="E61" s="78"/>
      <c r="F61" s="36"/>
      <c r="G61" s="35"/>
      <c r="H61" s="35"/>
    </row>
    <row r="62" spans="1:8" ht="18.75" x14ac:dyDescent="0.25">
      <c r="A62" s="78"/>
      <c r="B62" s="36"/>
      <c r="C62" s="35"/>
      <c r="D62" s="35"/>
      <c r="E62" s="78"/>
      <c r="F62" s="36"/>
      <c r="G62" s="35"/>
      <c r="H62" s="35"/>
    </row>
    <row r="63" spans="1:8" ht="18.75" x14ac:dyDescent="0.25">
      <c r="A63" s="78"/>
      <c r="B63" s="36"/>
      <c r="C63" s="35"/>
      <c r="D63" s="35"/>
      <c r="E63" s="78"/>
      <c r="F63" s="36"/>
      <c r="G63" s="35"/>
      <c r="H63" s="35"/>
    </row>
    <row r="64" spans="1:8" ht="18.75" x14ac:dyDescent="0.25">
      <c r="A64" s="78"/>
      <c r="B64" s="36"/>
      <c r="C64" s="35"/>
      <c r="D64" s="35"/>
      <c r="E64" s="78"/>
      <c r="F64" s="36"/>
      <c r="G64" s="35"/>
      <c r="H64" s="35"/>
    </row>
    <row r="65" spans="1:8" ht="18.75" x14ac:dyDescent="0.25">
      <c r="A65" s="78"/>
      <c r="B65" s="36"/>
      <c r="C65" s="35"/>
      <c r="D65" s="35"/>
      <c r="E65" s="78"/>
      <c r="F65" s="36"/>
      <c r="G65" s="35"/>
      <c r="H65" s="35"/>
    </row>
    <row r="66" spans="1:8" ht="18.75" x14ac:dyDescent="0.25">
      <c r="A66" s="78"/>
      <c r="B66" s="36"/>
      <c r="C66" s="35"/>
      <c r="D66" s="35"/>
      <c r="E66" s="78"/>
      <c r="F66" s="36"/>
      <c r="G66" s="35"/>
      <c r="H66" s="35"/>
    </row>
    <row r="67" spans="1:8" ht="18.75" x14ac:dyDescent="0.25">
      <c r="A67" s="78"/>
      <c r="B67" s="36"/>
      <c r="C67" s="35"/>
      <c r="D67" s="35"/>
      <c r="E67" s="78"/>
      <c r="F67" s="36"/>
      <c r="G67" s="35"/>
      <c r="H67" s="35"/>
    </row>
    <row r="68" spans="1:8" ht="18.75" x14ac:dyDescent="0.25">
      <c r="A68" s="78"/>
      <c r="B68" s="36"/>
      <c r="C68" s="35"/>
      <c r="D68" s="35"/>
      <c r="E68" s="78"/>
      <c r="F68" s="36"/>
      <c r="G68" s="35"/>
      <c r="H68" s="35"/>
    </row>
    <row r="69" spans="1:8" ht="18.75" x14ac:dyDescent="0.25">
      <c r="A69" s="78"/>
      <c r="B69" s="36"/>
      <c r="C69" s="35"/>
      <c r="D69" s="35"/>
      <c r="E69" s="78"/>
      <c r="F69" s="36"/>
      <c r="G69" s="35"/>
      <c r="H69" s="35"/>
    </row>
    <row r="70" spans="1:8" ht="18.75" x14ac:dyDescent="0.25">
      <c r="A70" s="78"/>
      <c r="B70" s="36"/>
      <c r="C70" s="35"/>
      <c r="D70" s="35"/>
      <c r="E70" s="78"/>
      <c r="F70" s="36"/>
      <c r="G70" s="35"/>
      <c r="H70" s="35"/>
    </row>
    <row r="71" spans="1:8" ht="18.75" x14ac:dyDescent="0.25">
      <c r="A71" s="78"/>
      <c r="B71" s="36"/>
      <c r="C71" s="35"/>
      <c r="D71" s="35"/>
      <c r="E71" s="78"/>
      <c r="F71" s="36"/>
      <c r="G71" s="35"/>
      <c r="H71" s="35"/>
    </row>
    <row r="72" spans="1:8" ht="18.75" x14ac:dyDescent="0.25">
      <c r="A72" s="78"/>
      <c r="B72" s="36"/>
      <c r="C72" s="35"/>
      <c r="D72" s="35"/>
      <c r="E72" s="78"/>
      <c r="F72" s="36"/>
      <c r="G72" s="35"/>
      <c r="H72" s="35"/>
    </row>
    <row r="73" spans="1:8" ht="18.75" x14ac:dyDescent="0.25">
      <c r="A73" s="78"/>
      <c r="B73" s="36"/>
      <c r="C73" s="35"/>
      <c r="D73" s="35"/>
      <c r="E73" s="78"/>
      <c r="F73" s="36"/>
      <c r="G73" s="35"/>
      <c r="H73" s="35"/>
    </row>
    <row r="74" spans="1:8" ht="18.75" x14ac:dyDescent="0.25">
      <c r="A74" s="78"/>
      <c r="B74" s="36"/>
      <c r="C74" s="35"/>
      <c r="D74" s="35"/>
      <c r="E74" s="78"/>
      <c r="F74" s="36"/>
      <c r="G74" s="35"/>
      <c r="H74" s="35"/>
    </row>
    <row r="75" spans="1:8" ht="18.75" x14ac:dyDescent="0.25">
      <c r="A75" s="78"/>
      <c r="B75" s="36"/>
      <c r="C75" s="35"/>
      <c r="D75" s="35"/>
      <c r="E75" s="78"/>
      <c r="F75" s="36"/>
      <c r="G75" s="35"/>
      <c r="H75" s="35"/>
    </row>
    <row r="76" spans="1:8" ht="18.75" x14ac:dyDescent="0.25">
      <c r="A76" s="78"/>
      <c r="B76" s="36"/>
      <c r="C76" s="35"/>
      <c r="D76" s="35"/>
      <c r="E76" s="78"/>
      <c r="F76" s="36"/>
      <c r="G76" s="35"/>
      <c r="H76" s="35"/>
    </row>
    <row r="77" spans="1:8" ht="18.75" x14ac:dyDescent="0.25">
      <c r="A77" s="78"/>
      <c r="B77" s="36"/>
      <c r="C77" s="35"/>
      <c r="D77" s="35"/>
      <c r="E77" s="78"/>
      <c r="F77" s="36"/>
      <c r="G77" s="35"/>
      <c r="H77" s="35"/>
    </row>
    <row r="78" spans="1:8" ht="18.75" x14ac:dyDescent="0.25">
      <c r="A78" s="78"/>
      <c r="B78" s="36"/>
      <c r="C78" s="35"/>
      <c r="D78" s="35"/>
      <c r="E78" s="78"/>
      <c r="F78" s="36"/>
      <c r="G78" s="35"/>
      <c r="H78" s="35"/>
    </row>
    <row r="79" spans="1:8" ht="18.75" x14ac:dyDescent="0.25">
      <c r="A79" s="78"/>
      <c r="B79" s="36"/>
      <c r="C79" s="35"/>
      <c r="D79" s="35"/>
      <c r="E79" s="78"/>
      <c r="F79" s="36"/>
      <c r="G79" s="35"/>
      <c r="H79" s="35"/>
    </row>
    <row r="80" spans="1:8" ht="18.75" x14ac:dyDescent="0.25">
      <c r="A80" s="78"/>
      <c r="B80" s="36"/>
      <c r="C80" s="35"/>
      <c r="D80" s="35"/>
      <c r="E80" s="78"/>
      <c r="F80" s="36"/>
      <c r="G80" s="35"/>
      <c r="H80" s="35"/>
    </row>
    <row r="81" spans="1:8" ht="18.75" x14ac:dyDescent="0.25">
      <c r="A81" s="78"/>
      <c r="B81" s="36"/>
      <c r="C81" s="35"/>
      <c r="D81" s="35"/>
      <c r="E81" s="78"/>
      <c r="F81" s="36"/>
      <c r="G81" s="35"/>
      <c r="H81" s="35"/>
    </row>
    <row r="82" spans="1:8" ht="18.75" x14ac:dyDescent="0.25">
      <c r="A82" s="78"/>
      <c r="B82" s="36"/>
      <c r="C82" s="35"/>
      <c r="D82" s="35"/>
      <c r="E82" s="78"/>
      <c r="F82" s="36"/>
      <c r="G82" s="35"/>
      <c r="H82" s="35"/>
    </row>
    <row r="83" spans="1:8" ht="18.75" x14ac:dyDescent="0.25">
      <c r="A83" s="78"/>
      <c r="B83" s="36"/>
      <c r="C83" s="35"/>
      <c r="D83" s="35"/>
      <c r="E83" s="78"/>
      <c r="F83" s="36"/>
      <c r="G83" s="35"/>
      <c r="H83" s="35"/>
    </row>
    <row r="84" spans="1:8" ht="18.75" x14ac:dyDescent="0.25">
      <c r="A84" s="78"/>
      <c r="B84" s="36"/>
      <c r="C84" s="35"/>
      <c r="D84" s="35"/>
      <c r="E84" s="78"/>
      <c r="F84" s="36"/>
      <c r="G84" s="35"/>
      <c r="H84" s="35"/>
    </row>
    <row r="85" spans="1:8" ht="18.75" x14ac:dyDescent="0.25">
      <c r="A85" s="78"/>
      <c r="B85" s="36"/>
      <c r="C85" s="35"/>
      <c r="D85" s="35"/>
      <c r="E85" s="78"/>
      <c r="F85" s="36"/>
      <c r="G85" s="35"/>
      <c r="H85" s="35"/>
    </row>
    <row r="86" spans="1:8" ht="18.75" x14ac:dyDescent="0.25">
      <c r="A86" s="78"/>
      <c r="B86" s="36"/>
      <c r="C86" s="35"/>
      <c r="D86" s="35"/>
      <c r="E86" s="78"/>
      <c r="F86" s="36"/>
      <c r="G86" s="35"/>
      <c r="H86" s="35"/>
    </row>
    <row r="87" spans="1:8" ht="18.75" x14ac:dyDescent="0.25">
      <c r="A87" s="78"/>
      <c r="B87" s="36"/>
      <c r="C87" s="35"/>
      <c r="D87" s="35"/>
      <c r="E87" s="78"/>
      <c r="F87" s="36"/>
      <c r="G87" s="35"/>
      <c r="H87" s="35"/>
    </row>
    <row r="88" spans="1:8" ht="18.75" x14ac:dyDescent="0.25">
      <c r="A88" s="78"/>
      <c r="B88" s="36"/>
      <c r="C88" s="35"/>
      <c r="D88" s="35"/>
      <c r="E88" s="78"/>
      <c r="F88" s="36"/>
      <c r="G88" s="35"/>
      <c r="H88" s="35"/>
    </row>
    <row r="89" spans="1:8" ht="18.75" x14ac:dyDescent="0.25">
      <c r="A89" s="78"/>
      <c r="B89" s="36"/>
      <c r="C89" s="35"/>
      <c r="D89" s="35"/>
      <c r="E89" s="78"/>
      <c r="F89" s="36"/>
      <c r="G89" s="35"/>
      <c r="H89" s="35"/>
    </row>
    <row r="90" spans="1:8" ht="18.75" x14ac:dyDescent="0.25">
      <c r="A90" s="78"/>
      <c r="B90" s="36"/>
      <c r="C90" s="35"/>
      <c r="D90" s="35"/>
      <c r="E90" s="78"/>
      <c r="F90" s="36"/>
      <c r="G90" s="35"/>
      <c r="H90" s="35"/>
    </row>
    <row r="91" spans="1:8" ht="18.75" x14ac:dyDescent="0.25">
      <c r="A91" s="78"/>
      <c r="B91" s="36"/>
      <c r="C91" s="35"/>
      <c r="D91" s="35"/>
      <c r="E91" s="78"/>
      <c r="F91" s="36"/>
      <c r="G91" s="35"/>
      <c r="H91" s="35"/>
    </row>
    <row r="92" spans="1:8" ht="18.75" x14ac:dyDescent="0.25">
      <c r="A92" s="78"/>
      <c r="B92" s="36"/>
      <c r="C92" s="35"/>
      <c r="D92" s="35"/>
      <c r="E92" s="78"/>
      <c r="F92" s="36"/>
      <c r="G92" s="35"/>
      <c r="H92" s="35"/>
    </row>
    <row r="93" spans="1:8" ht="18.75" x14ac:dyDescent="0.25">
      <c r="A93" s="78"/>
      <c r="B93" s="36"/>
      <c r="C93" s="35"/>
      <c r="D93" s="35"/>
      <c r="E93" s="78"/>
      <c r="F93" s="36"/>
      <c r="G93" s="35"/>
      <c r="H93" s="35"/>
    </row>
    <row r="94" spans="1:8" ht="18.75" x14ac:dyDescent="0.25">
      <c r="A94" s="78"/>
      <c r="B94" s="36"/>
      <c r="C94" s="35"/>
      <c r="D94" s="35"/>
      <c r="E94" s="78"/>
      <c r="F94" s="36"/>
      <c r="G94" s="35"/>
      <c r="H94" s="35"/>
    </row>
    <row r="95" spans="1:8" ht="18.75" x14ac:dyDescent="0.25">
      <c r="A95" s="78"/>
      <c r="B95" s="36"/>
      <c r="C95" s="35"/>
      <c r="D95" s="35"/>
      <c r="E95" s="78"/>
      <c r="F95" s="36"/>
      <c r="G95" s="35"/>
      <c r="H95" s="35"/>
    </row>
    <row r="96" spans="1:8" ht="18.75" x14ac:dyDescent="0.25">
      <c r="A96" s="78"/>
      <c r="B96" s="36"/>
      <c r="C96" s="35"/>
      <c r="D96" s="35"/>
      <c r="E96" s="78"/>
      <c r="F96" s="36"/>
      <c r="G96" s="35"/>
      <c r="H96" s="35"/>
    </row>
    <row r="97" spans="1:8" ht="18.75" x14ac:dyDescent="0.25">
      <c r="A97" s="78"/>
      <c r="B97" s="36"/>
      <c r="C97" s="35"/>
      <c r="D97" s="35"/>
      <c r="E97" s="78"/>
      <c r="F97" s="36"/>
      <c r="G97" s="35"/>
      <c r="H97" s="35"/>
    </row>
    <row r="98" spans="1:8" ht="18.75" x14ac:dyDescent="0.25">
      <c r="A98" s="78"/>
      <c r="B98" s="36"/>
      <c r="C98" s="35"/>
      <c r="D98" s="35"/>
      <c r="E98" s="78"/>
      <c r="F98" s="36"/>
      <c r="G98" s="35"/>
      <c r="H98" s="35"/>
    </row>
    <row r="99" spans="1:8" ht="18.75" x14ac:dyDescent="0.25">
      <c r="A99" s="78"/>
      <c r="B99" s="36"/>
      <c r="C99" s="35"/>
      <c r="D99" s="35"/>
      <c r="E99" s="78"/>
      <c r="F99" s="36"/>
      <c r="G99" s="35"/>
      <c r="H99" s="35"/>
    </row>
    <row r="100" spans="1:8" ht="18.75" x14ac:dyDescent="0.25">
      <c r="A100" s="78"/>
      <c r="B100" s="36"/>
      <c r="C100" s="35"/>
      <c r="D100" s="35"/>
      <c r="E100" s="78"/>
      <c r="F100" s="36"/>
      <c r="G100" s="35"/>
      <c r="H100" s="35"/>
    </row>
    <row r="101" spans="1:8" ht="18.75" x14ac:dyDescent="0.25">
      <c r="A101" s="78"/>
      <c r="B101" s="36"/>
      <c r="C101" s="35"/>
      <c r="D101" s="35"/>
      <c r="E101" s="78"/>
      <c r="F101" s="36"/>
      <c r="G101" s="35"/>
      <c r="H101" s="35"/>
    </row>
    <row r="102" spans="1:8" ht="18.75" x14ac:dyDescent="0.25">
      <c r="A102" s="78"/>
      <c r="B102" s="36"/>
      <c r="C102" s="35"/>
      <c r="D102" s="35"/>
      <c r="E102" s="78"/>
      <c r="F102" s="36"/>
      <c r="G102" s="35"/>
      <c r="H102" s="35"/>
    </row>
    <row r="103" spans="1:8" ht="18.75" x14ac:dyDescent="0.25">
      <c r="A103" s="78"/>
      <c r="B103" s="36"/>
      <c r="C103" s="35"/>
      <c r="D103" s="35"/>
      <c r="E103" s="78"/>
      <c r="F103" s="36"/>
      <c r="G103" s="35"/>
      <c r="H103" s="35"/>
    </row>
    <row r="104" spans="1:8" ht="18.75" x14ac:dyDescent="0.25">
      <c r="A104" s="78"/>
      <c r="B104" s="36"/>
      <c r="C104" s="35"/>
      <c r="D104" s="35"/>
      <c r="E104" s="78"/>
      <c r="F104" s="36"/>
      <c r="G104" s="35"/>
      <c r="H104" s="35"/>
    </row>
    <row r="105" spans="1:8" ht="18.75" x14ac:dyDescent="0.25">
      <c r="A105" s="78"/>
      <c r="B105" s="36"/>
      <c r="C105" s="35"/>
      <c r="D105" s="35"/>
      <c r="E105" s="78"/>
      <c r="F105" s="36"/>
      <c r="G105" s="35"/>
      <c r="H105" s="35"/>
    </row>
    <row r="106" spans="1:8" ht="18.75" x14ac:dyDescent="0.25">
      <c r="A106" s="78"/>
      <c r="B106" s="36"/>
      <c r="C106" s="35"/>
      <c r="D106" s="35"/>
      <c r="E106" s="78"/>
      <c r="F106" s="36"/>
      <c r="G106" s="35"/>
      <c r="H106" s="35"/>
    </row>
    <row r="107" spans="1:8" ht="18.75" x14ac:dyDescent="0.25">
      <c r="A107" s="78"/>
      <c r="B107" s="36"/>
      <c r="C107" s="35"/>
      <c r="D107" s="35"/>
      <c r="E107" s="78"/>
      <c r="F107" s="36"/>
      <c r="G107" s="35"/>
      <c r="H107" s="35"/>
    </row>
    <row r="108" spans="1:8" ht="18.75" x14ac:dyDescent="0.25">
      <c r="A108" s="78"/>
      <c r="B108" s="36"/>
      <c r="C108" s="35"/>
      <c r="D108" s="35"/>
      <c r="E108" s="78"/>
      <c r="F108" s="36"/>
      <c r="G108" s="35"/>
      <c r="H108" s="35"/>
    </row>
    <row r="109" spans="1:8" ht="18.75" x14ac:dyDescent="0.25">
      <c r="A109" s="78"/>
      <c r="B109" s="36"/>
      <c r="C109" s="35"/>
      <c r="D109" s="35"/>
      <c r="E109" s="78"/>
      <c r="F109" s="36"/>
      <c r="G109" s="35"/>
      <c r="H109" s="35"/>
    </row>
    <row r="110" spans="1:8" ht="18.75" x14ac:dyDescent="0.25">
      <c r="A110" s="78"/>
      <c r="B110" s="36"/>
      <c r="C110" s="35"/>
      <c r="D110" s="35"/>
      <c r="E110" s="78"/>
      <c r="F110" s="36"/>
      <c r="G110" s="35"/>
      <c r="H110" s="35"/>
    </row>
    <row r="111" spans="1:8" ht="18.75" x14ac:dyDescent="0.25">
      <c r="A111" s="78"/>
      <c r="B111" s="36"/>
      <c r="C111" s="35"/>
      <c r="D111" s="35"/>
      <c r="E111" s="78"/>
      <c r="F111" s="36"/>
      <c r="G111" s="35"/>
      <c r="H111" s="35"/>
    </row>
    <row r="112" spans="1:8" ht="18.75" x14ac:dyDescent="0.25">
      <c r="A112" s="78"/>
      <c r="B112" s="36"/>
      <c r="C112" s="35"/>
      <c r="D112" s="35"/>
      <c r="E112" s="78"/>
      <c r="F112" s="36"/>
      <c r="G112" s="35"/>
      <c r="H112" s="35"/>
    </row>
    <row r="113" spans="1:8" ht="18.75" x14ac:dyDescent="0.25">
      <c r="A113" s="78"/>
      <c r="B113" s="36"/>
      <c r="C113" s="35"/>
      <c r="D113" s="35"/>
      <c r="E113" s="78"/>
      <c r="F113" s="36"/>
      <c r="G113" s="35"/>
      <c r="H113" s="35"/>
    </row>
    <row r="114" spans="1:8" ht="18.75" x14ac:dyDescent="0.25">
      <c r="A114" s="78"/>
      <c r="B114" s="36"/>
      <c r="C114" s="35"/>
      <c r="D114" s="35"/>
      <c r="E114" s="78"/>
      <c r="F114" s="36"/>
      <c r="G114" s="35"/>
      <c r="H114" s="35"/>
    </row>
    <row r="115" spans="1:8" ht="18.75" x14ac:dyDescent="0.25">
      <c r="A115" s="78"/>
      <c r="B115" s="36"/>
      <c r="C115" s="35"/>
      <c r="D115" s="35"/>
      <c r="E115" s="78"/>
      <c r="F115" s="36"/>
      <c r="G115" s="35"/>
      <c r="H115" s="35"/>
    </row>
    <row r="116" spans="1:8" ht="18.75" x14ac:dyDescent="0.25">
      <c r="A116" s="78"/>
      <c r="B116" s="36"/>
      <c r="C116" s="35"/>
      <c r="D116" s="35"/>
      <c r="E116" s="78"/>
      <c r="F116" s="36"/>
      <c r="G116" s="35"/>
      <c r="H116" s="35"/>
    </row>
    <row r="117" spans="1:8" ht="18.75" x14ac:dyDescent="0.25">
      <c r="A117" s="78"/>
      <c r="B117" s="36"/>
      <c r="C117" s="35"/>
      <c r="D117" s="35"/>
      <c r="E117" s="78"/>
      <c r="F117" s="36"/>
      <c r="G117" s="35"/>
      <c r="H117" s="35"/>
    </row>
    <row r="118" spans="1:8" ht="18.75" x14ac:dyDescent="0.25">
      <c r="A118" s="78"/>
      <c r="B118" s="36"/>
      <c r="C118" s="35"/>
      <c r="D118" s="35"/>
      <c r="E118" s="78"/>
      <c r="F118" s="36"/>
      <c r="G118" s="35"/>
      <c r="H118" s="35"/>
    </row>
    <row r="119" spans="1:8" ht="18.75" x14ac:dyDescent="0.25">
      <c r="A119" s="78"/>
      <c r="B119" s="36"/>
      <c r="C119" s="35"/>
      <c r="D119" s="35"/>
      <c r="E119" s="78"/>
      <c r="F119" s="36"/>
      <c r="G119" s="35"/>
      <c r="H119" s="35"/>
    </row>
    <row r="120" spans="1:8" ht="18.75" x14ac:dyDescent="0.25">
      <c r="A120" s="78"/>
      <c r="B120" s="36"/>
      <c r="C120" s="35"/>
      <c r="D120" s="35"/>
      <c r="E120" s="78"/>
      <c r="F120" s="36"/>
      <c r="G120" s="35"/>
      <c r="H120" s="35"/>
    </row>
    <row r="121" spans="1:8" ht="18.75" x14ac:dyDescent="0.25">
      <c r="A121" s="78"/>
      <c r="B121" s="36"/>
      <c r="C121" s="35"/>
      <c r="D121" s="35"/>
      <c r="E121" s="78"/>
      <c r="F121" s="36"/>
      <c r="G121" s="35"/>
      <c r="H121" s="35"/>
    </row>
    <row r="122" spans="1:8" ht="18.75" x14ac:dyDescent="0.25">
      <c r="A122" s="78"/>
      <c r="B122" s="36"/>
      <c r="C122" s="35"/>
      <c r="D122" s="35"/>
      <c r="E122" s="78"/>
      <c r="F122" s="36"/>
      <c r="G122" s="35"/>
      <c r="H122" s="35"/>
    </row>
    <row r="123" spans="1:8" ht="18.75" x14ac:dyDescent="0.25">
      <c r="A123" s="78"/>
      <c r="B123" s="36"/>
      <c r="C123" s="35"/>
      <c r="D123" s="35"/>
      <c r="E123" s="78"/>
      <c r="F123" s="36"/>
      <c r="G123" s="35"/>
      <c r="H123" s="35"/>
    </row>
    <row r="124" spans="1:8" ht="18.75" x14ac:dyDescent="0.25">
      <c r="A124" s="78"/>
      <c r="B124" s="36"/>
      <c r="C124" s="35"/>
      <c r="D124" s="35"/>
      <c r="E124" s="78"/>
      <c r="F124" s="36"/>
      <c r="G124" s="35"/>
      <c r="H124" s="35"/>
    </row>
    <row r="125" spans="1:8" ht="18.75" x14ac:dyDescent="0.25">
      <c r="A125" s="78"/>
      <c r="B125" s="36"/>
      <c r="C125" s="35"/>
      <c r="D125" s="35"/>
      <c r="E125" s="78"/>
      <c r="F125" s="36"/>
      <c r="G125" s="35"/>
      <c r="H125" s="35"/>
    </row>
    <row r="126" spans="1:8" ht="18.75" x14ac:dyDescent="0.25">
      <c r="A126" s="78"/>
      <c r="B126" s="36"/>
      <c r="C126" s="35"/>
      <c r="D126" s="35"/>
      <c r="E126" s="78"/>
      <c r="F126" s="36"/>
      <c r="G126" s="35"/>
      <c r="H126" s="35"/>
    </row>
    <row r="127" spans="1:8" ht="18.75" x14ac:dyDescent="0.25">
      <c r="A127" s="78"/>
      <c r="B127" s="36"/>
      <c r="C127" s="35"/>
      <c r="D127" s="35"/>
      <c r="E127" s="78"/>
      <c r="F127" s="36"/>
      <c r="G127" s="35"/>
      <c r="H127" s="35"/>
    </row>
    <row r="128" spans="1:8" ht="18.75" x14ac:dyDescent="0.25">
      <c r="A128" s="78"/>
      <c r="B128" s="36"/>
      <c r="C128" s="35"/>
      <c r="D128" s="35"/>
      <c r="E128" s="78"/>
      <c r="F128" s="36"/>
      <c r="G128" s="35"/>
      <c r="H128" s="35"/>
    </row>
    <row r="129" spans="1:8" ht="18.75" x14ac:dyDescent="0.25">
      <c r="A129" s="78"/>
      <c r="B129" s="36"/>
      <c r="C129" s="35"/>
      <c r="D129" s="35"/>
      <c r="E129" s="78"/>
      <c r="F129" s="36"/>
      <c r="G129" s="35"/>
      <c r="H129" s="35"/>
    </row>
    <row r="130" spans="1:8" ht="18.75" x14ac:dyDescent="0.25">
      <c r="A130" s="78"/>
      <c r="B130" s="36"/>
      <c r="C130" s="35"/>
      <c r="D130" s="35"/>
      <c r="E130" s="78"/>
      <c r="F130" s="36"/>
      <c r="G130" s="35"/>
      <c r="H130" s="35"/>
    </row>
    <row r="131" spans="1:8" ht="18.75" x14ac:dyDescent="0.25">
      <c r="A131" s="78"/>
      <c r="B131" s="36"/>
      <c r="C131" s="35"/>
      <c r="D131" s="35"/>
      <c r="E131" s="78"/>
      <c r="F131" s="36"/>
      <c r="G131" s="35"/>
      <c r="H131" s="35"/>
    </row>
    <row r="132" spans="1:8" ht="18.75" x14ac:dyDescent="0.25">
      <c r="A132" s="78"/>
      <c r="B132" s="36"/>
      <c r="C132" s="35"/>
      <c r="D132" s="35"/>
      <c r="E132" s="78"/>
      <c r="F132" s="36"/>
      <c r="G132" s="35"/>
      <c r="H132" s="35"/>
    </row>
    <row r="133" spans="1:8" ht="18.75" x14ac:dyDescent="0.25">
      <c r="A133" s="78"/>
      <c r="B133" s="36"/>
      <c r="C133" s="35"/>
      <c r="D133" s="35"/>
      <c r="E133" s="78"/>
      <c r="F133" s="36"/>
      <c r="G133" s="35"/>
      <c r="H133" s="35"/>
    </row>
    <row r="134" spans="1:8" ht="18.75" x14ac:dyDescent="0.25">
      <c r="A134" s="78"/>
      <c r="B134" s="36"/>
      <c r="C134" s="35"/>
      <c r="D134" s="35"/>
      <c r="E134" s="78"/>
      <c r="F134" s="36"/>
      <c r="G134" s="35"/>
      <c r="H134" s="35"/>
    </row>
  </sheetData>
  <mergeCells count="2">
    <mergeCell ref="A1:D1"/>
    <mergeCell ref="H11:H12"/>
  </mergeCells>
  <hyperlinks>
    <hyperlink ref="D4" r:id="rId1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view="pageBreakPreview" topLeftCell="A4" zoomScale="110" zoomScaleNormal="100" zoomScaleSheetLayoutView="110" workbookViewId="0">
      <selection activeCell="B5" sqref="B5"/>
    </sheetView>
  </sheetViews>
  <sheetFormatPr defaultRowHeight="15" x14ac:dyDescent="0.25"/>
  <cols>
    <col min="2" max="2" width="27.42578125" customWidth="1"/>
    <col min="3" max="3" width="45.42578125" customWidth="1"/>
    <col min="4" max="4" width="31.85546875" customWidth="1"/>
  </cols>
  <sheetData>
    <row r="1" spans="1:4" ht="18.75" x14ac:dyDescent="0.25">
      <c r="A1" s="282" t="s">
        <v>178</v>
      </c>
      <c r="B1" s="282"/>
      <c r="C1" s="282"/>
      <c r="D1" s="282"/>
    </row>
    <row r="2" spans="1:4" ht="18.75" x14ac:dyDescent="0.25">
      <c r="A2" s="29" t="s">
        <v>56</v>
      </c>
      <c r="B2" s="29" t="s">
        <v>179</v>
      </c>
      <c r="C2" s="29" t="s">
        <v>180</v>
      </c>
      <c r="D2" s="29" t="s">
        <v>181</v>
      </c>
    </row>
    <row r="3" spans="1:4" ht="37.5" x14ac:dyDescent="0.25">
      <c r="A3" s="55">
        <v>1</v>
      </c>
      <c r="B3" s="42" t="s">
        <v>182</v>
      </c>
      <c r="C3" s="87"/>
      <c r="D3" s="36"/>
    </row>
    <row r="4" spans="1:4" ht="157.5" x14ac:dyDescent="0.25">
      <c r="A4" s="55">
        <v>2</v>
      </c>
      <c r="B4" s="42" t="s">
        <v>183</v>
      </c>
      <c r="C4" s="88" t="s">
        <v>355</v>
      </c>
      <c r="D4" s="36"/>
    </row>
    <row r="5" spans="1:4" ht="393.75" x14ac:dyDescent="0.25">
      <c r="A5" s="55">
        <v>3</v>
      </c>
      <c r="B5" s="42" t="s">
        <v>184</v>
      </c>
      <c r="C5" s="220" t="s">
        <v>353</v>
      </c>
      <c r="D5" s="36"/>
    </row>
    <row r="6" spans="1:4" ht="18.75" x14ac:dyDescent="0.25">
      <c r="A6" s="55">
        <v>4</v>
      </c>
      <c r="B6" s="32" t="s">
        <v>165</v>
      </c>
      <c r="C6" s="221" t="s">
        <v>354</v>
      </c>
      <c r="D6" s="36"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G6" sqref="G6"/>
    </sheetView>
  </sheetViews>
  <sheetFormatPr defaultColWidth="9.140625" defaultRowHeight="15" x14ac:dyDescent="0.25"/>
  <cols>
    <col min="1" max="1" width="11.42578125" style="1" customWidth="1"/>
    <col min="2" max="2" width="12.5703125" style="1" customWidth="1"/>
    <col min="3" max="3" width="21.28515625" style="1" customWidth="1"/>
    <col min="4" max="4" width="13.140625" style="1" customWidth="1"/>
    <col min="5" max="5" width="24" style="1" customWidth="1"/>
    <col min="6" max="6" width="21.5703125" style="1" customWidth="1"/>
    <col min="7" max="7" width="11.28515625" style="1" customWidth="1"/>
    <col min="8" max="8" width="12.5703125" style="1" customWidth="1"/>
    <col min="9" max="9" width="11.5703125" style="1" customWidth="1"/>
    <col min="10" max="10" width="11.28515625" style="1" bestFit="1" customWidth="1"/>
    <col min="11" max="11" width="23.85546875" style="1" customWidth="1"/>
    <col min="12" max="12" width="22.140625" style="1" customWidth="1"/>
    <col min="13" max="13" width="18.42578125" style="1" customWidth="1"/>
    <col min="14" max="33" width="9.140625" style="1"/>
    <col min="34" max="34" width="12.28515625" style="1" bestFit="1" customWidth="1"/>
    <col min="35" max="16384" width="9.140625" style="1"/>
  </cols>
  <sheetData>
    <row r="1" spans="1:13" ht="18.75" customHeight="1" x14ac:dyDescent="0.25">
      <c r="A1" s="299" t="s">
        <v>261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1"/>
    </row>
    <row r="2" spans="1:13" ht="19.5" customHeight="1" x14ac:dyDescent="0.3">
      <c r="A2" s="302" t="s">
        <v>262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4"/>
    </row>
    <row r="3" spans="1:13" ht="18.75" x14ac:dyDescent="0.3">
      <c r="A3" s="272" t="s">
        <v>185</v>
      </c>
      <c r="B3" s="305" t="s">
        <v>186</v>
      </c>
      <c r="C3" s="305"/>
      <c r="D3" s="305"/>
      <c r="E3" s="305"/>
      <c r="F3" s="305"/>
      <c r="G3" s="305"/>
      <c r="H3" s="305"/>
      <c r="I3" s="305"/>
      <c r="J3" s="305"/>
      <c r="K3" s="305"/>
      <c r="L3" s="306"/>
    </row>
    <row r="4" spans="1:13" ht="19.5" customHeight="1" x14ac:dyDescent="0.25">
      <c r="A4" s="272"/>
      <c r="B4" s="273" t="s">
        <v>187</v>
      </c>
      <c r="C4" s="273" t="s">
        <v>188</v>
      </c>
      <c r="D4" s="273" t="s">
        <v>189</v>
      </c>
      <c r="E4" s="273"/>
      <c r="F4" s="273" t="s">
        <v>190</v>
      </c>
      <c r="G4" s="307" t="s">
        <v>259</v>
      </c>
      <c r="H4" s="273" t="s">
        <v>191</v>
      </c>
      <c r="I4" s="273" t="s">
        <v>192</v>
      </c>
      <c r="J4" s="273" t="s">
        <v>193</v>
      </c>
      <c r="K4" s="273" t="s">
        <v>194</v>
      </c>
      <c r="L4" s="274" t="s">
        <v>195</v>
      </c>
    </row>
    <row r="5" spans="1:13" ht="37.5" customHeight="1" x14ac:dyDescent="0.25">
      <c r="A5" s="272"/>
      <c r="B5" s="273"/>
      <c r="C5" s="273"/>
      <c r="D5" s="111" t="s">
        <v>196</v>
      </c>
      <c r="E5" s="111" t="s">
        <v>197</v>
      </c>
      <c r="F5" s="273"/>
      <c r="G5" s="308"/>
      <c r="H5" s="273"/>
      <c r="I5" s="273"/>
      <c r="J5" s="273"/>
      <c r="K5" s="273"/>
      <c r="L5" s="274"/>
    </row>
    <row r="6" spans="1:13" s="108" customFormat="1" ht="36" customHeight="1" x14ac:dyDescent="0.3">
      <c r="A6" s="115">
        <f>SUM(B6:L6)-A10</f>
        <v>191</v>
      </c>
      <c r="B6" s="138">
        <v>1</v>
      </c>
      <c r="C6" s="139">
        <v>3</v>
      </c>
      <c r="D6" s="139">
        <v>20</v>
      </c>
      <c r="E6" s="139"/>
      <c r="F6" s="139">
        <v>147</v>
      </c>
      <c r="G6" s="139">
        <v>1</v>
      </c>
      <c r="H6" s="139">
        <v>3</v>
      </c>
      <c r="I6" s="139">
        <v>0</v>
      </c>
      <c r="J6" s="139">
        <v>0</v>
      </c>
      <c r="K6" s="139">
        <v>27</v>
      </c>
      <c r="L6" s="140">
        <v>39</v>
      </c>
      <c r="M6" s="107"/>
    </row>
    <row r="7" spans="1:13" ht="18.75" customHeight="1" x14ac:dyDescent="0.3">
      <c r="A7" s="313" t="str">
        <f>IF(A6=B6+C6+D6+E6+F6+G6+H6+I6+J6+K6+L6-A10,"ПРАВИЛЬНО"," НЕПРАВИЛЬНО")</f>
        <v>ПРАВИЛЬНО</v>
      </c>
      <c r="B7" s="314"/>
      <c r="C7" s="315" t="s">
        <v>198</v>
      </c>
      <c r="D7" s="315"/>
      <c r="E7" s="315"/>
      <c r="F7" s="315"/>
      <c r="G7" s="315"/>
      <c r="H7" s="315"/>
      <c r="I7" s="315"/>
      <c r="J7" s="315"/>
      <c r="K7" s="315"/>
      <c r="L7" s="316"/>
      <c r="M7" s="5"/>
    </row>
    <row r="8" spans="1:13" ht="36" customHeight="1" x14ac:dyDescent="0.25">
      <c r="A8" s="116">
        <f>SUM(B8:L8)</f>
        <v>100</v>
      </c>
      <c r="B8" s="89">
        <f>100/A6*(B6-B10)</f>
        <v>0.52356020942408377</v>
      </c>
      <c r="C8" s="89">
        <f>100/A6*(C6-C10)</f>
        <v>1.5706806282722514</v>
      </c>
      <c r="D8" s="89">
        <f>100/A6*(D6-D10)</f>
        <v>10.471204188481675</v>
      </c>
      <c r="E8" s="89">
        <f>100/A6*(E6-E10)</f>
        <v>0</v>
      </c>
      <c r="F8" s="89">
        <f>100/A6*(F6-F10)</f>
        <v>60.732984293193716</v>
      </c>
      <c r="G8" s="89">
        <f>100/A6*(G6-G10)</f>
        <v>0.52356020942408377</v>
      </c>
      <c r="H8" s="89">
        <f>100/A6*(H6-H10)</f>
        <v>1.5706806282722514</v>
      </c>
      <c r="I8" s="89">
        <f>100/A6*(I6-I10)</f>
        <v>0</v>
      </c>
      <c r="J8" s="89">
        <f>100/A6*(J6-J10)</f>
        <v>0</v>
      </c>
      <c r="K8" s="89">
        <f>100/A6*(K6-K10)</f>
        <v>10.471204188481675</v>
      </c>
      <c r="L8" s="117">
        <f>100/A6*(L6-L10)</f>
        <v>14.136125654450261</v>
      </c>
      <c r="M8" s="109"/>
    </row>
    <row r="9" spans="1:13" ht="19.5" customHeight="1" x14ac:dyDescent="0.3">
      <c r="A9" s="309" t="s">
        <v>199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6"/>
      <c r="M9" s="5"/>
    </row>
    <row r="10" spans="1:13" s="47" customFormat="1" ht="36" customHeight="1" x14ac:dyDescent="0.25">
      <c r="A10" s="118">
        <f>SUM(B10:L10)</f>
        <v>50</v>
      </c>
      <c r="B10" s="141">
        <v>0</v>
      </c>
      <c r="C10" s="142">
        <v>0</v>
      </c>
      <c r="D10" s="142">
        <v>0</v>
      </c>
      <c r="E10" s="142">
        <v>0</v>
      </c>
      <c r="F10" s="142">
        <v>31</v>
      </c>
      <c r="G10" s="142">
        <v>0</v>
      </c>
      <c r="H10" s="142">
        <v>0</v>
      </c>
      <c r="I10" s="142">
        <v>0</v>
      </c>
      <c r="J10" s="142">
        <v>0</v>
      </c>
      <c r="K10" s="142">
        <v>7</v>
      </c>
      <c r="L10" s="143">
        <v>12</v>
      </c>
    </row>
    <row r="11" spans="1:13" ht="19.5" customHeight="1" x14ac:dyDescent="0.25">
      <c r="A11" s="310" t="s">
        <v>200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2"/>
    </row>
    <row r="12" spans="1:13" s="110" customFormat="1" ht="36" customHeight="1" thickBot="1" x14ac:dyDescent="0.35">
      <c r="A12" s="119">
        <f>SUM(B12:L12)</f>
        <v>42</v>
      </c>
      <c r="B12" s="144">
        <v>0</v>
      </c>
      <c r="C12" s="145">
        <v>0</v>
      </c>
      <c r="D12" s="145">
        <v>0</v>
      </c>
      <c r="E12" s="145">
        <v>0</v>
      </c>
      <c r="F12" s="145">
        <v>30</v>
      </c>
      <c r="G12" s="145">
        <v>0</v>
      </c>
      <c r="H12" s="145">
        <v>0</v>
      </c>
      <c r="I12" s="145">
        <v>0</v>
      </c>
      <c r="J12" s="145">
        <v>0</v>
      </c>
      <c r="K12" s="145">
        <v>6</v>
      </c>
      <c r="L12" s="146">
        <v>6</v>
      </c>
    </row>
    <row r="13" spans="1:13" s="110" customFormat="1" ht="18.75" x14ac:dyDescent="0.3"/>
    <row r="14" spans="1:13" s="110" customFormat="1" ht="18.75" x14ac:dyDescent="0.3"/>
    <row r="15" spans="1:13" s="110" customFormat="1" ht="18.75" x14ac:dyDescent="0.3"/>
    <row r="16" spans="1:13" s="110" customFormat="1" ht="18.75" x14ac:dyDescent="0.3"/>
    <row r="17" s="110" customFormat="1" ht="18.75" x14ac:dyDescent="0.3"/>
    <row r="18" s="110" customFormat="1" ht="18.75" x14ac:dyDescent="0.3"/>
    <row r="19" s="110" customFormat="1" ht="18.75" x14ac:dyDescent="0.3"/>
    <row r="20" s="110" customFormat="1" ht="18.75" x14ac:dyDescent="0.3"/>
    <row r="21" s="110" customFormat="1" ht="18.75" x14ac:dyDescent="0.3"/>
    <row r="22" s="110" customFormat="1" ht="18.75" x14ac:dyDescent="0.3"/>
    <row r="23" s="110" customFormat="1" ht="18.75" x14ac:dyDescent="0.3"/>
    <row r="24" s="110" customFormat="1" ht="18.75" x14ac:dyDescent="0.3"/>
    <row r="25" s="110" customFormat="1" ht="18.75" x14ac:dyDescent="0.3"/>
    <row r="26" s="110" customFormat="1" ht="18.75" x14ac:dyDescent="0.3"/>
    <row r="27" s="110" customFormat="1" ht="18.75" x14ac:dyDescent="0.3"/>
    <row r="28" s="110" customFormat="1" ht="18.75" x14ac:dyDescent="0.3"/>
    <row r="29" s="110" customFormat="1" ht="18.75" x14ac:dyDescent="0.3"/>
    <row r="30" s="110" customFormat="1" ht="18.75" x14ac:dyDescent="0.3"/>
    <row r="31" s="110" customFormat="1" ht="18.75" x14ac:dyDescent="0.3"/>
    <row r="32" s="110" customFormat="1" ht="18.75" x14ac:dyDescent="0.3"/>
    <row r="33" s="110" customFormat="1" ht="18.75" x14ac:dyDescent="0.3"/>
    <row r="34" s="110" customFormat="1" ht="18.75" x14ac:dyDescent="0.3"/>
    <row r="35" s="110" customFormat="1" ht="18.75" x14ac:dyDescent="0.3"/>
    <row r="36" s="110" customFormat="1" ht="18.75" x14ac:dyDescent="0.3"/>
    <row r="37" s="110" customFormat="1" ht="18.75" x14ac:dyDescent="0.3"/>
    <row r="38" s="110" customFormat="1" ht="18.75" x14ac:dyDescent="0.3"/>
    <row r="39" s="110" customFormat="1" ht="18.75" x14ac:dyDescent="0.3"/>
    <row r="40" s="110" customFormat="1" ht="18.75" x14ac:dyDescent="0.3"/>
    <row r="41" s="110" customFormat="1" ht="18.75" x14ac:dyDescent="0.3"/>
    <row r="42" s="110" customFormat="1" ht="18.75" x14ac:dyDescent="0.3"/>
    <row r="43" s="110" customFormat="1" ht="18.75" x14ac:dyDescent="0.3"/>
    <row r="44" s="110" customFormat="1" ht="18.75" x14ac:dyDescent="0.3"/>
    <row r="45" s="110" customFormat="1" ht="18.75" x14ac:dyDescent="0.3"/>
    <row r="46" s="110" customFormat="1" ht="18.75" x14ac:dyDescent="0.3"/>
    <row r="47" s="110" customFormat="1" ht="18.75" x14ac:dyDescent="0.3"/>
    <row r="48" s="110" customFormat="1" ht="18.75" x14ac:dyDescent="0.3"/>
    <row r="49" s="110" customFormat="1" ht="18.75" x14ac:dyDescent="0.3"/>
    <row r="50" s="110" customFormat="1" ht="18.75" x14ac:dyDescent="0.3"/>
    <row r="51" s="110" customFormat="1" ht="18.75" x14ac:dyDescent="0.3"/>
    <row r="52" s="110" customFormat="1" ht="18.75" x14ac:dyDescent="0.3"/>
    <row r="53" s="110" customFormat="1" ht="18.75" x14ac:dyDescent="0.3"/>
    <row r="54" s="114" customFormat="1" x14ac:dyDescent="0.25"/>
    <row r="55" s="114" customFormat="1" x14ac:dyDescent="0.25"/>
    <row r="56" s="114" customFormat="1" x14ac:dyDescent="0.25"/>
    <row r="57" s="114" customFormat="1" x14ac:dyDescent="0.25"/>
    <row r="58" s="114" customFormat="1" x14ac:dyDescent="0.25"/>
    <row r="59" s="114" customFormat="1" x14ac:dyDescent="0.25"/>
  </sheetData>
  <sheetProtection algorithmName="SHA-512" hashValue="1rPK0F2f/aqt5qVzZu4s4DBX6vj6PZrLLZGuG4l9s3RP4i9YR3BhaDaNaXG0ZcyE5mMjNXNs771WriXTBjW7iQ==" saltValue="sUrJQcQjWtihjgaPXQhMVA==" spinCount="100000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view="pageBreakPreview" topLeftCell="A16" zoomScaleNormal="100" zoomScaleSheetLayoutView="100" workbookViewId="0">
      <selection activeCell="B37" sqref="B37:B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17" t="s">
        <v>263</v>
      </c>
      <c r="B1" s="318"/>
      <c r="C1" s="319"/>
    </row>
    <row r="2" spans="1:4" ht="75" x14ac:dyDescent="0.25">
      <c r="A2" s="113" t="s">
        <v>201</v>
      </c>
      <c r="B2" s="111" t="s">
        <v>202</v>
      </c>
      <c r="C2" s="112" t="s">
        <v>203</v>
      </c>
    </row>
    <row r="3" spans="1:4" ht="18.75" x14ac:dyDescent="0.25">
      <c r="A3" s="123" t="s">
        <v>204</v>
      </c>
      <c r="B3" s="18">
        <f>B6+B7+B8+B9+B10+B11+B12+B13+B14</f>
        <v>151</v>
      </c>
      <c r="C3" s="124">
        <f>SUM(B6:B14)</f>
        <v>151</v>
      </c>
      <c r="D3" s="120">
        <f>SUM(B6:B14)-B4</f>
        <v>120</v>
      </c>
    </row>
    <row r="4" spans="1:4" ht="56.25" x14ac:dyDescent="0.25">
      <c r="A4" s="25" t="s">
        <v>205</v>
      </c>
      <c r="B4" s="147">
        <v>31</v>
      </c>
      <c r="C4" s="125"/>
      <c r="D4" s="120"/>
    </row>
    <row r="5" spans="1:4" ht="18.75" x14ac:dyDescent="0.25">
      <c r="A5" s="126" t="s">
        <v>16</v>
      </c>
      <c r="B5" s="90"/>
      <c r="C5" s="127"/>
    </row>
    <row r="6" spans="1:4" ht="18.75" x14ac:dyDescent="0.25">
      <c r="A6" s="128" t="s">
        <v>206</v>
      </c>
      <c r="B6" s="141">
        <v>0</v>
      </c>
      <c r="C6" s="129">
        <f>100/B3*B6</f>
        <v>0</v>
      </c>
    </row>
    <row r="7" spans="1:4" ht="18.75" x14ac:dyDescent="0.25">
      <c r="A7" s="128" t="s">
        <v>207</v>
      </c>
      <c r="B7" s="148">
        <v>0</v>
      </c>
      <c r="C7" s="129">
        <f>100/B3*B7</f>
        <v>0</v>
      </c>
    </row>
    <row r="8" spans="1:4" ht="18.75" x14ac:dyDescent="0.25">
      <c r="A8" s="128" t="s">
        <v>208</v>
      </c>
      <c r="B8" s="148">
        <v>0</v>
      </c>
      <c r="C8" s="129">
        <f>100/B3*B8</f>
        <v>0</v>
      </c>
    </row>
    <row r="9" spans="1:4" ht="18.75" x14ac:dyDescent="0.25">
      <c r="A9" s="128" t="s">
        <v>209</v>
      </c>
      <c r="B9" s="148">
        <v>3</v>
      </c>
      <c r="C9" s="129">
        <f>100/B3*B9</f>
        <v>1.9867549668874174</v>
      </c>
    </row>
    <row r="10" spans="1:4" ht="37.5" x14ac:dyDescent="0.25">
      <c r="A10" s="128" t="s">
        <v>210</v>
      </c>
      <c r="B10" s="148">
        <v>0</v>
      </c>
      <c r="C10" s="129">
        <f>100/B3*B10</f>
        <v>0</v>
      </c>
    </row>
    <row r="11" spans="1:4" ht="18.75" x14ac:dyDescent="0.25">
      <c r="A11" s="128" t="s">
        <v>211</v>
      </c>
      <c r="B11" s="148">
        <v>13</v>
      </c>
      <c r="C11" s="129">
        <f>100/B3*B11</f>
        <v>8.6092715231788084</v>
      </c>
    </row>
    <row r="12" spans="1:4" ht="18.75" x14ac:dyDescent="0.25">
      <c r="A12" s="128" t="s">
        <v>212</v>
      </c>
      <c r="B12" s="148">
        <v>123</v>
      </c>
      <c r="C12" s="129">
        <f>100/B3*B12</f>
        <v>81.456953642384107</v>
      </c>
    </row>
    <row r="13" spans="1:4" ht="18.75" x14ac:dyDescent="0.25">
      <c r="A13" s="128" t="s">
        <v>213</v>
      </c>
      <c r="B13" s="148">
        <v>11</v>
      </c>
      <c r="C13" s="129">
        <f>100/B3*B13</f>
        <v>7.2847682119205306</v>
      </c>
    </row>
    <row r="14" spans="1:4" ht="18.75" x14ac:dyDescent="0.25">
      <c r="A14" s="130" t="s">
        <v>214</v>
      </c>
      <c r="B14" s="148">
        <v>1</v>
      </c>
      <c r="C14" s="129">
        <f>100/B3*B14</f>
        <v>0.66225165562913912</v>
      </c>
    </row>
    <row r="15" spans="1:4" ht="18.75" x14ac:dyDescent="0.25">
      <c r="A15" s="126" t="s">
        <v>215</v>
      </c>
      <c r="B15" s="91">
        <f>SUM(B16,B18,B19,B20)</f>
        <v>120</v>
      </c>
      <c r="C15" s="131" t="str">
        <f>IF(B15=D3,"ПРАВИЛЬНО","НЕПРАВИЛЬНО")</f>
        <v>ПРАВИЛЬНО</v>
      </c>
    </row>
    <row r="16" spans="1:4" ht="18.75" x14ac:dyDescent="0.25">
      <c r="A16" s="128" t="s">
        <v>260</v>
      </c>
      <c r="B16" s="148">
        <v>116</v>
      </c>
      <c r="C16" s="129">
        <f>100/D3*B16</f>
        <v>96.666666666666671</v>
      </c>
    </row>
    <row r="17" spans="1:3" ht="56.25" x14ac:dyDescent="0.25">
      <c r="A17" s="132" t="s">
        <v>216</v>
      </c>
      <c r="B17" s="148">
        <v>1</v>
      </c>
      <c r="C17" s="129">
        <f>100/D3*B17</f>
        <v>0.83333333333333337</v>
      </c>
    </row>
    <row r="18" spans="1:3" ht="18.75" x14ac:dyDescent="0.25">
      <c r="A18" s="128" t="s">
        <v>217</v>
      </c>
      <c r="B18" s="148">
        <v>2</v>
      </c>
      <c r="C18" s="129">
        <f>100/D3*B18</f>
        <v>1.6666666666666667</v>
      </c>
    </row>
    <row r="19" spans="1:3" ht="18.75" x14ac:dyDescent="0.25">
      <c r="A19" s="128" t="s">
        <v>218</v>
      </c>
      <c r="B19" s="148">
        <v>1</v>
      </c>
      <c r="C19" s="129">
        <f>100/D3*B19</f>
        <v>0.83333333333333337</v>
      </c>
    </row>
    <row r="20" spans="1:3" ht="18.75" x14ac:dyDescent="0.25">
      <c r="A20" s="128" t="s">
        <v>219</v>
      </c>
      <c r="B20" s="148">
        <v>1</v>
      </c>
      <c r="C20" s="129">
        <f>100/D3*B20</f>
        <v>0.83333333333333337</v>
      </c>
    </row>
    <row r="21" spans="1:3" ht="18.75" x14ac:dyDescent="0.25">
      <c r="A21" s="126" t="s">
        <v>220</v>
      </c>
      <c r="B21" s="91">
        <f>SUM(B22:B25)</f>
        <v>151</v>
      </c>
      <c r="C21" s="131" t="str">
        <f>IF(B21=B3,"ПРАВИЛЬНО","НЕПРАВИЛЬНО")</f>
        <v>ПРАВИЛЬНО</v>
      </c>
    </row>
    <row r="22" spans="1:3" ht="18.75" x14ac:dyDescent="0.25">
      <c r="A22" s="133" t="s">
        <v>221</v>
      </c>
      <c r="B22" s="148">
        <v>59</v>
      </c>
      <c r="C22" s="129">
        <f>100/B3*B22</f>
        <v>39.07284768211921</v>
      </c>
    </row>
    <row r="23" spans="1:3" ht="18.75" x14ac:dyDescent="0.25">
      <c r="A23" s="128" t="s">
        <v>222</v>
      </c>
      <c r="B23" s="148">
        <v>55</v>
      </c>
      <c r="C23" s="129">
        <f>100/B3*B23</f>
        <v>36.423841059602651</v>
      </c>
    </row>
    <row r="24" spans="1:3" ht="18.75" x14ac:dyDescent="0.25">
      <c r="A24" s="128" t="s">
        <v>223</v>
      </c>
      <c r="B24" s="148">
        <v>0</v>
      </c>
      <c r="C24" s="129">
        <f>100/B3*B24</f>
        <v>0</v>
      </c>
    </row>
    <row r="25" spans="1:3" ht="18.75" x14ac:dyDescent="0.25">
      <c r="A25" s="128" t="s">
        <v>224</v>
      </c>
      <c r="B25" s="148">
        <v>37</v>
      </c>
      <c r="C25" s="129">
        <f>100/B3*B25</f>
        <v>24.503311258278149</v>
      </c>
    </row>
    <row r="26" spans="1:3" ht="18.75" x14ac:dyDescent="0.25">
      <c r="A26" s="126" t="s">
        <v>225</v>
      </c>
      <c r="B26" s="91">
        <f>SUM(B27:B30)</f>
        <v>120</v>
      </c>
      <c r="C26" s="131" t="str">
        <f>IF(B26=D3,"ПРАВИЛЬНО","НЕПРАВИЛЬНО")</f>
        <v>ПРАВИЛЬНО</v>
      </c>
    </row>
    <row r="27" spans="1:3" ht="18.75" x14ac:dyDescent="0.25">
      <c r="A27" s="134" t="s">
        <v>226</v>
      </c>
      <c r="B27" s="141">
        <v>15</v>
      </c>
      <c r="C27" s="129">
        <f>100/D3*B27</f>
        <v>12.5</v>
      </c>
    </row>
    <row r="28" spans="1:3" ht="18.75" x14ac:dyDescent="0.25">
      <c r="A28" s="134" t="s">
        <v>227</v>
      </c>
      <c r="B28" s="148">
        <v>25</v>
      </c>
      <c r="C28" s="129">
        <f>100/D3*B28</f>
        <v>20.833333333333336</v>
      </c>
    </row>
    <row r="29" spans="1:3" ht="18.75" x14ac:dyDescent="0.25">
      <c r="A29" s="134" t="s">
        <v>228</v>
      </c>
      <c r="B29" s="148">
        <v>29</v>
      </c>
      <c r="C29" s="129">
        <f>100/D3*B29</f>
        <v>24.166666666666668</v>
      </c>
    </row>
    <row r="30" spans="1:3" ht="18.75" x14ac:dyDescent="0.25">
      <c r="A30" s="134" t="s">
        <v>229</v>
      </c>
      <c r="B30" s="148">
        <v>51</v>
      </c>
      <c r="C30" s="129">
        <f>100/D3*B30</f>
        <v>42.5</v>
      </c>
    </row>
    <row r="31" spans="1:3" ht="18.75" x14ac:dyDescent="0.25">
      <c r="A31" s="135" t="s">
        <v>230</v>
      </c>
      <c r="B31" s="91">
        <f>SUM(B32:B35)</f>
        <v>120</v>
      </c>
      <c r="C31" s="131" t="str">
        <f>IF(B31=D3,"ПРАВИЛЬНО","НЕПРАВИЛЬНО")</f>
        <v>ПРАВИЛЬНО</v>
      </c>
    </row>
    <row r="32" spans="1:3" ht="18.75" x14ac:dyDescent="0.25">
      <c r="A32" s="128" t="s">
        <v>226</v>
      </c>
      <c r="B32" s="141">
        <v>22</v>
      </c>
      <c r="C32" s="129">
        <f>100/D3*B32</f>
        <v>18.333333333333336</v>
      </c>
    </row>
    <row r="33" spans="1:3" ht="18.75" x14ac:dyDescent="0.25">
      <c r="A33" s="128" t="s">
        <v>227</v>
      </c>
      <c r="B33" s="148">
        <v>51</v>
      </c>
      <c r="C33" s="129">
        <f>100/D3*B33</f>
        <v>42.5</v>
      </c>
    </row>
    <row r="34" spans="1:3" ht="18.75" x14ac:dyDescent="0.25">
      <c r="A34" s="128" t="s">
        <v>228</v>
      </c>
      <c r="B34" s="148">
        <v>29</v>
      </c>
      <c r="C34" s="129">
        <f>100/D3*B34</f>
        <v>24.166666666666668</v>
      </c>
    </row>
    <row r="35" spans="1:3" ht="18.75" x14ac:dyDescent="0.25">
      <c r="A35" s="128" t="s">
        <v>229</v>
      </c>
      <c r="B35" s="148">
        <v>18</v>
      </c>
      <c r="C35" s="129">
        <f>100/D3*B35</f>
        <v>15</v>
      </c>
    </row>
    <row r="36" spans="1:3" ht="18.75" x14ac:dyDescent="0.25">
      <c r="A36" s="126" t="s">
        <v>231</v>
      </c>
      <c r="B36" s="91">
        <f>SUM(B37:B38)</f>
        <v>120</v>
      </c>
      <c r="C36" s="131" t="str">
        <f>IF(B36=D3,"ПРАВИЛЬНО","НЕПРАВИЛЬНО")</f>
        <v>ПРАВИЛЬНО</v>
      </c>
    </row>
    <row r="37" spans="1:3" ht="18.75" x14ac:dyDescent="0.25">
      <c r="A37" s="128" t="s">
        <v>232</v>
      </c>
      <c r="B37" s="141">
        <v>95</v>
      </c>
      <c r="C37" s="129">
        <f>100/D3*B37</f>
        <v>79.166666666666671</v>
      </c>
    </row>
    <row r="38" spans="1:3" ht="19.5" thickBot="1" x14ac:dyDescent="0.3">
      <c r="A38" s="136" t="s">
        <v>233</v>
      </c>
      <c r="B38" s="149">
        <v>25</v>
      </c>
      <c r="C38" s="137">
        <f>100/D3*B38</f>
        <v>20.833333333333336</v>
      </c>
    </row>
    <row r="39" spans="1:3" ht="18.75" x14ac:dyDescent="0.3">
      <c r="A39" s="62"/>
      <c r="B39" s="121"/>
      <c r="C39" s="122"/>
    </row>
  </sheetData>
  <sheetProtection algorithmName="SHA-512" hashValue="QtuzNolf847MZ06ecWu9yTHmGB5kG/M7OJJ18PQBh51zIwp5DsJoWYzKvxV65S9R1QNFLXjQfs/honPtUxtu9A==" saltValue="r39AVLHqgolUU0aQZDDDhg==" spinCount="100000"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topLeftCell="B1" zoomScale="80" zoomScaleNormal="100" zoomScaleSheetLayoutView="80" workbookViewId="0">
      <selection activeCell="E4" sqref="E4:F11"/>
    </sheetView>
  </sheetViews>
  <sheetFormatPr defaultRowHeight="15" x14ac:dyDescent="0.25"/>
  <cols>
    <col min="1" max="1" width="48.28515625" customWidth="1"/>
    <col min="2" max="2" width="28" customWidth="1"/>
    <col min="3" max="3" width="27.85546875" customWidth="1"/>
    <col min="4" max="4" width="46.42578125" customWidth="1"/>
    <col min="5" max="5" width="27.28515625" customWidth="1"/>
    <col min="6" max="6" width="27.5703125" customWidth="1"/>
  </cols>
  <sheetData>
    <row r="1" spans="1:6" ht="18.75" x14ac:dyDescent="0.3">
      <c r="A1" s="297" t="s">
        <v>234</v>
      </c>
      <c r="B1" s="297"/>
      <c r="C1" s="297"/>
      <c r="D1" s="1"/>
      <c r="E1" s="47"/>
      <c r="F1" s="1"/>
    </row>
    <row r="2" spans="1:6" ht="93.75" x14ac:dyDescent="0.25">
      <c r="A2" s="70" t="s">
        <v>235</v>
      </c>
      <c r="B2" s="29" t="s">
        <v>236</v>
      </c>
      <c r="C2" s="29" t="s">
        <v>237</v>
      </c>
      <c r="D2" s="70" t="s">
        <v>235</v>
      </c>
      <c r="E2" s="29" t="s">
        <v>236</v>
      </c>
      <c r="F2" s="29" t="s">
        <v>237</v>
      </c>
    </row>
    <row r="3" spans="1:6" ht="19.5" thickBot="1" x14ac:dyDescent="0.3">
      <c r="A3" s="94" t="s">
        <v>238</v>
      </c>
      <c r="B3" s="95">
        <f>B4+B5+B6+B7+B8+B9+B10+B11+B12+B13+B14+B15+B16+B17+B18+B19+B20+B21+B22+B23+B24</f>
        <v>22</v>
      </c>
      <c r="C3" s="96"/>
      <c r="D3" s="94" t="s">
        <v>239</v>
      </c>
      <c r="E3" s="95">
        <f>E4+E5+E6+E7+E8+E9+E10+E11+E12+E13+E14+E15+E16+E17+E18+E19+E20+E22+E21+E23+E24</f>
        <v>8</v>
      </c>
      <c r="F3" s="96"/>
    </row>
    <row r="4" spans="1:6" ht="45.75" thickBot="1" x14ac:dyDescent="0.35">
      <c r="A4" s="97"/>
      <c r="B4" s="224">
        <v>1</v>
      </c>
      <c r="C4" s="228" t="s">
        <v>360</v>
      </c>
      <c r="D4" s="100"/>
      <c r="E4" s="224">
        <v>1</v>
      </c>
      <c r="F4" s="228" t="s">
        <v>360</v>
      </c>
    </row>
    <row r="5" spans="1:6" ht="45.75" thickBot="1" x14ac:dyDescent="0.3">
      <c r="A5" s="93"/>
      <c r="B5" s="226">
        <v>2</v>
      </c>
      <c r="C5" s="229" t="s">
        <v>361</v>
      </c>
      <c r="D5" s="93"/>
      <c r="E5" s="226">
        <v>1</v>
      </c>
      <c r="F5" s="229" t="s">
        <v>373</v>
      </c>
    </row>
    <row r="6" spans="1:6" ht="60.75" thickBot="1" x14ac:dyDescent="0.3">
      <c r="A6" s="93"/>
      <c r="B6" s="226">
        <v>1</v>
      </c>
      <c r="C6" s="229" t="s">
        <v>362</v>
      </c>
      <c r="D6" s="93"/>
      <c r="E6" s="226">
        <v>1</v>
      </c>
      <c r="F6" s="229" t="s">
        <v>374</v>
      </c>
    </row>
    <row r="7" spans="1:6" ht="45.75" thickBot="1" x14ac:dyDescent="0.3">
      <c r="A7" s="93"/>
      <c r="B7" s="226">
        <v>1</v>
      </c>
      <c r="C7" s="229" t="s">
        <v>363</v>
      </c>
      <c r="D7" s="93"/>
      <c r="E7" s="226">
        <v>1</v>
      </c>
      <c r="F7" s="229" t="s">
        <v>375</v>
      </c>
    </row>
    <row r="8" spans="1:6" ht="60.75" thickBot="1" x14ac:dyDescent="0.3">
      <c r="A8" s="93"/>
      <c r="B8" s="226">
        <v>1</v>
      </c>
      <c r="C8" s="229" t="s">
        <v>364</v>
      </c>
      <c r="D8" s="93"/>
      <c r="E8" s="226">
        <v>1</v>
      </c>
      <c r="F8" s="230" t="s">
        <v>376</v>
      </c>
    </row>
    <row r="9" spans="1:6" ht="60.75" thickBot="1" x14ac:dyDescent="0.3">
      <c r="A9" s="93"/>
      <c r="B9" s="226">
        <v>5</v>
      </c>
      <c r="C9" s="229" t="s">
        <v>365</v>
      </c>
      <c r="D9" s="93"/>
      <c r="E9" s="226">
        <v>1</v>
      </c>
      <c r="F9" s="230" t="s">
        <v>377</v>
      </c>
    </row>
    <row r="10" spans="1:6" ht="30.75" thickBot="1" x14ac:dyDescent="0.3">
      <c r="A10" s="93"/>
      <c r="B10" s="226">
        <v>1</v>
      </c>
      <c r="C10" s="229" t="s">
        <v>366</v>
      </c>
      <c r="D10" s="93"/>
      <c r="E10" s="226">
        <v>1</v>
      </c>
      <c r="F10" s="229" t="s">
        <v>378</v>
      </c>
    </row>
    <row r="11" spans="1:6" ht="60.75" thickBot="1" x14ac:dyDescent="0.3">
      <c r="A11" s="93"/>
      <c r="B11" s="226">
        <v>1</v>
      </c>
      <c r="C11" s="229" t="s">
        <v>367</v>
      </c>
      <c r="D11" s="93"/>
      <c r="E11" s="226">
        <v>1</v>
      </c>
      <c r="F11" s="229" t="s">
        <v>364</v>
      </c>
    </row>
    <row r="12" spans="1:6" ht="45.75" thickBot="1" x14ac:dyDescent="0.3">
      <c r="A12" s="93"/>
      <c r="B12" s="226">
        <v>2</v>
      </c>
      <c r="C12" s="229" t="s">
        <v>360</v>
      </c>
      <c r="D12" s="93"/>
      <c r="E12" s="98"/>
      <c r="F12" s="101"/>
    </row>
    <row r="13" spans="1:6" ht="19.5" thickBot="1" x14ac:dyDescent="0.3">
      <c r="A13" s="93"/>
      <c r="B13" s="226">
        <v>1</v>
      </c>
      <c r="C13" s="229" t="s">
        <v>368</v>
      </c>
      <c r="D13" s="93"/>
      <c r="E13" s="98"/>
      <c r="F13" s="101"/>
    </row>
    <row r="14" spans="1:6" ht="105.75" thickBot="1" x14ac:dyDescent="0.3">
      <c r="A14" s="93"/>
      <c r="B14" s="226">
        <v>3</v>
      </c>
      <c r="C14" s="229" t="s">
        <v>369</v>
      </c>
      <c r="D14" s="93"/>
      <c r="E14" s="36"/>
      <c r="F14" s="32"/>
    </row>
    <row r="15" spans="1:6" ht="120.75" thickBot="1" x14ac:dyDescent="0.3">
      <c r="A15" s="93"/>
      <c r="B15" s="226">
        <v>1</v>
      </c>
      <c r="C15" s="229" t="s">
        <v>370</v>
      </c>
      <c r="D15" s="93"/>
      <c r="E15" s="36"/>
      <c r="F15" s="32"/>
    </row>
    <row r="16" spans="1:6" ht="45.75" thickBot="1" x14ac:dyDescent="0.3">
      <c r="A16" s="93"/>
      <c r="B16" s="226">
        <v>1</v>
      </c>
      <c r="C16" s="229" t="s">
        <v>371</v>
      </c>
      <c r="D16" s="93"/>
      <c r="E16" s="36"/>
      <c r="F16" s="32"/>
    </row>
    <row r="17" spans="1:6" ht="60.75" thickBot="1" x14ac:dyDescent="0.3">
      <c r="A17" s="93"/>
      <c r="B17" s="226">
        <v>1</v>
      </c>
      <c r="C17" s="229" t="s">
        <v>372</v>
      </c>
      <c r="D17" s="93"/>
      <c r="E17" s="36"/>
      <c r="F17" s="32"/>
    </row>
    <row r="18" spans="1:6" ht="18.75" x14ac:dyDescent="0.3">
      <c r="A18" s="93"/>
      <c r="B18" s="98">
        <v>0</v>
      </c>
      <c r="C18" s="99"/>
      <c r="D18" s="93"/>
      <c r="E18" s="36"/>
      <c r="F18" s="32"/>
    </row>
    <row r="19" spans="1:6" ht="18.75" x14ac:dyDescent="0.3">
      <c r="A19" s="93"/>
      <c r="B19" s="98">
        <v>0</v>
      </c>
      <c r="C19" s="99"/>
      <c r="D19" s="93"/>
      <c r="E19" s="36"/>
      <c r="F19" s="32"/>
    </row>
    <row r="20" spans="1:6" ht="18.75" x14ac:dyDescent="0.3">
      <c r="A20" s="93"/>
      <c r="B20" s="98">
        <v>0</v>
      </c>
      <c r="C20" s="99"/>
      <c r="D20" s="93"/>
      <c r="E20" s="36"/>
      <c r="F20" s="32"/>
    </row>
    <row r="21" spans="1:6" ht="18.75" x14ac:dyDescent="0.3">
      <c r="A21" s="93"/>
      <c r="B21" s="98">
        <v>0</v>
      </c>
      <c r="C21" s="99"/>
      <c r="D21" s="93"/>
      <c r="E21" s="36"/>
      <c r="F21" s="32"/>
    </row>
    <row r="22" spans="1:6" ht="18.75" x14ac:dyDescent="0.25">
      <c r="A22" s="93"/>
      <c r="B22" s="35">
        <v>0</v>
      </c>
      <c r="C22" s="32"/>
      <c r="D22" s="93"/>
      <c r="E22" s="36"/>
      <c r="F22" s="32"/>
    </row>
    <row r="23" spans="1:6" ht="18.75" x14ac:dyDescent="0.25">
      <c r="A23" s="93"/>
      <c r="B23" s="35">
        <v>0</v>
      </c>
      <c r="C23" s="32"/>
      <c r="D23" s="93"/>
      <c r="E23" s="36"/>
      <c r="F23" s="32"/>
    </row>
    <row r="24" spans="1:6" ht="18.75" x14ac:dyDescent="0.25">
      <c r="A24" s="93"/>
      <c r="B24" s="35">
        <v>0</v>
      </c>
      <c r="C24" s="32"/>
      <c r="D24" s="93"/>
      <c r="E24" s="36"/>
      <c r="F24" s="3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topLeftCell="A7" zoomScale="90" zoomScaleNormal="100" zoomScaleSheetLayoutView="90" workbookViewId="0">
      <selection activeCell="B4" sqref="B4:E18"/>
    </sheetView>
  </sheetViews>
  <sheetFormatPr defaultRowHeight="15" x14ac:dyDescent="0.25"/>
  <cols>
    <col min="1" max="1" width="33.28515625" customWidth="1"/>
    <col min="2" max="2" width="28.42578125" customWidth="1"/>
    <col min="3" max="3" width="27.7109375" customWidth="1"/>
    <col min="4" max="4" width="26.42578125" customWidth="1"/>
    <col min="5" max="5" width="33.42578125" customWidth="1"/>
  </cols>
  <sheetData>
    <row r="1" spans="1:5" ht="18.75" x14ac:dyDescent="0.25">
      <c r="A1" s="246" t="s">
        <v>240</v>
      </c>
      <c r="B1" s="246"/>
      <c r="C1" s="246"/>
      <c r="D1" s="246"/>
      <c r="E1" s="246"/>
    </row>
    <row r="2" spans="1:5" ht="18.75" x14ac:dyDescent="0.25">
      <c r="A2" s="273" t="s">
        <v>241</v>
      </c>
      <c r="B2" s="275" t="s">
        <v>242</v>
      </c>
      <c r="C2" s="275"/>
      <c r="D2" s="275"/>
      <c r="E2" s="275"/>
    </row>
    <row r="3" spans="1:5" ht="57" thickBot="1" x14ac:dyDescent="0.3">
      <c r="A3" s="273"/>
      <c r="B3" s="102" t="s">
        <v>243</v>
      </c>
      <c r="C3" s="102" t="s">
        <v>244</v>
      </c>
      <c r="D3" s="103" t="s">
        <v>245</v>
      </c>
      <c r="E3" s="29" t="s">
        <v>246</v>
      </c>
    </row>
    <row r="4" spans="1:5" ht="28.5" customHeight="1" thickBot="1" x14ac:dyDescent="0.3">
      <c r="A4" s="42" t="s">
        <v>2</v>
      </c>
      <c r="B4" s="224"/>
      <c r="C4" s="225"/>
      <c r="D4" s="225"/>
      <c r="E4" s="225"/>
    </row>
    <row r="5" spans="1:5" ht="23.25" customHeight="1" thickBot="1" x14ac:dyDescent="0.3">
      <c r="A5" s="92" t="s">
        <v>247</v>
      </c>
      <c r="B5" s="226">
        <v>2</v>
      </c>
      <c r="C5" s="227"/>
      <c r="D5" s="227"/>
      <c r="E5" s="227"/>
    </row>
    <row r="6" spans="1:5" ht="19.5" thickBot="1" x14ac:dyDescent="0.3">
      <c r="A6" s="104" t="s">
        <v>248</v>
      </c>
      <c r="B6" s="226"/>
      <c r="C6" s="227"/>
      <c r="D6" s="227"/>
      <c r="E6" s="227"/>
    </row>
    <row r="7" spans="1:5" ht="19.5" thickBot="1" x14ac:dyDescent="0.3">
      <c r="A7" s="104" t="s">
        <v>249</v>
      </c>
      <c r="B7" s="226"/>
      <c r="C7" s="227"/>
      <c r="D7" s="227"/>
      <c r="E7" s="227"/>
    </row>
    <row r="8" spans="1:5" ht="38.25" thickBot="1" x14ac:dyDescent="0.3">
      <c r="A8" s="92" t="s">
        <v>250</v>
      </c>
      <c r="B8" s="226">
        <v>10</v>
      </c>
      <c r="C8" s="227"/>
      <c r="D8" s="227"/>
      <c r="E8" s="227"/>
    </row>
    <row r="9" spans="1:5" ht="38.25" thickBot="1" x14ac:dyDescent="0.3">
      <c r="A9" s="92" t="s">
        <v>251</v>
      </c>
      <c r="B9" s="226"/>
      <c r="C9" s="227"/>
      <c r="D9" s="227"/>
      <c r="E9" s="227"/>
    </row>
    <row r="10" spans="1:5" ht="19.5" thickBot="1" x14ac:dyDescent="0.3">
      <c r="A10" s="67" t="s">
        <v>191</v>
      </c>
      <c r="B10" s="226"/>
      <c r="C10" s="227"/>
      <c r="D10" s="227"/>
      <c r="E10" s="227"/>
    </row>
    <row r="11" spans="1:5" ht="19.5" thickBot="1" x14ac:dyDescent="0.3">
      <c r="A11" s="104" t="s">
        <v>192</v>
      </c>
      <c r="B11" s="226"/>
      <c r="C11" s="227"/>
      <c r="D11" s="227"/>
      <c r="E11" s="227"/>
    </row>
    <row r="12" spans="1:5" ht="19.5" thickBot="1" x14ac:dyDescent="0.3">
      <c r="A12" s="67" t="s">
        <v>193</v>
      </c>
      <c r="B12" s="226"/>
      <c r="C12" s="227"/>
      <c r="D12" s="227"/>
      <c r="E12" s="227"/>
    </row>
    <row r="13" spans="1:5" ht="19.5" thickBot="1" x14ac:dyDescent="0.3">
      <c r="A13" s="104" t="s">
        <v>252</v>
      </c>
      <c r="B13" s="226"/>
      <c r="C13" s="227"/>
      <c r="D13" s="227"/>
      <c r="E13" s="227"/>
    </row>
    <row r="14" spans="1:5" ht="19.5" thickBot="1" x14ac:dyDescent="0.3">
      <c r="A14" s="104" t="s">
        <v>253</v>
      </c>
      <c r="B14" s="226"/>
      <c r="C14" s="227"/>
      <c r="D14" s="227">
        <v>8</v>
      </c>
      <c r="E14" s="227">
        <v>8</v>
      </c>
    </row>
    <row r="15" spans="1:5" ht="19.5" thickBot="1" x14ac:dyDescent="0.3">
      <c r="A15" s="104" t="s">
        <v>254</v>
      </c>
      <c r="B15" s="226"/>
      <c r="C15" s="227"/>
      <c r="D15" s="227"/>
      <c r="E15" s="227">
        <v>1</v>
      </c>
    </row>
    <row r="16" spans="1:5" ht="19.5" thickBot="1" x14ac:dyDescent="0.3">
      <c r="A16" s="104" t="s">
        <v>255</v>
      </c>
      <c r="B16" s="226"/>
      <c r="C16" s="227"/>
      <c r="D16" s="227"/>
      <c r="E16" s="227"/>
    </row>
    <row r="17" spans="1:5" ht="42.75" customHeight="1" thickBot="1" x14ac:dyDescent="0.3">
      <c r="A17" s="92" t="s">
        <v>256</v>
      </c>
      <c r="B17" s="226"/>
      <c r="C17" s="227"/>
      <c r="D17" s="227"/>
      <c r="E17" s="227"/>
    </row>
    <row r="18" spans="1:5" ht="19.5" thickBot="1" x14ac:dyDescent="0.3">
      <c r="A18" s="104" t="s">
        <v>257</v>
      </c>
      <c r="B18" s="226"/>
      <c r="C18" s="227"/>
      <c r="D18" s="227">
        <v>2</v>
      </c>
      <c r="E18" s="227">
        <v>1</v>
      </c>
    </row>
    <row r="19" spans="1:5" ht="18.75" x14ac:dyDescent="0.25">
      <c r="A19" s="105" t="s">
        <v>258</v>
      </c>
      <c r="B19" s="106">
        <f>B18+B17+B16+B15+B14+B13+B12+B11+B10+B9+B8+B7+B6+B5+B4</f>
        <v>12</v>
      </c>
      <c r="C19" s="44">
        <f>C18+C17+C16+C15+C14+C13+C12+C11+C10+C9+C8+C7+C6+C5+C4</f>
        <v>0</v>
      </c>
      <c r="D19" s="44">
        <f>D18+D17+D16+D15+D14+D13+D12+D11+D10+D9+D8+D7+D6+D5+D4</f>
        <v>10</v>
      </c>
      <c r="E19" s="44">
        <f>E18+E17+E16+E15+E14+E13+E12+E11+E10+E9+E8+E7+E6+E5+E4</f>
        <v>10</v>
      </c>
    </row>
  </sheetData>
  <sheetProtection algorithmName="SHA-512" hashValue="QTz6obRKZUwcn5elJEztcHtoTQLCKB0PVRdpNYcPqDFty2c5oL02Sf+fuaKU+ajyULG+DFJ6HOU+UYnOfbwNQQ==" saltValue="wYGuYSOM99CshxuF7K2ATw==" spinCount="100000" sheet="1" objects="1" scenarios="1"/>
  <mergeCells count="3">
    <mergeCell ref="A1:E1"/>
    <mergeCell ref="A2:A3"/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view="pageBreakPreview" topLeftCell="A112" zoomScale="80" zoomScaleNormal="80" zoomScaleSheetLayoutView="80" workbookViewId="0">
      <selection activeCell="C104" sqref="C104:D104"/>
    </sheetView>
  </sheetViews>
  <sheetFormatPr defaultRowHeight="15" x14ac:dyDescent="0.25"/>
  <cols>
    <col min="1" max="1" width="28.7109375" customWidth="1"/>
  </cols>
  <sheetData>
    <row r="1" spans="1:25" ht="18.75" x14ac:dyDescent="0.25">
      <c r="A1" s="266" t="s">
        <v>11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8"/>
    </row>
    <row r="2" spans="1:25" ht="18.75" x14ac:dyDescent="0.25">
      <c r="A2" s="269" t="s">
        <v>12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</row>
    <row r="3" spans="1:25" ht="18.75" x14ac:dyDescent="0.25">
      <c r="A3" s="272" t="s">
        <v>13</v>
      </c>
      <c r="B3" s="273" t="s">
        <v>14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4"/>
    </row>
    <row r="4" spans="1:25" ht="18.75" x14ac:dyDescent="0.25">
      <c r="A4" s="272"/>
      <c r="B4" s="275" t="s">
        <v>15</v>
      </c>
      <c r="C4" s="275"/>
      <c r="D4" s="275"/>
      <c r="E4" s="273" t="s">
        <v>16</v>
      </c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4"/>
    </row>
    <row r="5" spans="1:25" ht="18.75" x14ac:dyDescent="0.25">
      <c r="A5" s="272"/>
      <c r="B5" s="275"/>
      <c r="C5" s="275"/>
      <c r="D5" s="275"/>
      <c r="E5" s="273" t="s">
        <v>17</v>
      </c>
      <c r="F5" s="273"/>
      <c r="G5" s="273"/>
      <c r="H5" s="273" t="s">
        <v>18</v>
      </c>
      <c r="I5" s="273"/>
      <c r="J5" s="273"/>
      <c r="K5" s="273" t="s">
        <v>19</v>
      </c>
      <c r="L5" s="273"/>
      <c r="M5" s="273"/>
      <c r="N5" s="273" t="s">
        <v>20</v>
      </c>
      <c r="O5" s="273"/>
      <c r="P5" s="273"/>
      <c r="Q5" s="273" t="s">
        <v>21</v>
      </c>
      <c r="R5" s="273"/>
      <c r="S5" s="273"/>
      <c r="T5" s="273" t="s">
        <v>22</v>
      </c>
      <c r="U5" s="273"/>
      <c r="V5" s="273"/>
      <c r="W5" s="273" t="s">
        <v>23</v>
      </c>
      <c r="X5" s="273"/>
      <c r="Y5" s="274"/>
    </row>
    <row r="6" spans="1:25" ht="60" customHeight="1" x14ac:dyDescent="0.25">
      <c r="A6" s="272"/>
      <c r="B6" s="16" t="s">
        <v>24</v>
      </c>
      <c r="C6" s="17" t="s">
        <v>25</v>
      </c>
      <c r="D6" s="17" t="s">
        <v>26</v>
      </c>
      <c r="E6" s="16" t="s">
        <v>24</v>
      </c>
      <c r="F6" s="17" t="s">
        <v>25</v>
      </c>
      <c r="G6" s="17" t="s">
        <v>26</v>
      </c>
      <c r="H6" s="16" t="s">
        <v>24</v>
      </c>
      <c r="I6" s="17" t="s">
        <v>25</v>
      </c>
      <c r="J6" s="17" t="s">
        <v>26</v>
      </c>
      <c r="K6" s="16" t="s">
        <v>24</v>
      </c>
      <c r="L6" s="17" t="s">
        <v>25</v>
      </c>
      <c r="M6" s="17" t="s">
        <v>26</v>
      </c>
      <c r="N6" s="16" t="s">
        <v>24</v>
      </c>
      <c r="O6" s="17" t="s">
        <v>25</v>
      </c>
      <c r="P6" s="17" t="s">
        <v>26</v>
      </c>
      <c r="Q6" s="16" t="s">
        <v>24</v>
      </c>
      <c r="R6" s="17" t="s">
        <v>25</v>
      </c>
      <c r="S6" s="17" t="s">
        <v>26</v>
      </c>
      <c r="T6" s="16" t="s">
        <v>24</v>
      </c>
      <c r="U6" s="17" t="s">
        <v>25</v>
      </c>
      <c r="V6" s="17" t="s">
        <v>26</v>
      </c>
      <c r="W6" s="16" t="s">
        <v>24</v>
      </c>
      <c r="X6" s="17" t="s">
        <v>25</v>
      </c>
      <c r="Y6" s="21" t="s">
        <v>26</v>
      </c>
    </row>
    <row r="7" spans="1:25" ht="18.75" x14ac:dyDescent="0.25">
      <c r="A7" s="276" t="s">
        <v>27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8"/>
    </row>
    <row r="8" spans="1:25" ht="36.75" customHeight="1" x14ac:dyDescent="0.25">
      <c r="A8" s="22" t="s">
        <v>28</v>
      </c>
      <c r="B8" s="18">
        <f>SUM(E8,H8,K8,N8,Q8,T8,W8)</f>
        <v>1999</v>
      </c>
      <c r="C8" s="18">
        <f>SUM(F8,I8,L8,O8,R8,U8,X8)</f>
        <v>4079</v>
      </c>
      <c r="D8" s="18">
        <f>D9+D10+D11+D12+D14+D15+D16+D17+D18+D19+D20+D22+D23+D24+D25</f>
        <v>13670</v>
      </c>
      <c r="E8" s="19">
        <f>SUM(E9:E12,E14:E20,E22:E25)</f>
        <v>308</v>
      </c>
      <c r="F8" s="19">
        <f t="shared" ref="F8:Y8" si="0">SUM(F9:F12,F14:F20,F22:F25)</f>
        <v>1060</v>
      </c>
      <c r="G8" s="19">
        <f t="shared" si="0"/>
        <v>4017</v>
      </c>
      <c r="H8" s="19">
        <f t="shared" si="0"/>
        <v>493</v>
      </c>
      <c r="I8" s="19">
        <f t="shared" si="0"/>
        <v>1479</v>
      </c>
      <c r="J8" s="19">
        <f t="shared" si="0"/>
        <v>3601</v>
      </c>
      <c r="K8" s="19">
        <f t="shared" si="0"/>
        <v>486</v>
      </c>
      <c r="L8" s="19">
        <f t="shared" si="0"/>
        <v>614</v>
      </c>
      <c r="M8" s="19">
        <f t="shared" si="0"/>
        <v>3585</v>
      </c>
      <c r="N8" s="19">
        <f t="shared" si="0"/>
        <v>570</v>
      </c>
      <c r="O8" s="19">
        <f t="shared" si="0"/>
        <v>844</v>
      </c>
      <c r="P8" s="19">
        <f t="shared" si="0"/>
        <v>2169</v>
      </c>
      <c r="Q8" s="19">
        <f t="shared" si="0"/>
        <v>27</v>
      </c>
      <c r="R8" s="19">
        <f t="shared" si="0"/>
        <v>6</v>
      </c>
      <c r="S8" s="19">
        <f t="shared" si="0"/>
        <v>27</v>
      </c>
      <c r="T8" s="19">
        <f t="shared" si="0"/>
        <v>31</v>
      </c>
      <c r="U8" s="19">
        <f t="shared" si="0"/>
        <v>22</v>
      </c>
      <c r="V8" s="19">
        <f t="shared" si="0"/>
        <v>31</v>
      </c>
      <c r="W8" s="19">
        <f t="shared" si="0"/>
        <v>84</v>
      </c>
      <c r="X8" s="19">
        <f t="shared" si="0"/>
        <v>54</v>
      </c>
      <c r="Y8" s="23">
        <f t="shared" si="0"/>
        <v>240</v>
      </c>
    </row>
    <row r="9" spans="1:25" ht="38.25" customHeight="1" x14ac:dyDescent="0.25">
      <c r="A9" s="24" t="s">
        <v>29</v>
      </c>
      <c r="B9" s="18">
        <f t="shared" ref="B9:D12" si="1">SUM(E9,H9,K9,N9,Q9,T9,W9)</f>
        <v>57</v>
      </c>
      <c r="C9" s="18">
        <f t="shared" si="1"/>
        <v>249</v>
      </c>
      <c r="D9" s="18">
        <f t="shared" si="1"/>
        <v>339</v>
      </c>
      <c r="E9" s="150">
        <v>1</v>
      </c>
      <c r="F9" s="151">
        <v>70</v>
      </c>
      <c r="G9" s="151">
        <v>70</v>
      </c>
      <c r="H9" s="151">
        <v>9</v>
      </c>
      <c r="I9" s="151">
        <v>14</v>
      </c>
      <c r="J9" s="151">
        <v>56</v>
      </c>
      <c r="K9" s="151">
        <v>5</v>
      </c>
      <c r="L9" s="151">
        <v>28</v>
      </c>
      <c r="M9" s="151">
        <v>29</v>
      </c>
      <c r="N9" s="151">
        <v>42</v>
      </c>
      <c r="O9" s="151">
        <v>137</v>
      </c>
      <c r="P9" s="151">
        <v>184</v>
      </c>
      <c r="Q9" s="151">
        <v>0</v>
      </c>
      <c r="R9" s="151">
        <v>0</v>
      </c>
      <c r="S9" s="151">
        <v>0</v>
      </c>
      <c r="T9" s="151">
        <v>0</v>
      </c>
      <c r="U9" s="151">
        <v>0</v>
      </c>
      <c r="V9" s="151">
        <v>0</v>
      </c>
      <c r="W9" s="151">
        <v>0</v>
      </c>
      <c r="X9" s="151">
        <v>0</v>
      </c>
      <c r="Y9" s="152">
        <v>0</v>
      </c>
    </row>
    <row r="10" spans="1:25" ht="41.25" customHeight="1" x14ac:dyDescent="0.25">
      <c r="A10" s="25" t="s">
        <v>30</v>
      </c>
      <c r="B10" s="18">
        <f t="shared" si="1"/>
        <v>49</v>
      </c>
      <c r="C10" s="18">
        <f t="shared" si="1"/>
        <v>40</v>
      </c>
      <c r="D10" s="18">
        <f t="shared" si="1"/>
        <v>1022</v>
      </c>
      <c r="E10" s="153">
        <v>34</v>
      </c>
      <c r="F10" s="154">
        <v>11</v>
      </c>
      <c r="G10" s="154">
        <v>674</v>
      </c>
      <c r="H10" s="154">
        <v>15</v>
      </c>
      <c r="I10" s="154">
        <v>29</v>
      </c>
      <c r="J10" s="154">
        <v>348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5">
        <v>0</v>
      </c>
    </row>
    <row r="11" spans="1:25" ht="50.25" customHeight="1" x14ac:dyDescent="0.25">
      <c r="A11" s="25" t="s">
        <v>31</v>
      </c>
      <c r="B11" s="18">
        <f t="shared" si="1"/>
        <v>7</v>
      </c>
      <c r="C11" s="18">
        <f t="shared" si="1"/>
        <v>400</v>
      </c>
      <c r="D11" s="18">
        <f t="shared" si="1"/>
        <v>474</v>
      </c>
      <c r="E11" s="153">
        <v>0</v>
      </c>
      <c r="F11" s="154">
        <v>0</v>
      </c>
      <c r="G11" s="154">
        <v>0</v>
      </c>
      <c r="H11" s="154">
        <v>1</v>
      </c>
      <c r="I11" s="154">
        <v>30</v>
      </c>
      <c r="J11" s="154">
        <v>30</v>
      </c>
      <c r="K11" s="154">
        <v>3</v>
      </c>
      <c r="L11" s="154">
        <v>38</v>
      </c>
      <c r="M11" s="154">
        <v>112</v>
      </c>
      <c r="N11" s="154">
        <v>3</v>
      </c>
      <c r="O11" s="154">
        <v>332</v>
      </c>
      <c r="P11" s="154">
        <v>332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5">
        <v>0</v>
      </c>
    </row>
    <row r="12" spans="1:25" ht="18.75" x14ac:dyDescent="0.25">
      <c r="A12" s="26" t="s">
        <v>32</v>
      </c>
      <c r="B12" s="18">
        <f t="shared" si="1"/>
        <v>8</v>
      </c>
      <c r="C12" s="18">
        <f t="shared" si="1"/>
        <v>48</v>
      </c>
      <c r="D12" s="18">
        <f t="shared" si="1"/>
        <v>57</v>
      </c>
      <c r="E12" s="153">
        <v>0</v>
      </c>
      <c r="F12" s="154">
        <v>0</v>
      </c>
      <c r="G12" s="154">
        <v>0</v>
      </c>
      <c r="H12" s="154">
        <v>1</v>
      </c>
      <c r="I12" s="154">
        <v>1</v>
      </c>
      <c r="J12" s="154">
        <v>1</v>
      </c>
      <c r="K12" s="154">
        <v>3</v>
      </c>
      <c r="L12" s="154">
        <v>16</v>
      </c>
      <c r="M12" s="154">
        <v>17</v>
      </c>
      <c r="N12" s="154">
        <v>4</v>
      </c>
      <c r="O12" s="154">
        <v>31</v>
      </c>
      <c r="P12" s="154">
        <v>39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5">
        <v>0</v>
      </c>
    </row>
    <row r="13" spans="1:25" ht="18.75" x14ac:dyDescent="0.25">
      <c r="A13" s="276" t="s">
        <v>33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8"/>
    </row>
    <row r="14" spans="1:25" ht="42.75" customHeight="1" x14ac:dyDescent="0.25">
      <c r="A14" s="24" t="s">
        <v>29</v>
      </c>
      <c r="B14" s="18">
        <f t="shared" ref="B14:D20" si="2">SUM(E14,H14,K14,N14,Q14,T14,W14)</f>
        <v>6</v>
      </c>
      <c r="C14" s="18">
        <f t="shared" si="2"/>
        <v>26</v>
      </c>
      <c r="D14" s="18">
        <f t="shared" si="2"/>
        <v>29</v>
      </c>
      <c r="E14" s="150">
        <v>5</v>
      </c>
      <c r="F14" s="151">
        <v>24</v>
      </c>
      <c r="G14" s="151">
        <v>27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1</v>
      </c>
      <c r="O14" s="151">
        <v>2</v>
      </c>
      <c r="P14" s="151">
        <v>2</v>
      </c>
      <c r="Q14" s="151">
        <v>0</v>
      </c>
      <c r="R14" s="151">
        <v>0</v>
      </c>
      <c r="S14" s="151">
        <v>0</v>
      </c>
      <c r="T14" s="151">
        <v>0</v>
      </c>
      <c r="U14" s="151">
        <v>0</v>
      </c>
      <c r="V14" s="151">
        <v>0</v>
      </c>
      <c r="W14" s="151">
        <v>0</v>
      </c>
      <c r="X14" s="151">
        <v>0</v>
      </c>
      <c r="Y14" s="152">
        <v>0</v>
      </c>
    </row>
    <row r="15" spans="1:25" ht="39.75" customHeight="1" x14ac:dyDescent="0.25">
      <c r="A15" s="25" t="s">
        <v>30</v>
      </c>
      <c r="B15" s="18">
        <f t="shared" si="2"/>
        <v>0</v>
      </c>
      <c r="C15" s="18">
        <f t="shared" si="2"/>
        <v>0</v>
      </c>
      <c r="D15" s="18">
        <f t="shared" si="2"/>
        <v>0</v>
      </c>
      <c r="E15" s="153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5">
        <v>0</v>
      </c>
    </row>
    <row r="16" spans="1:25" ht="45" customHeight="1" x14ac:dyDescent="0.25">
      <c r="A16" s="25" t="s">
        <v>31</v>
      </c>
      <c r="B16" s="18">
        <f t="shared" si="2"/>
        <v>3</v>
      </c>
      <c r="C16" s="18">
        <f t="shared" si="2"/>
        <v>125</v>
      </c>
      <c r="D16" s="18">
        <f t="shared" si="2"/>
        <v>125</v>
      </c>
      <c r="E16" s="153">
        <v>1</v>
      </c>
      <c r="F16" s="154">
        <v>22</v>
      </c>
      <c r="G16" s="154">
        <v>22</v>
      </c>
      <c r="H16" s="154">
        <v>2</v>
      </c>
      <c r="I16" s="154">
        <v>103</v>
      </c>
      <c r="J16" s="154">
        <v>103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5">
        <v>0</v>
      </c>
    </row>
    <row r="17" spans="1:25" ht="45" customHeight="1" x14ac:dyDescent="0.25">
      <c r="A17" s="24" t="s">
        <v>34</v>
      </c>
      <c r="B17" s="18">
        <f t="shared" si="2"/>
        <v>1279</v>
      </c>
      <c r="C17" s="18">
        <f t="shared" si="2"/>
        <v>477</v>
      </c>
      <c r="D17" s="18">
        <f t="shared" si="2"/>
        <v>1279</v>
      </c>
      <c r="E17" s="153">
        <v>136</v>
      </c>
      <c r="F17" s="154">
        <v>55</v>
      </c>
      <c r="G17" s="154">
        <v>136</v>
      </c>
      <c r="H17" s="154">
        <v>364</v>
      </c>
      <c r="I17" s="154">
        <v>218</v>
      </c>
      <c r="J17" s="154">
        <v>364</v>
      </c>
      <c r="K17" s="154">
        <v>338</v>
      </c>
      <c r="L17" s="154">
        <v>79</v>
      </c>
      <c r="M17" s="154">
        <v>338</v>
      </c>
      <c r="N17" s="154">
        <v>313</v>
      </c>
      <c r="O17" s="154">
        <v>69</v>
      </c>
      <c r="P17" s="154">
        <v>313</v>
      </c>
      <c r="Q17" s="154">
        <v>27</v>
      </c>
      <c r="R17" s="154">
        <v>6</v>
      </c>
      <c r="S17" s="154">
        <v>27</v>
      </c>
      <c r="T17" s="154">
        <v>31</v>
      </c>
      <c r="U17" s="154">
        <v>22</v>
      </c>
      <c r="V17" s="154">
        <v>31</v>
      </c>
      <c r="W17" s="154">
        <v>70</v>
      </c>
      <c r="X17" s="154">
        <v>28</v>
      </c>
      <c r="Y17" s="155">
        <v>70</v>
      </c>
    </row>
    <row r="18" spans="1:25" ht="47.25" customHeight="1" x14ac:dyDescent="0.25">
      <c r="A18" s="25" t="s">
        <v>35</v>
      </c>
      <c r="B18" s="18">
        <f t="shared" si="2"/>
        <v>12</v>
      </c>
      <c r="C18" s="18">
        <f t="shared" si="2"/>
        <v>144</v>
      </c>
      <c r="D18" s="18">
        <f t="shared" si="2"/>
        <v>273</v>
      </c>
      <c r="E18" s="153">
        <v>1</v>
      </c>
      <c r="F18" s="154">
        <v>19</v>
      </c>
      <c r="G18" s="154">
        <v>19</v>
      </c>
      <c r="H18" s="154">
        <v>11</v>
      </c>
      <c r="I18" s="154">
        <v>91</v>
      </c>
      <c r="J18" s="154">
        <v>154</v>
      </c>
      <c r="K18" s="154">
        <v>0</v>
      </c>
      <c r="L18" s="154">
        <v>29</v>
      </c>
      <c r="M18" s="154">
        <v>90</v>
      </c>
      <c r="N18" s="154">
        <v>0</v>
      </c>
      <c r="O18" s="154">
        <v>5</v>
      </c>
      <c r="P18" s="154">
        <v>10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155">
        <v>0</v>
      </c>
    </row>
    <row r="19" spans="1:25" ht="44.25" customHeight="1" x14ac:dyDescent="0.25">
      <c r="A19" s="25" t="s">
        <v>36</v>
      </c>
      <c r="B19" s="18">
        <f t="shared" si="2"/>
        <v>537</v>
      </c>
      <c r="C19" s="18">
        <f t="shared" si="2"/>
        <v>1699</v>
      </c>
      <c r="D19" s="18">
        <f t="shared" si="2"/>
        <v>8562</v>
      </c>
      <c r="E19" s="153">
        <v>118</v>
      </c>
      <c r="F19" s="154">
        <v>544</v>
      </c>
      <c r="G19" s="154">
        <v>2704</v>
      </c>
      <c r="H19" s="154">
        <v>72</v>
      </c>
      <c r="I19" s="154">
        <v>475</v>
      </c>
      <c r="J19" s="154">
        <v>1469</v>
      </c>
      <c r="K19" s="154">
        <v>129</v>
      </c>
      <c r="L19" s="154">
        <v>411</v>
      </c>
      <c r="M19" s="154">
        <v>2955</v>
      </c>
      <c r="N19" s="154">
        <v>204</v>
      </c>
      <c r="O19" s="154">
        <v>243</v>
      </c>
      <c r="P19" s="154">
        <v>1264</v>
      </c>
      <c r="Q19" s="154">
        <v>0</v>
      </c>
      <c r="R19" s="154">
        <v>0</v>
      </c>
      <c r="S19" s="154">
        <v>0</v>
      </c>
      <c r="T19" s="154">
        <v>0</v>
      </c>
      <c r="U19" s="154">
        <v>0</v>
      </c>
      <c r="V19" s="154">
        <v>0</v>
      </c>
      <c r="W19" s="154">
        <v>14</v>
      </c>
      <c r="X19" s="154">
        <v>26</v>
      </c>
      <c r="Y19" s="155">
        <v>170</v>
      </c>
    </row>
    <row r="20" spans="1:25" ht="18.75" x14ac:dyDescent="0.25">
      <c r="A20" s="26" t="s">
        <v>32</v>
      </c>
      <c r="B20" s="18">
        <f t="shared" si="2"/>
        <v>16</v>
      </c>
      <c r="C20" s="18">
        <f t="shared" si="2"/>
        <v>172</v>
      </c>
      <c r="D20" s="18">
        <f t="shared" si="2"/>
        <v>260</v>
      </c>
      <c r="E20" s="153">
        <v>7</v>
      </c>
      <c r="F20" s="154">
        <v>70</v>
      </c>
      <c r="G20" s="154">
        <v>120</v>
      </c>
      <c r="H20" s="154">
        <v>3</v>
      </c>
      <c r="I20" s="154">
        <v>68</v>
      </c>
      <c r="J20" s="154">
        <v>76</v>
      </c>
      <c r="K20" s="154">
        <v>4</v>
      </c>
      <c r="L20" s="154">
        <v>10</v>
      </c>
      <c r="M20" s="154">
        <v>40</v>
      </c>
      <c r="N20" s="154">
        <v>2</v>
      </c>
      <c r="O20" s="154">
        <v>24</v>
      </c>
      <c r="P20" s="154">
        <v>24</v>
      </c>
      <c r="Q20" s="154">
        <v>0</v>
      </c>
      <c r="R20" s="154">
        <v>0</v>
      </c>
      <c r="S20" s="154">
        <v>0</v>
      </c>
      <c r="T20" s="154">
        <v>0</v>
      </c>
      <c r="U20" s="154">
        <v>0</v>
      </c>
      <c r="V20" s="154">
        <v>0</v>
      </c>
      <c r="W20" s="154">
        <v>0</v>
      </c>
      <c r="X20" s="154">
        <v>0</v>
      </c>
      <c r="Y20" s="155">
        <v>0</v>
      </c>
    </row>
    <row r="21" spans="1:25" ht="18.75" x14ac:dyDescent="0.25">
      <c r="A21" s="263" t="s">
        <v>37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5"/>
    </row>
    <row r="22" spans="1:25" ht="45" customHeight="1" x14ac:dyDescent="0.25">
      <c r="A22" s="24" t="s">
        <v>29</v>
      </c>
      <c r="B22" s="18">
        <f t="shared" ref="B22:D25" si="3">SUM(E22,H22,K22,N22,Q22,T22,W22)</f>
        <v>13</v>
      </c>
      <c r="C22" s="18">
        <f t="shared" si="3"/>
        <v>100</v>
      </c>
      <c r="D22" s="18">
        <f t="shared" si="3"/>
        <v>650</v>
      </c>
      <c r="E22" s="150">
        <v>0</v>
      </c>
      <c r="F22" s="151">
        <v>0</v>
      </c>
      <c r="G22" s="151">
        <v>0</v>
      </c>
      <c r="H22" s="151">
        <v>13</v>
      </c>
      <c r="I22" s="151">
        <v>100</v>
      </c>
      <c r="J22" s="151">
        <v>650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2">
        <v>0</v>
      </c>
    </row>
    <row r="23" spans="1:25" ht="44.25" customHeight="1" x14ac:dyDescent="0.25">
      <c r="A23" s="25" t="s">
        <v>30</v>
      </c>
      <c r="B23" s="18">
        <f t="shared" si="3"/>
        <v>0</v>
      </c>
      <c r="C23" s="18">
        <f t="shared" si="3"/>
        <v>0</v>
      </c>
      <c r="D23" s="18">
        <f t="shared" si="3"/>
        <v>0</v>
      </c>
      <c r="E23" s="153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155">
        <v>0</v>
      </c>
    </row>
    <row r="24" spans="1:25" ht="45" customHeight="1" x14ac:dyDescent="0.25">
      <c r="A24" s="25" t="s">
        <v>31</v>
      </c>
      <c r="B24" s="18">
        <f t="shared" si="3"/>
        <v>5</v>
      </c>
      <c r="C24" s="18">
        <f t="shared" si="3"/>
        <v>425</v>
      </c>
      <c r="D24" s="18">
        <f t="shared" si="3"/>
        <v>425</v>
      </c>
      <c r="E24" s="153">
        <v>4</v>
      </c>
      <c r="F24" s="154">
        <v>225</v>
      </c>
      <c r="G24" s="154">
        <v>225</v>
      </c>
      <c r="H24" s="154">
        <v>1</v>
      </c>
      <c r="I24" s="154">
        <v>200</v>
      </c>
      <c r="J24" s="154">
        <v>200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154">
        <v>0</v>
      </c>
      <c r="U24" s="154">
        <v>0</v>
      </c>
      <c r="V24" s="154">
        <v>0</v>
      </c>
      <c r="W24" s="154">
        <v>0</v>
      </c>
      <c r="X24" s="154">
        <v>0</v>
      </c>
      <c r="Y24" s="155">
        <v>0</v>
      </c>
    </row>
    <row r="25" spans="1:25" ht="18.75" x14ac:dyDescent="0.25">
      <c r="A25" s="26" t="s">
        <v>32</v>
      </c>
      <c r="B25" s="18">
        <f t="shared" si="3"/>
        <v>7</v>
      </c>
      <c r="C25" s="18">
        <f t="shared" si="3"/>
        <v>174</v>
      </c>
      <c r="D25" s="18">
        <f t="shared" si="3"/>
        <v>175</v>
      </c>
      <c r="E25" s="153">
        <v>1</v>
      </c>
      <c r="F25" s="154">
        <v>20</v>
      </c>
      <c r="G25" s="154">
        <v>20</v>
      </c>
      <c r="H25" s="154">
        <v>1</v>
      </c>
      <c r="I25" s="154">
        <v>150</v>
      </c>
      <c r="J25" s="154">
        <v>150</v>
      </c>
      <c r="K25" s="154">
        <v>4</v>
      </c>
      <c r="L25" s="154">
        <v>3</v>
      </c>
      <c r="M25" s="154">
        <v>4</v>
      </c>
      <c r="N25" s="154">
        <v>1</v>
      </c>
      <c r="O25" s="154">
        <v>1</v>
      </c>
      <c r="P25" s="154">
        <v>1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5">
        <v>0</v>
      </c>
    </row>
    <row r="26" spans="1:25" ht="18.75" x14ac:dyDescent="0.25">
      <c r="A26" s="269" t="s">
        <v>38</v>
      </c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1"/>
    </row>
    <row r="27" spans="1:25" ht="18.75" x14ac:dyDescent="0.25">
      <c r="A27" s="272" t="s">
        <v>13</v>
      </c>
      <c r="B27" s="273" t="s">
        <v>14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4"/>
    </row>
    <row r="28" spans="1:25" ht="18.75" x14ac:dyDescent="0.25">
      <c r="A28" s="272"/>
      <c r="B28" s="275" t="s">
        <v>15</v>
      </c>
      <c r="C28" s="275"/>
      <c r="D28" s="275"/>
      <c r="E28" s="273" t="s">
        <v>16</v>
      </c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4"/>
    </row>
    <row r="29" spans="1:25" ht="18.75" x14ac:dyDescent="0.25">
      <c r="A29" s="272"/>
      <c r="B29" s="275"/>
      <c r="C29" s="275"/>
      <c r="D29" s="275"/>
      <c r="E29" s="273" t="s">
        <v>17</v>
      </c>
      <c r="F29" s="273"/>
      <c r="G29" s="273"/>
      <c r="H29" s="273" t="s">
        <v>18</v>
      </c>
      <c r="I29" s="273"/>
      <c r="J29" s="273"/>
      <c r="K29" s="273" t="s">
        <v>19</v>
      </c>
      <c r="L29" s="273"/>
      <c r="M29" s="273"/>
      <c r="N29" s="273" t="s">
        <v>20</v>
      </c>
      <c r="O29" s="273"/>
      <c r="P29" s="273"/>
      <c r="Q29" s="273" t="s">
        <v>21</v>
      </c>
      <c r="R29" s="273"/>
      <c r="S29" s="273"/>
      <c r="T29" s="273" t="s">
        <v>22</v>
      </c>
      <c r="U29" s="273"/>
      <c r="V29" s="273"/>
      <c r="W29" s="273" t="s">
        <v>23</v>
      </c>
      <c r="X29" s="273"/>
      <c r="Y29" s="274"/>
    </row>
    <row r="30" spans="1:25" ht="31.5" x14ac:dyDescent="0.25">
      <c r="A30" s="272"/>
      <c r="B30" s="16" t="s">
        <v>24</v>
      </c>
      <c r="C30" s="17" t="s">
        <v>25</v>
      </c>
      <c r="D30" s="17" t="s">
        <v>26</v>
      </c>
      <c r="E30" s="16" t="s">
        <v>24</v>
      </c>
      <c r="F30" s="17" t="s">
        <v>25</v>
      </c>
      <c r="G30" s="17" t="s">
        <v>26</v>
      </c>
      <c r="H30" s="16" t="s">
        <v>24</v>
      </c>
      <c r="I30" s="17" t="s">
        <v>25</v>
      </c>
      <c r="J30" s="17" t="s">
        <v>26</v>
      </c>
      <c r="K30" s="16" t="s">
        <v>24</v>
      </c>
      <c r="L30" s="17" t="s">
        <v>25</v>
      </c>
      <c r="M30" s="17" t="s">
        <v>26</v>
      </c>
      <c r="N30" s="16" t="s">
        <v>24</v>
      </c>
      <c r="O30" s="17" t="s">
        <v>25</v>
      </c>
      <c r="P30" s="17" t="s">
        <v>26</v>
      </c>
      <c r="Q30" s="16" t="s">
        <v>24</v>
      </c>
      <c r="R30" s="17" t="s">
        <v>25</v>
      </c>
      <c r="S30" s="17" t="s">
        <v>26</v>
      </c>
      <c r="T30" s="16" t="s">
        <v>24</v>
      </c>
      <c r="U30" s="17" t="s">
        <v>25</v>
      </c>
      <c r="V30" s="17" t="s">
        <v>26</v>
      </c>
      <c r="W30" s="16" t="s">
        <v>24</v>
      </c>
      <c r="X30" s="17" t="s">
        <v>25</v>
      </c>
      <c r="Y30" s="21" t="s">
        <v>26</v>
      </c>
    </row>
    <row r="31" spans="1:25" ht="18.75" x14ac:dyDescent="0.25">
      <c r="A31" s="276" t="s">
        <v>39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8"/>
    </row>
    <row r="32" spans="1:25" ht="42" customHeight="1" x14ac:dyDescent="0.25">
      <c r="A32" s="22" t="s">
        <v>28</v>
      </c>
      <c r="B32" s="18">
        <f>SUM(E32,H32,K32,N32,Q32,T32,W32)</f>
        <v>686</v>
      </c>
      <c r="C32" s="18">
        <f>SUM(F32,I32,L32,O32,R32,U32,X32)</f>
        <v>3687</v>
      </c>
      <c r="D32" s="18">
        <f>SUM(G32,J32,M32,P32,S32,V32,Y32)</f>
        <v>8621</v>
      </c>
      <c r="E32" s="19">
        <f t="shared" ref="E32:Y32" si="4">E33+E34+E35+E36+E37+E39+E40+E41+E42+E43</f>
        <v>101</v>
      </c>
      <c r="F32" s="19">
        <f t="shared" si="4"/>
        <v>804</v>
      </c>
      <c r="G32" s="19">
        <f t="shared" si="4"/>
        <v>939</v>
      </c>
      <c r="H32" s="19">
        <f t="shared" si="4"/>
        <v>240</v>
      </c>
      <c r="I32" s="19">
        <f t="shared" si="4"/>
        <v>1715</v>
      </c>
      <c r="J32" s="19">
        <f t="shared" si="4"/>
        <v>5727</v>
      </c>
      <c r="K32" s="19">
        <f t="shared" si="4"/>
        <v>176</v>
      </c>
      <c r="L32" s="19">
        <f t="shared" si="4"/>
        <v>658</v>
      </c>
      <c r="M32" s="19">
        <f t="shared" si="4"/>
        <v>1309</v>
      </c>
      <c r="N32" s="19">
        <f t="shared" si="4"/>
        <v>112</v>
      </c>
      <c r="O32" s="19">
        <f t="shared" si="4"/>
        <v>154</v>
      </c>
      <c r="P32" s="19">
        <f t="shared" si="4"/>
        <v>219</v>
      </c>
      <c r="Q32" s="19">
        <f t="shared" si="4"/>
        <v>28</v>
      </c>
      <c r="R32" s="19">
        <f t="shared" si="4"/>
        <v>15</v>
      </c>
      <c r="S32" s="19">
        <f t="shared" si="4"/>
        <v>33</v>
      </c>
      <c r="T32" s="19">
        <f t="shared" si="4"/>
        <v>10</v>
      </c>
      <c r="U32" s="19">
        <f t="shared" si="4"/>
        <v>17</v>
      </c>
      <c r="V32" s="19">
        <f t="shared" si="4"/>
        <v>19</v>
      </c>
      <c r="W32" s="19">
        <f t="shared" si="4"/>
        <v>19</v>
      </c>
      <c r="X32" s="19">
        <f t="shared" si="4"/>
        <v>324</v>
      </c>
      <c r="Y32" s="23">
        <f t="shared" si="4"/>
        <v>375</v>
      </c>
    </row>
    <row r="33" spans="1:25" ht="38.25" customHeight="1" x14ac:dyDescent="0.25">
      <c r="A33" s="24" t="s">
        <v>34</v>
      </c>
      <c r="B33" s="18">
        <f t="shared" ref="B33:D37" si="5">SUM(E33,H33,K33,N33,Q33,T33,W33)</f>
        <v>170</v>
      </c>
      <c r="C33" s="18">
        <f t="shared" si="5"/>
        <v>133</v>
      </c>
      <c r="D33" s="18">
        <f t="shared" si="5"/>
        <v>170</v>
      </c>
      <c r="E33" s="156">
        <v>16</v>
      </c>
      <c r="F33" s="157">
        <v>4</v>
      </c>
      <c r="G33" s="157">
        <v>16</v>
      </c>
      <c r="H33" s="157">
        <v>7</v>
      </c>
      <c r="I33" s="157">
        <v>4</v>
      </c>
      <c r="J33" s="157">
        <v>7</v>
      </c>
      <c r="K33" s="157">
        <v>93</v>
      </c>
      <c r="L33" s="157">
        <v>85</v>
      </c>
      <c r="M33" s="157">
        <v>93</v>
      </c>
      <c r="N33" s="157">
        <v>36</v>
      </c>
      <c r="O33" s="157">
        <v>30</v>
      </c>
      <c r="P33" s="157">
        <v>36</v>
      </c>
      <c r="Q33" s="157">
        <v>1</v>
      </c>
      <c r="R33" s="157">
        <v>1</v>
      </c>
      <c r="S33" s="157">
        <v>1</v>
      </c>
      <c r="T33" s="157">
        <v>9</v>
      </c>
      <c r="U33" s="157">
        <v>7</v>
      </c>
      <c r="V33" s="157">
        <v>9</v>
      </c>
      <c r="W33" s="157">
        <v>8</v>
      </c>
      <c r="X33" s="157">
        <v>2</v>
      </c>
      <c r="Y33" s="158">
        <v>8</v>
      </c>
    </row>
    <row r="34" spans="1:25" ht="45" customHeight="1" x14ac:dyDescent="0.25">
      <c r="A34" s="25" t="s">
        <v>35</v>
      </c>
      <c r="B34" s="18">
        <f t="shared" si="5"/>
        <v>52</v>
      </c>
      <c r="C34" s="18">
        <f t="shared" si="5"/>
        <v>677</v>
      </c>
      <c r="D34" s="18">
        <f t="shared" si="5"/>
        <v>1617</v>
      </c>
      <c r="E34" s="159">
        <v>0</v>
      </c>
      <c r="F34" s="160">
        <v>0</v>
      </c>
      <c r="G34" s="160">
        <v>0</v>
      </c>
      <c r="H34" s="160">
        <v>49</v>
      </c>
      <c r="I34" s="160">
        <v>220</v>
      </c>
      <c r="J34" s="160">
        <v>1160</v>
      </c>
      <c r="K34" s="160">
        <v>1</v>
      </c>
      <c r="L34" s="160">
        <v>337</v>
      </c>
      <c r="M34" s="160">
        <v>337</v>
      </c>
      <c r="N34" s="160">
        <v>0</v>
      </c>
      <c r="O34" s="160">
        <v>0</v>
      </c>
      <c r="P34" s="160">
        <v>0</v>
      </c>
      <c r="Q34" s="160">
        <v>0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2</v>
      </c>
      <c r="X34" s="160">
        <v>120</v>
      </c>
      <c r="Y34" s="161">
        <v>120</v>
      </c>
    </row>
    <row r="35" spans="1:25" ht="48.75" customHeight="1" x14ac:dyDescent="0.25">
      <c r="A35" s="25" t="s">
        <v>36</v>
      </c>
      <c r="B35" s="18">
        <f t="shared" si="5"/>
        <v>124</v>
      </c>
      <c r="C35" s="18">
        <f t="shared" si="5"/>
        <v>1040</v>
      </c>
      <c r="D35" s="18">
        <f t="shared" si="5"/>
        <v>2187</v>
      </c>
      <c r="E35" s="159">
        <v>28</v>
      </c>
      <c r="F35" s="160">
        <v>535</v>
      </c>
      <c r="G35" s="160">
        <v>605</v>
      </c>
      <c r="H35" s="160">
        <v>68</v>
      </c>
      <c r="I35" s="160">
        <v>419</v>
      </c>
      <c r="J35" s="160">
        <v>1469</v>
      </c>
      <c r="K35" s="160">
        <v>24</v>
      </c>
      <c r="L35" s="160">
        <v>71</v>
      </c>
      <c r="M35" s="160">
        <v>53</v>
      </c>
      <c r="N35" s="160">
        <v>0</v>
      </c>
      <c r="O35" s="160">
        <v>0</v>
      </c>
      <c r="P35" s="160">
        <v>0</v>
      </c>
      <c r="Q35" s="160">
        <v>0</v>
      </c>
      <c r="R35" s="160">
        <v>0</v>
      </c>
      <c r="S35" s="160">
        <v>0</v>
      </c>
      <c r="T35" s="160">
        <v>0</v>
      </c>
      <c r="U35" s="160">
        <v>0</v>
      </c>
      <c r="V35" s="160">
        <v>0</v>
      </c>
      <c r="W35" s="160">
        <v>4</v>
      </c>
      <c r="X35" s="160">
        <v>15</v>
      </c>
      <c r="Y35" s="161">
        <v>60</v>
      </c>
    </row>
    <row r="36" spans="1:25" ht="41.25" customHeight="1" x14ac:dyDescent="0.25">
      <c r="A36" s="26" t="s">
        <v>40</v>
      </c>
      <c r="B36" s="18">
        <f t="shared" si="5"/>
        <v>10</v>
      </c>
      <c r="C36" s="18">
        <f t="shared" si="5"/>
        <v>178</v>
      </c>
      <c r="D36" s="18">
        <f t="shared" si="5"/>
        <v>178</v>
      </c>
      <c r="E36" s="159">
        <v>0</v>
      </c>
      <c r="F36" s="160">
        <v>0</v>
      </c>
      <c r="G36" s="160">
        <v>0</v>
      </c>
      <c r="H36" s="160">
        <v>5</v>
      </c>
      <c r="I36" s="160">
        <v>105</v>
      </c>
      <c r="J36" s="160">
        <v>105</v>
      </c>
      <c r="K36" s="160">
        <v>2</v>
      </c>
      <c r="L36" s="160">
        <v>20</v>
      </c>
      <c r="M36" s="160">
        <v>20</v>
      </c>
      <c r="N36" s="160">
        <v>1</v>
      </c>
      <c r="O36" s="160">
        <v>7</v>
      </c>
      <c r="P36" s="160">
        <v>7</v>
      </c>
      <c r="Q36" s="160">
        <v>1</v>
      </c>
      <c r="R36" s="160">
        <v>6</v>
      </c>
      <c r="S36" s="160">
        <v>6</v>
      </c>
      <c r="T36" s="160">
        <v>0</v>
      </c>
      <c r="U36" s="160">
        <v>0</v>
      </c>
      <c r="V36" s="160">
        <v>0</v>
      </c>
      <c r="W36" s="160">
        <v>1</v>
      </c>
      <c r="X36" s="160">
        <v>40</v>
      </c>
      <c r="Y36" s="161">
        <v>40</v>
      </c>
    </row>
    <row r="37" spans="1:25" ht="47.25" customHeight="1" x14ac:dyDescent="0.25">
      <c r="A37" s="25" t="s">
        <v>31</v>
      </c>
      <c r="B37" s="18">
        <f t="shared" si="5"/>
        <v>1</v>
      </c>
      <c r="C37" s="18">
        <f t="shared" si="5"/>
        <v>1</v>
      </c>
      <c r="D37" s="18">
        <f t="shared" si="5"/>
        <v>500</v>
      </c>
      <c r="E37" s="159">
        <v>0</v>
      </c>
      <c r="F37" s="160">
        <v>0</v>
      </c>
      <c r="G37" s="160">
        <v>0</v>
      </c>
      <c r="H37" s="160">
        <v>0</v>
      </c>
      <c r="I37" s="160">
        <v>0</v>
      </c>
      <c r="J37" s="160">
        <v>0</v>
      </c>
      <c r="K37" s="160">
        <v>1</v>
      </c>
      <c r="L37" s="160">
        <v>1</v>
      </c>
      <c r="M37" s="160">
        <v>500</v>
      </c>
      <c r="N37" s="160">
        <v>0</v>
      </c>
      <c r="O37" s="160">
        <v>0</v>
      </c>
      <c r="P37" s="160">
        <v>0</v>
      </c>
      <c r="Q37" s="160">
        <v>0</v>
      </c>
      <c r="R37" s="160">
        <v>0</v>
      </c>
      <c r="S37" s="160">
        <v>0</v>
      </c>
      <c r="T37" s="160">
        <v>0</v>
      </c>
      <c r="U37" s="160">
        <v>0</v>
      </c>
      <c r="V37" s="160">
        <v>0</v>
      </c>
      <c r="W37" s="160">
        <v>0</v>
      </c>
      <c r="X37" s="160">
        <v>0</v>
      </c>
      <c r="Y37" s="161">
        <v>0</v>
      </c>
    </row>
    <row r="38" spans="1:25" ht="18.75" x14ac:dyDescent="0.25">
      <c r="A38" s="276" t="s">
        <v>41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8"/>
    </row>
    <row r="39" spans="1:25" ht="39" customHeight="1" x14ac:dyDescent="0.25">
      <c r="A39" s="24" t="s">
        <v>34</v>
      </c>
      <c r="B39" s="18">
        <f t="shared" ref="B39:D43" si="6">SUM(E39,H39,K39,N39,Q39,T39,W39)</f>
        <v>199</v>
      </c>
      <c r="C39" s="18">
        <f t="shared" si="6"/>
        <v>62</v>
      </c>
      <c r="D39" s="18">
        <f t="shared" si="6"/>
        <v>199</v>
      </c>
      <c r="E39" s="156">
        <v>47</v>
      </c>
      <c r="F39" s="157">
        <v>9</v>
      </c>
      <c r="G39" s="157">
        <v>47</v>
      </c>
      <c r="H39" s="157">
        <v>8</v>
      </c>
      <c r="I39" s="157">
        <v>8</v>
      </c>
      <c r="J39" s="157">
        <v>8</v>
      </c>
      <c r="K39" s="157">
        <v>46</v>
      </c>
      <c r="L39" s="157">
        <v>24</v>
      </c>
      <c r="M39" s="157">
        <v>46</v>
      </c>
      <c r="N39" s="157">
        <v>72</v>
      </c>
      <c r="O39" s="157">
        <v>13</v>
      </c>
      <c r="P39" s="157">
        <v>72</v>
      </c>
      <c r="Q39" s="157">
        <v>26</v>
      </c>
      <c r="R39" s="157">
        <v>8</v>
      </c>
      <c r="S39" s="157">
        <v>26</v>
      </c>
      <c r="T39" s="157">
        <v>0</v>
      </c>
      <c r="U39" s="157">
        <v>0</v>
      </c>
      <c r="V39" s="157">
        <v>0</v>
      </c>
      <c r="W39" s="157">
        <v>0</v>
      </c>
      <c r="X39" s="157">
        <v>0</v>
      </c>
      <c r="Y39" s="158">
        <v>0</v>
      </c>
    </row>
    <row r="40" spans="1:25" ht="47.25" customHeight="1" x14ac:dyDescent="0.25">
      <c r="A40" s="25" t="s">
        <v>35</v>
      </c>
      <c r="B40" s="18">
        <f t="shared" si="6"/>
        <v>34</v>
      </c>
      <c r="C40" s="18">
        <f t="shared" si="6"/>
        <v>349</v>
      </c>
      <c r="D40" s="18">
        <f t="shared" si="6"/>
        <v>909</v>
      </c>
      <c r="E40" s="159">
        <v>0</v>
      </c>
      <c r="F40" s="160">
        <v>3</v>
      </c>
      <c r="G40" s="160">
        <v>3</v>
      </c>
      <c r="H40" s="160">
        <v>30</v>
      </c>
      <c r="I40" s="160">
        <v>180</v>
      </c>
      <c r="J40" s="160">
        <v>740</v>
      </c>
      <c r="K40" s="160">
        <v>1</v>
      </c>
      <c r="L40" s="160">
        <v>100</v>
      </c>
      <c r="M40" s="160">
        <v>100</v>
      </c>
      <c r="N40" s="160">
        <v>1</v>
      </c>
      <c r="O40" s="160">
        <v>24</v>
      </c>
      <c r="P40" s="160">
        <v>24</v>
      </c>
      <c r="Q40" s="160">
        <v>0</v>
      </c>
      <c r="R40" s="160">
        <v>0</v>
      </c>
      <c r="S40" s="160">
        <v>0</v>
      </c>
      <c r="T40" s="160">
        <v>1</v>
      </c>
      <c r="U40" s="160">
        <v>10</v>
      </c>
      <c r="V40" s="160">
        <v>10</v>
      </c>
      <c r="W40" s="160">
        <v>1</v>
      </c>
      <c r="X40" s="160">
        <v>32</v>
      </c>
      <c r="Y40" s="161">
        <v>32</v>
      </c>
    </row>
    <row r="41" spans="1:25" ht="44.25" customHeight="1" x14ac:dyDescent="0.25">
      <c r="A41" s="25" t="s">
        <v>36</v>
      </c>
      <c r="B41" s="18">
        <f t="shared" si="6"/>
        <v>82</v>
      </c>
      <c r="C41" s="18">
        <f t="shared" si="6"/>
        <v>728</v>
      </c>
      <c r="D41" s="18">
        <f t="shared" si="6"/>
        <v>2342</v>
      </c>
      <c r="E41" s="159">
        <v>6</v>
      </c>
      <c r="F41" s="160">
        <v>79</v>
      </c>
      <c r="G41" s="160">
        <v>94</v>
      </c>
      <c r="H41" s="160">
        <v>67</v>
      </c>
      <c r="I41" s="160">
        <v>619</v>
      </c>
      <c r="J41" s="160">
        <v>2078</v>
      </c>
      <c r="K41" s="160">
        <v>8</v>
      </c>
      <c r="L41" s="160">
        <v>20</v>
      </c>
      <c r="M41" s="160">
        <v>160</v>
      </c>
      <c r="N41" s="160">
        <v>0</v>
      </c>
      <c r="O41" s="160">
        <v>0</v>
      </c>
      <c r="P41" s="160">
        <v>0</v>
      </c>
      <c r="Q41" s="160">
        <v>0</v>
      </c>
      <c r="R41" s="160">
        <v>0</v>
      </c>
      <c r="S41" s="160">
        <v>0</v>
      </c>
      <c r="T41" s="160">
        <v>0</v>
      </c>
      <c r="U41" s="160">
        <v>0</v>
      </c>
      <c r="V41" s="160">
        <v>0</v>
      </c>
      <c r="W41" s="160">
        <v>1</v>
      </c>
      <c r="X41" s="160">
        <v>10</v>
      </c>
      <c r="Y41" s="161">
        <v>10</v>
      </c>
    </row>
    <row r="42" spans="1:25" ht="33" customHeight="1" x14ac:dyDescent="0.25">
      <c r="A42" s="26" t="s">
        <v>40</v>
      </c>
      <c r="B42" s="18">
        <f t="shared" si="6"/>
        <v>10</v>
      </c>
      <c r="C42" s="18">
        <f t="shared" si="6"/>
        <v>271</v>
      </c>
      <c r="D42" s="18">
        <f t="shared" si="6"/>
        <v>271</v>
      </c>
      <c r="E42" s="159">
        <v>2</v>
      </c>
      <c r="F42" s="160">
        <v>31</v>
      </c>
      <c r="G42" s="160">
        <v>31</v>
      </c>
      <c r="H42" s="160">
        <v>6</v>
      </c>
      <c r="I42" s="160">
        <v>160</v>
      </c>
      <c r="J42" s="160">
        <v>160</v>
      </c>
      <c r="K42" s="160">
        <v>0</v>
      </c>
      <c r="L42" s="160">
        <v>0</v>
      </c>
      <c r="M42" s="160">
        <v>0</v>
      </c>
      <c r="N42" s="160">
        <v>2</v>
      </c>
      <c r="O42" s="160">
        <v>80</v>
      </c>
      <c r="P42" s="160">
        <v>80</v>
      </c>
      <c r="Q42" s="160">
        <v>0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  <c r="X42" s="160">
        <v>0</v>
      </c>
      <c r="Y42" s="161">
        <v>0</v>
      </c>
    </row>
    <row r="43" spans="1:25" ht="47.25" customHeight="1" x14ac:dyDescent="0.25">
      <c r="A43" s="25" t="s">
        <v>31</v>
      </c>
      <c r="B43" s="18">
        <f t="shared" si="6"/>
        <v>4</v>
      </c>
      <c r="C43" s="18">
        <f t="shared" si="6"/>
        <v>248</v>
      </c>
      <c r="D43" s="18">
        <f t="shared" si="6"/>
        <v>248</v>
      </c>
      <c r="E43" s="159">
        <v>2</v>
      </c>
      <c r="F43" s="160">
        <v>143</v>
      </c>
      <c r="G43" s="160">
        <v>143</v>
      </c>
      <c r="H43" s="160">
        <v>0</v>
      </c>
      <c r="I43" s="160">
        <v>0</v>
      </c>
      <c r="J43" s="160"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0">
        <v>0</v>
      </c>
      <c r="R43" s="160">
        <v>0</v>
      </c>
      <c r="S43" s="160">
        <v>0</v>
      </c>
      <c r="T43" s="160">
        <v>0</v>
      </c>
      <c r="U43" s="160">
        <v>0</v>
      </c>
      <c r="V43" s="160">
        <v>0</v>
      </c>
      <c r="W43" s="160">
        <v>2</v>
      </c>
      <c r="X43" s="160">
        <v>105</v>
      </c>
      <c r="Y43" s="161">
        <v>105</v>
      </c>
    </row>
    <row r="44" spans="1:25" ht="18.75" x14ac:dyDescent="0.25">
      <c r="A44" s="269" t="s">
        <v>42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1"/>
    </row>
    <row r="45" spans="1:25" ht="18.75" x14ac:dyDescent="0.25">
      <c r="A45" s="272" t="s">
        <v>13</v>
      </c>
      <c r="B45" s="273" t="s">
        <v>14</v>
      </c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4"/>
    </row>
    <row r="46" spans="1:25" ht="18.75" x14ac:dyDescent="0.25">
      <c r="A46" s="272"/>
      <c r="B46" s="275" t="s">
        <v>15</v>
      </c>
      <c r="C46" s="275"/>
      <c r="D46" s="275"/>
      <c r="E46" s="273" t="s">
        <v>16</v>
      </c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4"/>
    </row>
    <row r="47" spans="1:25" ht="18.75" x14ac:dyDescent="0.25">
      <c r="A47" s="272"/>
      <c r="B47" s="275"/>
      <c r="C47" s="275"/>
      <c r="D47" s="275"/>
      <c r="E47" s="273" t="s">
        <v>17</v>
      </c>
      <c r="F47" s="273"/>
      <c r="G47" s="273"/>
      <c r="H47" s="273" t="s">
        <v>18</v>
      </c>
      <c r="I47" s="273"/>
      <c r="J47" s="273"/>
      <c r="K47" s="273" t="s">
        <v>19</v>
      </c>
      <c r="L47" s="273"/>
      <c r="M47" s="273"/>
      <c r="N47" s="273" t="s">
        <v>20</v>
      </c>
      <c r="O47" s="273"/>
      <c r="P47" s="273"/>
      <c r="Q47" s="273" t="s">
        <v>21</v>
      </c>
      <c r="R47" s="273"/>
      <c r="S47" s="273"/>
      <c r="T47" s="273" t="s">
        <v>22</v>
      </c>
      <c r="U47" s="273"/>
      <c r="V47" s="273"/>
      <c r="W47" s="273" t="s">
        <v>23</v>
      </c>
      <c r="X47" s="273"/>
      <c r="Y47" s="274"/>
    </row>
    <row r="48" spans="1:25" ht="31.5" x14ac:dyDescent="0.25">
      <c r="A48" s="272"/>
      <c r="B48" s="16" t="s">
        <v>24</v>
      </c>
      <c r="C48" s="17" t="s">
        <v>25</v>
      </c>
      <c r="D48" s="17" t="s">
        <v>26</v>
      </c>
      <c r="E48" s="16" t="s">
        <v>24</v>
      </c>
      <c r="F48" s="17" t="s">
        <v>25</v>
      </c>
      <c r="G48" s="17" t="s">
        <v>26</v>
      </c>
      <c r="H48" s="16" t="s">
        <v>24</v>
      </c>
      <c r="I48" s="17" t="s">
        <v>25</v>
      </c>
      <c r="J48" s="17" t="s">
        <v>26</v>
      </c>
      <c r="K48" s="16" t="s">
        <v>24</v>
      </c>
      <c r="L48" s="17" t="s">
        <v>25</v>
      </c>
      <c r="M48" s="17" t="s">
        <v>26</v>
      </c>
      <c r="N48" s="16" t="s">
        <v>24</v>
      </c>
      <c r="O48" s="17" t="s">
        <v>25</v>
      </c>
      <c r="P48" s="17" t="s">
        <v>26</v>
      </c>
      <c r="Q48" s="16" t="s">
        <v>24</v>
      </c>
      <c r="R48" s="17" t="s">
        <v>25</v>
      </c>
      <c r="S48" s="17" t="s">
        <v>26</v>
      </c>
      <c r="T48" s="16" t="s">
        <v>24</v>
      </c>
      <c r="U48" s="17" t="s">
        <v>25</v>
      </c>
      <c r="V48" s="17" t="s">
        <v>26</v>
      </c>
      <c r="W48" s="16" t="s">
        <v>24</v>
      </c>
      <c r="X48" s="17" t="s">
        <v>25</v>
      </c>
      <c r="Y48" s="21" t="s">
        <v>26</v>
      </c>
    </row>
    <row r="49" spans="1:25" ht="18.75" x14ac:dyDescent="0.25">
      <c r="A49" s="276" t="s">
        <v>43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8"/>
    </row>
    <row r="50" spans="1:25" ht="36" customHeight="1" x14ac:dyDescent="0.25">
      <c r="A50" s="22" t="s">
        <v>28</v>
      </c>
      <c r="B50" s="18">
        <f>SUM(E50,H50,K50,N50,Q50,T50,W50)</f>
        <v>23276</v>
      </c>
      <c r="C50" s="18">
        <f>SUM(F50,I50,L50,O50,R50,U50,X50)</f>
        <v>68629</v>
      </c>
      <c r="D50" s="18">
        <f>SUM(G50,J50,M50,P50,S50,V50,Y50)</f>
        <v>97215</v>
      </c>
      <c r="E50" s="19">
        <f t="shared" ref="E50:Y50" si="7">E51+E52+E53+E54+E55+E57+E58+E59+E60+E61+E63+E64+E65+E66+E67</f>
        <v>1890</v>
      </c>
      <c r="F50" s="19">
        <f t="shared" si="7"/>
        <v>1847</v>
      </c>
      <c r="G50" s="19">
        <f t="shared" si="7"/>
        <v>3754</v>
      </c>
      <c r="H50" s="19">
        <f t="shared" si="7"/>
        <v>329</v>
      </c>
      <c r="I50" s="19">
        <f t="shared" si="7"/>
        <v>577</v>
      </c>
      <c r="J50" s="19">
        <f t="shared" si="7"/>
        <v>956</v>
      </c>
      <c r="K50" s="19">
        <f t="shared" si="7"/>
        <v>1256</v>
      </c>
      <c r="L50" s="19">
        <f t="shared" si="7"/>
        <v>2502</v>
      </c>
      <c r="M50" s="19">
        <f t="shared" si="7"/>
        <v>3279</v>
      </c>
      <c r="N50" s="19">
        <f t="shared" si="7"/>
        <v>5476</v>
      </c>
      <c r="O50" s="19">
        <f t="shared" si="7"/>
        <v>17970</v>
      </c>
      <c r="P50" s="19">
        <f t="shared" si="7"/>
        <v>23230</v>
      </c>
      <c r="Q50" s="19">
        <f t="shared" si="7"/>
        <v>680</v>
      </c>
      <c r="R50" s="19">
        <f t="shared" si="7"/>
        <v>336</v>
      </c>
      <c r="S50" s="19">
        <f t="shared" si="7"/>
        <v>767</v>
      </c>
      <c r="T50" s="19">
        <f t="shared" si="7"/>
        <v>9692</v>
      </c>
      <c r="U50" s="19">
        <f t="shared" si="7"/>
        <v>36191</v>
      </c>
      <c r="V50" s="19">
        <f t="shared" si="7"/>
        <v>49118</v>
      </c>
      <c r="W50" s="19">
        <f t="shared" si="7"/>
        <v>3953</v>
      </c>
      <c r="X50" s="19">
        <f t="shared" si="7"/>
        <v>9206</v>
      </c>
      <c r="Y50" s="23">
        <f t="shared" si="7"/>
        <v>16111</v>
      </c>
    </row>
    <row r="51" spans="1:25" ht="45.75" customHeight="1" x14ac:dyDescent="0.25">
      <c r="A51" s="24" t="s">
        <v>34</v>
      </c>
      <c r="B51" s="18">
        <f t="shared" ref="B51:D55" si="8">SUM(E51,H51,K51,N51,Q51,T51,W51)</f>
        <v>5881</v>
      </c>
      <c r="C51" s="18">
        <f t="shared" si="8"/>
        <v>2669</v>
      </c>
      <c r="D51" s="18">
        <f t="shared" si="8"/>
        <v>5881</v>
      </c>
      <c r="E51" s="150">
        <v>433</v>
      </c>
      <c r="F51" s="151">
        <v>245</v>
      </c>
      <c r="G51" s="151">
        <v>433</v>
      </c>
      <c r="H51" s="151">
        <v>62</v>
      </c>
      <c r="I51" s="151">
        <v>31</v>
      </c>
      <c r="J51" s="151">
        <v>62</v>
      </c>
      <c r="K51" s="151">
        <v>470</v>
      </c>
      <c r="L51" s="151">
        <v>183</v>
      </c>
      <c r="M51" s="151">
        <v>470</v>
      </c>
      <c r="N51" s="151">
        <v>1527</v>
      </c>
      <c r="O51" s="151">
        <v>678</v>
      </c>
      <c r="P51" s="151">
        <v>1527</v>
      </c>
      <c r="Q51" s="151">
        <v>232</v>
      </c>
      <c r="R51" s="151">
        <v>68</v>
      </c>
      <c r="S51" s="151">
        <v>232</v>
      </c>
      <c r="T51" s="151">
        <v>2240</v>
      </c>
      <c r="U51" s="151">
        <v>1139</v>
      </c>
      <c r="V51" s="151">
        <v>2240</v>
      </c>
      <c r="W51" s="151">
        <v>917</v>
      </c>
      <c r="X51" s="151">
        <v>325</v>
      </c>
      <c r="Y51" s="152">
        <v>917</v>
      </c>
    </row>
    <row r="52" spans="1:25" ht="42" customHeight="1" x14ac:dyDescent="0.25">
      <c r="A52" s="25" t="s">
        <v>35</v>
      </c>
      <c r="B52" s="18">
        <f t="shared" si="8"/>
        <v>239</v>
      </c>
      <c r="C52" s="18">
        <f t="shared" si="8"/>
        <v>485</v>
      </c>
      <c r="D52" s="18">
        <f t="shared" si="8"/>
        <v>1196</v>
      </c>
      <c r="E52" s="153">
        <v>1</v>
      </c>
      <c r="F52" s="154">
        <v>17</v>
      </c>
      <c r="G52" s="154">
        <v>17</v>
      </c>
      <c r="H52" s="154">
        <v>0</v>
      </c>
      <c r="I52" s="154">
        <v>0</v>
      </c>
      <c r="J52" s="154">
        <v>0</v>
      </c>
      <c r="K52" s="154">
        <v>7</v>
      </c>
      <c r="L52" s="154">
        <v>12</v>
      </c>
      <c r="M52" s="154">
        <v>12</v>
      </c>
      <c r="N52" s="154">
        <v>55</v>
      </c>
      <c r="O52" s="154">
        <v>122</v>
      </c>
      <c r="P52" s="154">
        <v>657</v>
      </c>
      <c r="Q52" s="154">
        <v>1</v>
      </c>
      <c r="R52" s="154">
        <v>1</v>
      </c>
      <c r="S52" s="154">
        <v>1</v>
      </c>
      <c r="T52" s="154">
        <v>123</v>
      </c>
      <c r="U52" s="154">
        <v>276</v>
      </c>
      <c r="V52" s="154">
        <v>401</v>
      </c>
      <c r="W52" s="154">
        <v>52</v>
      </c>
      <c r="X52" s="154">
        <v>57</v>
      </c>
      <c r="Y52" s="155">
        <v>108</v>
      </c>
    </row>
    <row r="53" spans="1:25" ht="45" customHeight="1" x14ac:dyDescent="0.25">
      <c r="A53" s="25" t="s">
        <v>36</v>
      </c>
      <c r="B53" s="18">
        <f t="shared" si="8"/>
        <v>557</v>
      </c>
      <c r="C53" s="18">
        <f t="shared" si="8"/>
        <v>3990</v>
      </c>
      <c r="D53" s="18">
        <f t="shared" si="8"/>
        <v>9461</v>
      </c>
      <c r="E53" s="153">
        <v>1</v>
      </c>
      <c r="F53" s="154">
        <v>17</v>
      </c>
      <c r="G53" s="154">
        <v>17</v>
      </c>
      <c r="H53" s="154">
        <v>16</v>
      </c>
      <c r="I53" s="154">
        <v>83</v>
      </c>
      <c r="J53" s="154">
        <v>257</v>
      </c>
      <c r="K53" s="154">
        <v>16</v>
      </c>
      <c r="L53" s="154">
        <v>2</v>
      </c>
      <c r="M53" s="154">
        <v>6</v>
      </c>
      <c r="N53" s="154">
        <v>260</v>
      </c>
      <c r="O53" s="154">
        <v>664</v>
      </c>
      <c r="P53" s="154">
        <v>1379</v>
      </c>
      <c r="Q53" s="154">
        <v>23</v>
      </c>
      <c r="R53" s="154">
        <v>12</v>
      </c>
      <c r="S53" s="154">
        <v>26</v>
      </c>
      <c r="T53" s="154">
        <v>125</v>
      </c>
      <c r="U53" s="154">
        <v>2476</v>
      </c>
      <c r="V53" s="154">
        <v>4761</v>
      </c>
      <c r="W53" s="154">
        <v>116</v>
      </c>
      <c r="X53" s="154">
        <v>736</v>
      </c>
      <c r="Y53" s="155">
        <v>3015</v>
      </c>
    </row>
    <row r="54" spans="1:25" ht="44.25" customHeight="1" x14ac:dyDescent="0.25">
      <c r="A54" s="26" t="s">
        <v>40</v>
      </c>
      <c r="B54" s="18">
        <f t="shared" si="8"/>
        <v>115</v>
      </c>
      <c r="C54" s="18">
        <f t="shared" si="8"/>
        <v>19440</v>
      </c>
      <c r="D54" s="18">
        <f t="shared" si="8"/>
        <v>20425</v>
      </c>
      <c r="E54" s="153">
        <v>8</v>
      </c>
      <c r="F54" s="154">
        <v>129</v>
      </c>
      <c r="G54" s="154">
        <v>129</v>
      </c>
      <c r="H54" s="154">
        <v>7</v>
      </c>
      <c r="I54" s="154">
        <v>109</v>
      </c>
      <c r="J54" s="154">
        <v>109</v>
      </c>
      <c r="K54" s="154">
        <v>3</v>
      </c>
      <c r="L54" s="154">
        <v>859</v>
      </c>
      <c r="M54" s="154">
        <v>859</v>
      </c>
      <c r="N54" s="154">
        <v>21</v>
      </c>
      <c r="O54" s="154">
        <v>1893</v>
      </c>
      <c r="P54" s="154">
        <v>1921</v>
      </c>
      <c r="Q54" s="154">
        <v>0</v>
      </c>
      <c r="R54" s="154">
        <v>0</v>
      </c>
      <c r="S54" s="154">
        <v>0</v>
      </c>
      <c r="T54" s="154">
        <v>66</v>
      </c>
      <c r="U54" s="154">
        <v>16420</v>
      </c>
      <c r="V54" s="154">
        <v>17377</v>
      </c>
      <c r="W54" s="154">
        <v>10</v>
      </c>
      <c r="X54" s="154">
        <v>30</v>
      </c>
      <c r="Y54" s="155">
        <v>30</v>
      </c>
    </row>
    <row r="55" spans="1:25" ht="48" customHeight="1" x14ac:dyDescent="0.25">
      <c r="A55" s="25" t="s">
        <v>31</v>
      </c>
      <c r="B55" s="18">
        <f t="shared" si="8"/>
        <v>3</v>
      </c>
      <c r="C55" s="18">
        <f t="shared" si="8"/>
        <v>1050</v>
      </c>
      <c r="D55" s="18">
        <f t="shared" si="8"/>
        <v>1050</v>
      </c>
      <c r="E55" s="153">
        <v>0</v>
      </c>
      <c r="F55" s="154">
        <v>0</v>
      </c>
      <c r="G55" s="154">
        <v>0</v>
      </c>
      <c r="H55" s="154">
        <v>0</v>
      </c>
      <c r="I55" s="154">
        <v>0</v>
      </c>
      <c r="J55" s="154">
        <v>0</v>
      </c>
      <c r="K55" s="154">
        <v>1</v>
      </c>
      <c r="L55" s="154">
        <v>25</v>
      </c>
      <c r="M55" s="154">
        <v>25</v>
      </c>
      <c r="N55" s="154">
        <v>0</v>
      </c>
      <c r="O55" s="154">
        <v>0</v>
      </c>
      <c r="P55" s="154">
        <v>0</v>
      </c>
      <c r="Q55" s="154">
        <v>0</v>
      </c>
      <c r="R55" s="154">
        <v>0</v>
      </c>
      <c r="S55" s="154">
        <v>0</v>
      </c>
      <c r="T55" s="154">
        <v>2</v>
      </c>
      <c r="U55" s="154">
        <v>1025</v>
      </c>
      <c r="V55" s="154">
        <v>1025</v>
      </c>
      <c r="W55" s="154">
        <v>0</v>
      </c>
      <c r="X55" s="154">
        <v>0</v>
      </c>
      <c r="Y55" s="155">
        <v>0</v>
      </c>
    </row>
    <row r="56" spans="1:25" ht="18.75" x14ac:dyDescent="0.25">
      <c r="A56" s="276" t="s">
        <v>44</v>
      </c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8"/>
    </row>
    <row r="57" spans="1:25" ht="42.75" customHeight="1" x14ac:dyDescent="0.25">
      <c r="A57" s="24" t="s">
        <v>34</v>
      </c>
      <c r="B57" s="18">
        <f t="shared" ref="B57:D61" si="9">SUM(E57,H57,K57,N57,Q57,T57,W57)</f>
        <v>7</v>
      </c>
      <c r="C57" s="18">
        <f t="shared" si="9"/>
        <v>3</v>
      </c>
      <c r="D57" s="18">
        <f t="shared" si="9"/>
        <v>7</v>
      </c>
      <c r="E57" s="150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1">
        <v>0</v>
      </c>
      <c r="O57" s="151">
        <v>0</v>
      </c>
      <c r="P57" s="151">
        <v>0</v>
      </c>
      <c r="Q57" s="151">
        <v>0</v>
      </c>
      <c r="R57" s="151">
        <v>0</v>
      </c>
      <c r="S57" s="151">
        <v>0</v>
      </c>
      <c r="T57" s="151">
        <v>5</v>
      </c>
      <c r="U57" s="151">
        <v>2</v>
      </c>
      <c r="V57" s="151">
        <v>5</v>
      </c>
      <c r="W57" s="151">
        <v>2</v>
      </c>
      <c r="X57" s="151">
        <v>1</v>
      </c>
      <c r="Y57" s="152">
        <v>2</v>
      </c>
    </row>
    <row r="58" spans="1:25" ht="41.25" customHeight="1" x14ac:dyDescent="0.25">
      <c r="A58" s="25" t="s">
        <v>35</v>
      </c>
      <c r="B58" s="18">
        <f t="shared" si="9"/>
        <v>0</v>
      </c>
      <c r="C58" s="18">
        <f t="shared" si="9"/>
        <v>0</v>
      </c>
      <c r="D58" s="18">
        <f t="shared" si="9"/>
        <v>0</v>
      </c>
      <c r="E58" s="153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0</v>
      </c>
      <c r="K58" s="154">
        <v>0</v>
      </c>
      <c r="L58" s="154">
        <v>0</v>
      </c>
      <c r="M58" s="154">
        <v>0</v>
      </c>
      <c r="N58" s="154">
        <v>0</v>
      </c>
      <c r="O58" s="154">
        <v>0</v>
      </c>
      <c r="P58" s="154">
        <v>0</v>
      </c>
      <c r="Q58" s="154">
        <v>0</v>
      </c>
      <c r="R58" s="154">
        <v>0</v>
      </c>
      <c r="S58" s="154">
        <v>0</v>
      </c>
      <c r="T58" s="154">
        <v>0</v>
      </c>
      <c r="U58" s="154">
        <v>0</v>
      </c>
      <c r="V58" s="154">
        <v>0</v>
      </c>
      <c r="W58" s="154">
        <v>0</v>
      </c>
      <c r="X58" s="154">
        <v>0</v>
      </c>
      <c r="Y58" s="155">
        <v>0</v>
      </c>
    </row>
    <row r="59" spans="1:25" ht="48" customHeight="1" x14ac:dyDescent="0.25">
      <c r="A59" s="25" t="s">
        <v>36</v>
      </c>
      <c r="B59" s="18">
        <f t="shared" si="9"/>
        <v>0</v>
      </c>
      <c r="C59" s="18">
        <f t="shared" si="9"/>
        <v>0</v>
      </c>
      <c r="D59" s="18">
        <f t="shared" si="9"/>
        <v>0</v>
      </c>
      <c r="E59" s="153">
        <v>0</v>
      </c>
      <c r="F59" s="154">
        <v>0</v>
      </c>
      <c r="G59" s="154">
        <v>0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154">
        <v>0</v>
      </c>
      <c r="P59" s="154">
        <v>0</v>
      </c>
      <c r="Q59" s="154">
        <v>0</v>
      </c>
      <c r="R59" s="154">
        <v>0</v>
      </c>
      <c r="S59" s="154">
        <v>0</v>
      </c>
      <c r="T59" s="154">
        <v>0</v>
      </c>
      <c r="U59" s="154">
        <v>0</v>
      </c>
      <c r="V59" s="154">
        <v>0</v>
      </c>
      <c r="W59" s="154">
        <v>0</v>
      </c>
      <c r="X59" s="154">
        <v>0</v>
      </c>
      <c r="Y59" s="155">
        <v>0</v>
      </c>
    </row>
    <row r="60" spans="1:25" ht="42.75" customHeight="1" x14ac:dyDescent="0.25">
      <c r="A60" s="26" t="s">
        <v>40</v>
      </c>
      <c r="B60" s="18">
        <f t="shared" si="9"/>
        <v>1</v>
      </c>
      <c r="C60" s="18">
        <f t="shared" si="9"/>
        <v>117</v>
      </c>
      <c r="D60" s="18">
        <f t="shared" si="9"/>
        <v>117</v>
      </c>
      <c r="E60" s="153">
        <v>0</v>
      </c>
      <c r="F60" s="154">
        <v>0</v>
      </c>
      <c r="G60" s="154">
        <v>0</v>
      </c>
      <c r="H60" s="154">
        <v>0</v>
      </c>
      <c r="I60" s="154">
        <v>0</v>
      </c>
      <c r="J60" s="154">
        <v>0</v>
      </c>
      <c r="K60" s="154">
        <v>0</v>
      </c>
      <c r="L60" s="154">
        <v>0</v>
      </c>
      <c r="M60" s="154">
        <v>0</v>
      </c>
      <c r="N60" s="154">
        <v>1</v>
      </c>
      <c r="O60" s="154">
        <v>117</v>
      </c>
      <c r="P60" s="154">
        <v>117</v>
      </c>
      <c r="Q60" s="154">
        <v>0</v>
      </c>
      <c r="R60" s="154">
        <v>0</v>
      </c>
      <c r="S60" s="154">
        <v>0</v>
      </c>
      <c r="T60" s="154">
        <v>0</v>
      </c>
      <c r="U60" s="154">
        <v>0</v>
      </c>
      <c r="V60" s="154">
        <v>0</v>
      </c>
      <c r="W60" s="154">
        <v>0</v>
      </c>
      <c r="X60" s="154">
        <v>0</v>
      </c>
      <c r="Y60" s="155">
        <v>0</v>
      </c>
    </row>
    <row r="61" spans="1:25" ht="39.75" customHeight="1" x14ac:dyDescent="0.25">
      <c r="A61" s="25" t="s">
        <v>31</v>
      </c>
      <c r="B61" s="18">
        <f t="shared" si="9"/>
        <v>0</v>
      </c>
      <c r="C61" s="18">
        <f t="shared" si="9"/>
        <v>0</v>
      </c>
      <c r="D61" s="18">
        <f t="shared" si="9"/>
        <v>0</v>
      </c>
      <c r="E61" s="153">
        <v>0</v>
      </c>
      <c r="F61" s="154">
        <v>0</v>
      </c>
      <c r="G61" s="154">
        <v>0</v>
      </c>
      <c r="H61" s="154">
        <v>0</v>
      </c>
      <c r="I61" s="154">
        <v>0</v>
      </c>
      <c r="J61" s="154">
        <v>0</v>
      </c>
      <c r="K61" s="154">
        <v>0</v>
      </c>
      <c r="L61" s="154">
        <v>0</v>
      </c>
      <c r="M61" s="154">
        <v>0</v>
      </c>
      <c r="N61" s="154">
        <v>0</v>
      </c>
      <c r="O61" s="154">
        <v>0</v>
      </c>
      <c r="P61" s="154">
        <v>0</v>
      </c>
      <c r="Q61" s="154">
        <v>0</v>
      </c>
      <c r="R61" s="154">
        <v>0</v>
      </c>
      <c r="S61" s="154">
        <v>0</v>
      </c>
      <c r="T61" s="154">
        <v>0</v>
      </c>
      <c r="U61" s="154">
        <v>0</v>
      </c>
      <c r="V61" s="154">
        <v>0</v>
      </c>
      <c r="W61" s="154">
        <v>0</v>
      </c>
      <c r="X61" s="154">
        <v>0</v>
      </c>
      <c r="Y61" s="155">
        <v>0</v>
      </c>
    </row>
    <row r="62" spans="1:25" ht="18.75" x14ac:dyDescent="0.25">
      <c r="A62" s="263" t="s">
        <v>45</v>
      </c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5"/>
    </row>
    <row r="63" spans="1:25" ht="41.25" customHeight="1" x14ac:dyDescent="0.25">
      <c r="A63" s="24" t="s">
        <v>34</v>
      </c>
      <c r="B63" s="18">
        <f t="shared" ref="B63:D67" si="10">SUM(E63,H63,K63,N63,Q63,T63,W63)</f>
        <v>14110</v>
      </c>
      <c r="C63" s="18">
        <f t="shared" si="10"/>
        <v>6930</v>
      </c>
      <c r="D63" s="18">
        <f t="shared" si="10"/>
        <v>14110</v>
      </c>
      <c r="E63" s="150">
        <v>1337</v>
      </c>
      <c r="F63" s="151">
        <v>711</v>
      </c>
      <c r="G63" s="151">
        <v>1337</v>
      </c>
      <c r="H63" s="151">
        <v>223</v>
      </c>
      <c r="I63" s="151">
        <v>109</v>
      </c>
      <c r="J63" s="151">
        <v>223</v>
      </c>
      <c r="K63" s="151">
        <v>722</v>
      </c>
      <c r="L63" s="151">
        <v>319</v>
      </c>
      <c r="M63" s="151">
        <v>722</v>
      </c>
      <c r="N63" s="151">
        <v>3036</v>
      </c>
      <c r="O63" s="151">
        <v>1243</v>
      </c>
      <c r="P63" s="151">
        <v>3036</v>
      </c>
      <c r="Q63" s="151">
        <v>397</v>
      </c>
      <c r="R63" s="151">
        <v>174</v>
      </c>
      <c r="S63" s="151">
        <v>397</v>
      </c>
      <c r="T63" s="151">
        <v>5954</v>
      </c>
      <c r="U63" s="151">
        <v>3217</v>
      </c>
      <c r="V63" s="151">
        <v>5954</v>
      </c>
      <c r="W63" s="151">
        <v>2441</v>
      </c>
      <c r="X63" s="151">
        <v>1157</v>
      </c>
      <c r="Y63" s="152">
        <v>2441</v>
      </c>
    </row>
    <row r="64" spans="1:25" ht="42" customHeight="1" x14ac:dyDescent="0.25">
      <c r="A64" s="25" t="s">
        <v>35</v>
      </c>
      <c r="B64" s="18">
        <f t="shared" si="10"/>
        <v>1362</v>
      </c>
      <c r="C64" s="18">
        <f t="shared" si="10"/>
        <v>8961</v>
      </c>
      <c r="D64" s="18">
        <f t="shared" si="10"/>
        <v>14141</v>
      </c>
      <c r="E64" s="153">
        <v>66</v>
      </c>
      <c r="F64" s="154">
        <v>68</v>
      </c>
      <c r="G64" s="154">
        <v>513</v>
      </c>
      <c r="H64" s="154">
        <v>13</v>
      </c>
      <c r="I64" s="154">
        <v>108</v>
      </c>
      <c r="J64" s="154">
        <v>114</v>
      </c>
      <c r="K64" s="154">
        <v>20</v>
      </c>
      <c r="L64" s="154">
        <v>281</v>
      </c>
      <c r="M64" s="154">
        <v>305</v>
      </c>
      <c r="N64" s="154">
        <v>175</v>
      </c>
      <c r="O64" s="154">
        <v>369</v>
      </c>
      <c r="P64" s="154">
        <v>966</v>
      </c>
      <c r="Q64" s="154">
        <v>13</v>
      </c>
      <c r="R64" s="154">
        <v>15</v>
      </c>
      <c r="S64" s="154">
        <v>19</v>
      </c>
      <c r="T64" s="154">
        <v>942</v>
      </c>
      <c r="U64" s="154">
        <v>5405</v>
      </c>
      <c r="V64" s="154">
        <v>9383</v>
      </c>
      <c r="W64" s="154">
        <v>133</v>
      </c>
      <c r="X64" s="154">
        <v>2715</v>
      </c>
      <c r="Y64" s="155">
        <v>2841</v>
      </c>
    </row>
    <row r="65" spans="1:25" ht="45" customHeight="1" x14ac:dyDescent="0.25">
      <c r="A65" s="25" t="s">
        <v>36</v>
      </c>
      <c r="B65" s="18">
        <f t="shared" si="10"/>
        <v>898</v>
      </c>
      <c r="C65" s="18">
        <f t="shared" si="10"/>
        <v>4777</v>
      </c>
      <c r="D65" s="18">
        <f t="shared" si="10"/>
        <v>10272</v>
      </c>
      <c r="E65" s="153">
        <v>41</v>
      </c>
      <c r="F65" s="154">
        <v>480</v>
      </c>
      <c r="G65" s="154">
        <v>1128</v>
      </c>
      <c r="H65" s="154">
        <v>4</v>
      </c>
      <c r="I65" s="154">
        <v>38</v>
      </c>
      <c r="J65" s="154">
        <v>92</v>
      </c>
      <c r="K65" s="154">
        <v>16</v>
      </c>
      <c r="L65" s="154">
        <v>749</v>
      </c>
      <c r="M65" s="154">
        <v>808</v>
      </c>
      <c r="N65" s="154">
        <v>357</v>
      </c>
      <c r="O65" s="154">
        <v>1620</v>
      </c>
      <c r="P65" s="154">
        <v>2328</v>
      </c>
      <c r="Q65" s="154">
        <v>14</v>
      </c>
      <c r="R65" s="154">
        <v>6</v>
      </c>
      <c r="S65" s="154">
        <v>32</v>
      </c>
      <c r="T65" s="154">
        <v>198</v>
      </c>
      <c r="U65" s="154">
        <v>1134</v>
      </c>
      <c r="V65" s="154">
        <v>2596</v>
      </c>
      <c r="W65" s="154">
        <v>268</v>
      </c>
      <c r="X65" s="154">
        <v>750</v>
      </c>
      <c r="Y65" s="155">
        <v>3288</v>
      </c>
    </row>
    <row r="66" spans="1:25" ht="42.75" customHeight="1" x14ac:dyDescent="0.25">
      <c r="A66" s="26" t="s">
        <v>40</v>
      </c>
      <c r="B66" s="18">
        <f t="shared" si="10"/>
        <v>99</v>
      </c>
      <c r="C66" s="18">
        <f t="shared" si="10"/>
        <v>20036</v>
      </c>
      <c r="D66" s="18">
        <f t="shared" si="10"/>
        <v>20384</v>
      </c>
      <c r="E66" s="153">
        <v>3</v>
      </c>
      <c r="F66" s="154">
        <v>180</v>
      </c>
      <c r="G66" s="154">
        <v>180</v>
      </c>
      <c r="H66" s="154">
        <v>4</v>
      </c>
      <c r="I66" s="154">
        <v>99</v>
      </c>
      <c r="J66" s="154">
        <v>99</v>
      </c>
      <c r="K66" s="154">
        <v>1</v>
      </c>
      <c r="L66" s="154">
        <v>72</v>
      </c>
      <c r="M66" s="154">
        <v>72</v>
      </c>
      <c r="N66" s="154">
        <v>44</v>
      </c>
      <c r="O66" s="154">
        <v>11264</v>
      </c>
      <c r="P66" s="154">
        <v>11299</v>
      </c>
      <c r="Q66" s="154">
        <v>0</v>
      </c>
      <c r="R66" s="154">
        <v>60</v>
      </c>
      <c r="S66" s="154">
        <v>60</v>
      </c>
      <c r="T66" s="154">
        <v>33</v>
      </c>
      <c r="U66" s="154">
        <v>4926</v>
      </c>
      <c r="V66" s="154">
        <v>5205</v>
      </c>
      <c r="W66" s="154">
        <v>14</v>
      </c>
      <c r="X66" s="154">
        <v>3435</v>
      </c>
      <c r="Y66" s="155">
        <v>3469</v>
      </c>
    </row>
    <row r="67" spans="1:25" ht="42.75" customHeight="1" x14ac:dyDescent="0.25">
      <c r="A67" s="25" t="s">
        <v>31</v>
      </c>
      <c r="B67" s="18">
        <f t="shared" si="10"/>
        <v>4</v>
      </c>
      <c r="C67" s="18">
        <f t="shared" si="10"/>
        <v>171</v>
      </c>
      <c r="D67" s="18">
        <f t="shared" si="10"/>
        <v>171</v>
      </c>
      <c r="E67" s="153">
        <v>0</v>
      </c>
      <c r="F67" s="154">
        <v>0</v>
      </c>
      <c r="G67" s="154">
        <v>0</v>
      </c>
      <c r="H67" s="154">
        <v>0</v>
      </c>
      <c r="I67" s="154">
        <v>0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</v>
      </c>
      <c r="Q67" s="154">
        <v>0</v>
      </c>
      <c r="R67" s="154">
        <v>0</v>
      </c>
      <c r="S67" s="154">
        <v>0</v>
      </c>
      <c r="T67" s="154">
        <v>4</v>
      </c>
      <c r="U67" s="154">
        <v>171</v>
      </c>
      <c r="V67" s="154">
        <v>171</v>
      </c>
      <c r="W67" s="154">
        <v>0</v>
      </c>
      <c r="X67" s="154">
        <v>0</v>
      </c>
      <c r="Y67" s="155">
        <v>0</v>
      </c>
    </row>
    <row r="68" spans="1:25" ht="18.75" x14ac:dyDescent="0.25">
      <c r="A68" s="269" t="s">
        <v>46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1"/>
    </row>
    <row r="69" spans="1:25" ht="18.75" x14ac:dyDescent="0.25">
      <c r="A69" s="272" t="s">
        <v>13</v>
      </c>
      <c r="B69" s="273" t="s">
        <v>14</v>
      </c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4"/>
    </row>
    <row r="70" spans="1:25" ht="18.75" x14ac:dyDescent="0.25">
      <c r="A70" s="272"/>
      <c r="B70" s="275" t="s">
        <v>15</v>
      </c>
      <c r="C70" s="275"/>
      <c r="D70" s="275"/>
      <c r="E70" s="273" t="s">
        <v>16</v>
      </c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4"/>
    </row>
    <row r="71" spans="1:25" ht="18.75" x14ac:dyDescent="0.25">
      <c r="A71" s="272"/>
      <c r="B71" s="275"/>
      <c r="C71" s="275"/>
      <c r="D71" s="275"/>
      <c r="E71" s="273" t="s">
        <v>17</v>
      </c>
      <c r="F71" s="273"/>
      <c r="G71" s="273"/>
      <c r="H71" s="273" t="s">
        <v>18</v>
      </c>
      <c r="I71" s="273"/>
      <c r="J71" s="273"/>
      <c r="K71" s="273" t="s">
        <v>19</v>
      </c>
      <c r="L71" s="273"/>
      <c r="M71" s="273"/>
      <c r="N71" s="273" t="s">
        <v>20</v>
      </c>
      <c r="O71" s="273"/>
      <c r="P71" s="273"/>
      <c r="Q71" s="273" t="s">
        <v>21</v>
      </c>
      <c r="R71" s="273"/>
      <c r="S71" s="273"/>
      <c r="T71" s="273" t="s">
        <v>22</v>
      </c>
      <c r="U71" s="273"/>
      <c r="V71" s="273"/>
      <c r="W71" s="273" t="s">
        <v>23</v>
      </c>
      <c r="X71" s="273"/>
      <c r="Y71" s="274"/>
    </row>
    <row r="72" spans="1:25" ht="31.5" x14ac:dyDescent="0.25">
      <c r="A72" s="272"/>
      <c r="B72" s="16" t="s">
        <v>24</v>
      </c>
      <c r="C72" s="17" t="s">
        <v>25</v>
      </c>
      <c r="D72" s="17" t="s">
        <v>26</v>
      </c>
      <c r="E72" s="16" t="s">
        <v>24</v>
      </c>
      <c r="F72" s="17" t="s">
        <v>25</v>
      </c>
      <c r="G72" s="17" t="s">
        <v>26</v>
      </c>
      <c r="H72" s="16" t="s">
        <v>24</v>
      </c>
      <c r="I72" s="17" t="s">
        <v>25</v>
      </c>
      <c r="J72" s="17" t="s">
        <v>26</v>
      </c>
      <c r="K72" s="16" t="s">
        <v>24</v>
      </c>
      <c r="L72" s="17" t="s">
        <v>25</v>
      </c>
      <c r="M72" s="17" t="s">
        <v>26</v>
      </c>
      <c r="N72" s="16" t="s">
        <v>24</v>
      </c>
      <c r="O72" s="17" t="s">
        <v>25</v>
      </c>
      <c r="P72" s="17" t="s">
        <v>26</v>
      </c>
      <c r="Q72" s="16" t="s">
        <v>24</v>
      </c>
      <c r="R72" s="17" t="s">
        <v>25</v>
      </c>
      <c r="S72" s="17" t="s">
        <v>26</v>
      </c>
      <c r="T72" s="16" t="s">
        <v>24</v>
      </c>
      <c r="U72" s="17" t="s">
        <v>25</v>
      </c>
      <c r="V72" s="17" t="s">
        <v>26</v>
      </c>
      <c r="W72" s="16" t="s">
        <v>24</v>
      </c>
      <c r="X72" s="17" t="s">
        <v>25</v>
      </c>
      <c r="Y72" s="21" t="s">
        <v>26</v>
      </c>
    </row>
    <row r="73" spans="1:25" ht="18.75" x14ac:dyDescent="0.25">
      <c r="A73" s="276" t="s">
        <v>47</v>
      </c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8"/>
    </row>
    <row r="74" spans="1:25" ht="49.5" customHeight="1" x14ac:dyDescent="0.25">
      <c r="A74" s="22" t="s">
        <v>28</v>
      </c>
      <c r="B74" s="18">
        <f>SUM(E74,H74,K74,N74,Q74,T74,W74)</f>
        <v>3282</v>
      </c>
      <c r="C74" s="18">
        <f>SUM(F74,I74,L74,O74,R74,U74,X74)</f>
        <v>5312</v>
      </c>
      <c r="D74" s="18">
        <f>SUM(G74,J74,M74,P74,S74,V74,Y74)</f>
        <v>10982</v>
      </c>
      <c r="E74" s="19">
        <f>SUM(E75:E79,E81:E84)</f>
        <v>1156</v>
      </c>
      <c r="F74" s="19">
        <f t="shared" ref="F74:Y74" si="11">SUM(F75:F79,F81:F84)</f>
        <v>1292</v>
      </c>
      <c r="G74" s="19">
        <f t="shared" si="11"/>
        <v>2908</v>
      </c>
      <c r="H74" s="19">
        <f t="shared" si="11"/>
        <v>164</v>
      </c>
      <c r="I74" s="19">
        <f t="shared" si="11"/>
        <v>212</v>
      </c>
      <c r="J74" s="19">
        <f t="shared" si="11"/>
        <v>315</v>
      </c>
      <c r="K74" s="19">
        <f t="shared" si="11"/>
        <v>723</v>
      </c>
      <c r="L74" s="19">
        <f t="shared" si="11"/>
        <v>1807</v>
      </c>
      <c r="M74" s="19">
        <f t="shared" si="11"/>
        <v>3829</v>
      </c>
      <c r="N74" s="19">
        <f t="shared" si="11"/>
        <v>692</v>
      </c>
      <c r="O74" s="19">
        <f t="shared" si="11"/>
        <v>1203</v>
      </c>
      <c r="P74" s="19">
        <f t="shared" si="11"/>
        <v>2400</v>
      </c>
      <c r="Q74" s="19">
        <f t="shared" si="11"/>
        <v>194</v>
      </c>
      <c r="R74" s="19">
        <f t="shared" si="11"/>
        <v>97</v>
      </c>
      <c r="S74" s="19">
        <f t="shared" si="11"/>
        <v>214</v>
      </c>
      <c r="T74" s="19">
        <f t="shared" si="11"/>
        <v>231</v>
      </c>
      <c r="U74" s="19">
        <f t="shared" si="11"/>
        <v>246</v>
      </c>
      <c r="V74" s="19">
        <f t="shared" si="11"/>
        <v>382</v>
      </c>
      <c r="W74" s="19">
        <f t="shared" si="11"/>
        <v>122</v>
      </c>
      <c r="X74" s="19">
        <f t="shared" si="11"/>
        <v>455</v>
      </c>
      <c r="Y74" s="23">
        <f t="shared" si="11"/>
        <v>934</v>
      </c>
    </row>
    <row r="75" spans="1:25" ht="44.25" customHeight="1" x14ac:dyDescent="0.25">
      <c r="A75" s="24" t="s">
        <v>34</v>
      </c>
      <c r="B75" s="18">
        <f t="shared" ref="B75:D79" si="12">SUM(E75,H75,K75,N75,Q75,T75,W75)</f>
        <v>1621</v>
      </c>
      <c r="C75" s="18">
        <f t="shared" si="12"/>
        <v>1068</v>
      </c>
      <c r="D75" s="18">
        <f t="shared" si="12"/>
        <v>1621</v>
      </c>
      <c r="E75" s="162">
        <v>866</v>
      </c>
      <c r="F75" s="163">
        <v>660</v>
      </c>
      <c r="G75" s="163">
        <v>866</v>
      </c>
      <c r="H75" s="163">
        <v>141</v>
      </c>
      <c r="I75" s="163">
        <v>67</v>
      </c>
      <c r="J75" s="163">
        <v>141</v>
      </c>
      <c r="K75" s="163">
        <v>154</v>
      </c>
      <c r="L75" s="163">
        <v>77</v>
      </c>
      <c r="M75" s="163">
        <v>154</v>
      </c>
      <c r="N75" s="163">
        <v>177</v>
      </c>
      <c r="O75" s="163">
        <v>99</v>
      </c>
      <c r="P75" s="163">
        <v>177</v>
      </c>
      <c r="Q75" s="163">
        <v>118</v>
      </c>
      <c r="R75" s="163">
        <v>52</v>
      </c>
      <c r="S75" s="163">
        <v>118</v>
      </c>
      <c r="T75" s="163">
        <v>109</v>
      </c>
      <c r="U75" s="163">
        <v>73</v>
      </c>
      <c r="V75" s="163">
        <v>109</v>
      </c>
      <c r="W75" s="163">
        <v>56</v>
      </c>
      <c r="X75" s="163">
        <v>40</v>
      </c>
      <c r="Y75" s="164">
        <v>56</v>
      </c>
    </row>
    <row r="76" spans="1:25" ht="39.75" customHeight="1" x14ac:dyDescent="0.25">
      <c r="A76" s="25" t="s">
        <v>35</v>
      </c>
      <c r="B76" s="18">
        <f t="shared" si="12"/>
        <v>95</v>
      </c>
      <c r="C76" s="18">
        <f t="shared" si="12"/>
        <v>303</v>
      </c>
      <c r="D76" s="18">
        <f t="shared" si="12"/>
        <v>528</v>
      </c>
      <c r="E76" s="165">
        <v>31</v>
      </c>
      <c r="F76" s="166">
        <v>143</v>
      </c>
      <c r="G76" s="166">
        <v>208</v>
      </c>
      <c r="H76" s="166">
        <v>0</v>
      </c>
      <c r="I76" s="166">
        <v>0</v>
      </c>
      <c r="J76" s="166">
        <v>0</v>
      </c>
      <c r="K76" s="166">
        <v>5</v>
      </c>
      <c r="L76" s="166">
        <v>30</v>
      </c>
      <c r="M76" s="166">
        <v>68</v>
      </c>
      <c r="N76" s="166">
        <v>0</v>
      </c>
      <c r="O76" s="166">
        <v>0</v>
      </c>
      <c r="P76" s="166">
        <v>0</v>
      </c>
      <c r="Q76" s="166">
        <v>0</v>
      </c>
      <c r="R76" s="166">
        <v>0</v>
      </c>
      <c r="S76" s="166">
        <v>0</v>
      </c>
      <c r="T76" s="166">
        <v>53</v>
      </c>
      <c r="U76" s="166">
        <v>50</v>
      </c>
      <c r="V76" s="166">
        <v>96</v>
      </c>
      <c r="W76" s="166">
        <v>6</v>
      </c>
      <c r="X76" s="166">
        <v>80</v>
      </c>
      <c r="Y76" s="167">
        <v>156</v>
      </c>
    </row>
    <row r="77" spans="1:25" ht="45" customHeight="1" x14ac:dyDescent="0.25">
      <c r="A77" s="25" t="s">
        <v>36</v>
      </c>
      <c r="B77" s="18">
        <f t="shared" si="12"/>
        <v>121</v>
      </c>
      <c r="C77" s="18">
        <f t="shared" si="12"/>
        <v>442</v>
      </c>
      <c r="D77" s="18">
        <f t="shared" si="12"/>
        <v>1794</v>
      </c>
      <c r="E77" s="165">
        <v>47</v>
      </c>
      <c r="F77" s="166">
        <v>232</v>
      </c>
      <c r="G77" s="166">
        <v>913</v>
      </c>
      <c r="H77" s="166">
        <v>2</v>
      </c>
      <c r="I77" s="166">
        <v>20</v>
      </c>
      <c r="J77" s="166">
        <v>40</v>
      </c>
      <c r="K77" s="166">
        <v>39</v>
      </c>
      <c r="L77" s="166">
        <v>49</v>
      </c>
      <c r="M77" s="166">
        <v>280</v>
      </c>
      <c r="N77" s="166">
        <v>26</v>
      </c>
      <c r="O77" s="166">
        <v>60</v>
      </c>
      <c r="P77" s="166">
        <v>360</v>
      </c>
      <c r="Q77" s="166">
        <v>0</v>
      </c>
      <c r="R77" s="166">
        <v>0</v>
      </c>
      <c r="S77" s="166">
        <v>0</v>
      </c>
      <c r="T77" s="166">
        <v>0</v>
      </c>
      <c r="U77" s="166">
        <v>0</v>
      </c>
      <c r="V77" s="166">
        <v>0</v>
      </c>
      <c r="W77" s="166">
        <v>7</v>
      </c>
      <c r="X77" s="166">
        <v>81</v>
      </c>
      <c r="Y77" s="167">
        <v>201</v>
      </c>
    </row>
    <row r="78" spans="1:25" ht="27.75" customHeight="1" x14ac:dyDescent="0.25">
      <c r="A78" s="26" t="s">
        <v>40</v>
      </c>
      <c r="B78" s="18">
        <f t="shared" si="12"/>
        <v>7</v>
      </c>
      <c r="C78" s="18">
        <f t="shared" si="12"/>
        <v>789</v>
      </c>
      <c r="D78" s="18">
        <f t="shared" si="12"/>
        <v>800</v>
      </c>
      <c r="E78" s="165">
        <v>1</v>
      </c>
      <c r="F78" s="166">
        <v>49</v>
      </c>
      <c r="G78" s="166">
        <v>49</v>
      </c>
      <c r="H78" s="166">
        <v>0</v>
      </c>
      <c r="I78" s="166">
        <v>0</v>
      </c>
      <c r="J78" s="166">
        <v>0</v>
      </c>
      <c r="K78" s="166">
        <v>2</v>
      </c>
      <c r="L78" s="166">
        <v>626</v>
      </c>
      <c r="M78" s="166">
        <v>626</v>
      </c>
      <c r="N78" s="166">
        <v>1</v>
      </c>
      <c r="O78" s="166">
        <v>11</v>
      </c>
      <c r="P78" s="166">
        <v>11</v>
      </c>
      <c r="Q78" s="166">
        <v>2</v>
      </c>
      <c r="R78" s="166">
        <v>11</v>
      </c>
      <c r="S78" s="166">
        <v>22</v>
      </c>
      <c r="T78" s="166">
        <v>0</v>
      </c>
      <c r="U78" s="166">
        <v>52</v>
      </c>
      <c r="V78" s="166">
        <v>52</v>
      </c>
      <c r="W78" s="166">
        <v>1</v>
      </c>
      <c r="X78" s="166">
        <v>40</v>
      </c>
      <c r="Y78" s="167">
        <v>40</v>
      </c>
    </row>
    <row r="79" spans="1:25" ht="43.5" customHeight="1" x14ac:dyDescent="0.25">
      <c r="A79" s="25" t="s">
        <v>31</v>
      </c>
      <c r="B79" s="18">
        <f t="shared" si="12"/>
        <v>7</v>
      </c>
      <c r="C79" s="18">
        <f t="shared" si="12"/>
        <v>195</v>
      </c>
      <c r="D79" s="18">
        <f t="shared" si="12"/>
        <v>195</v>
      </c>
      <c r="E79" s="165">
        <v>4</v>
      </c>
      <c r="F79" s="166">
        <v>47</v>
      </c>
      <c r="G79" s="166">
        <v>47</v>
      </c>
      <c r="H79" s="166">
        <v>1</v>
      </c>
      <c r="I79" s="166">
        <v>18</v>
      </c>
      <c r="J79" s="166">
        <v>18</v>
      </c>
      <c r="K79" s="166">
        <v>0</v>
      </c>
      <c r="L79" s="166">
        <v>0</v>
      </c>
      <c r="M79" s="166">
        <v>0</v>
      </c>
      <c r="N79" s="166">
        <v>2</v>
      </c>
      <c r="O79" s="166">
        <v>130</v>
      </c>
      <c r="P79" s="166">
        <v>130</v>
      </c>
      <c r="Q79" s="166">
        <v>0</v>
      </c>
      <c r="R79" s="166">
        <v>0</v>
      </c>
      <c r="S79" s="166">
        <v>0</v>
      </c>
      <c r="T79" s="166">
        <v>0</v>
      </c>
      <c r="U79" s="166">
        <v>0</v>
      </c>
      <c r="V79" s="166">
        <v>0</v>
      </c>
      <c r="W79" s="166">
        <v>0</v>
      </c>
      <c r="X79" s="166">
        <v>0</v>
      </c>
      <c r="Y79" s="167">
        <v>0</v>
      </c>
    </row>
    <row r="80" spans="1:25" ht="18.75" x14ac:dyDescent="0.25">
      <c r="A80" s="263" t="s">
        <v>48</v>
      </c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5"/>
    </row>
    <row r="81" spans="1:25" ht="40.5" customHeight="1" x14ac:dyDescent="0.25">
      <c r="A81" s="24" t="s">
        <v>34</v>
      </c>
      <c r="B81" s="18">
        <f t="shared" ref="B81:D84" si="13">SUM(E81,H81,K81,N81,Q81,T81,W81)</f>
        <v>1066</v>
      </c>
      <c r="C81" s="18">
        <f t="shared" si="13"/>
        <v>464</v>
      </c>
      <c r="D81" s="18">
        <f t="shared" si="13"/>
        <v>1066</v>
      </c>
      <c r="E81" s="162">
        <v>189</v>
      </c>
      <c r="F81" s="163">
        <v>86</v>
      </c>
      <c r="G81" s="163">
        <v>189</v>
      </c>
      <c r="H81" s="163">
        <v>14</v>
      </c>
      <c r="I81" s="163">
        <v>9</v>
      </c>
      <c r="J81" s="163">
        <v>14</v>
      </c>
      <c r="K81" s="163">
        <v>377</v>
      </c>
      <c r="L81" s="163">
        <v>139</v>
      </c>
      <c r="M81" s="163">
        <v>377</v>
      </c>
      <c r="N81" s="163">
        <v>338</v>
      </c>
      <c r="O81" s="163">
        <v>151</v>
      </c>
      <c r="P81" s="163">
        <v>338</v>
      </c>
      <c r="Q81" s="163">
        <v>74</v>
      </c>
      <c r="R81" s="163">
        <v>34</v>
      </c>
      <c r="S81" s="163">
        <v>74</v>
      </c>
      <c r="T81" s="163">
        <v>64</v>
      </c>
      <c r="U81" s="163">
        <v>40</v>
      </c>
      <c r="V81" s="163">
        <v>64</v>
      </c>
      <c r="W81" s="163">
        <v>10</v>
      </c>
      <c r="X81" s="163">
        <v>5</v>
      </c>
      <c r="Y81" s="164">
        <v>10</v>
      </c>
    </row>
    <row r="82" spans="1:25" ht="43.5" customHeight="1" x14ac:dyDescent="0.25">
      <c r="A82" s="25" t="s">
        <v>35</v>
      </c>
      <c r="B82" s="18">
        <f t="shared" si="13"/>
        <v>79</v>
      </c>
      <c r="C82" s="18">
        <f t="shared" si="13"/>
        <v>333</v>
      </c>
      <c r="D82" s="18">
        <f t="shared" si="13"/>
        <v>752</v>
      </c>
      <c r="E82" s="165">
        <v>7</v>
      </c>
      <c r="F82" s="166">
        <v>45</v>
      </c>
      <c r="G82" s="166">
        <v>210</v>
      </c>
      <c r="H82" s="166">
        <v>0</v>
      </c>
      <c r="I82" s="166">
        <v>0</v>
      </c>
      <c r="J82" s="166">
        <v>0</v>
      </c>
      <c r="K82" s="166">
        <v>26</v>
      </c>
      <c r="L82" s="166">
        <v>162</v>
      </c>
      <c r="M82" s="166">
        <v>318</v>
      </c>
      <c r="N82" s="166">
        <v>32</v>
      </c>
      <c r="O82" s="166">
        <v>107</v>
      </c>
      <c r="P82" s="166">
        <v>200</v>
      </c>
      <c r="Q82" s="166">
        <v>0</v>
      </c>
      <c r="R82" s="166">
        <v>0</v>
      </c>
      <c r="S82" s="166">
        <v>0</v>
      </c>
      <c r="T82" s="166">
        <v>3</v>
      </c>
      <c r="U82" s="166">
        <v>2</v>
      </c>
      <c r="V82" s="166">
        <v>3</v>
      </c>
      <c r="W82" s="166">
        <v>11</v>
      </c>
      <c r="X82" s="166">
        <v>17</v>
      </c>
      <c r="Y82" s="167">
        <v>21</v>
      </c>
    </row>
    <row r="83" spans="1:25" ht="42" customHeight="1" x14ac:dyDescent="0.25">
      <c r="A83" s="25" t="s">
        <v>36</v>
      </c>
      <c r="B83" s="18">
        <f t="shared" si="13"/>
        <v>244</v>
      </c>
      <c r="C83" s="18">
        <f t="shared" si="13"/>
        <v>917</v>
      </c>
      <c r="D83" s="18">
        <f t="shared" si="13"/>
        <v>3127</v>
      </c>
      <c r="E83" s="165">
        <v>11</v>
      </c>
      <c r="F83" s="166">
        <v>30</v>
      </c>
      <c r="G83" s="166">
        <v>426</v>
      </c>
      <c r="H83" s="166">
        <v>6</v>
      </c>
      <c r="I83" s="166">
        <v>98</v>
      </c>
      <c r="J83" s="166">
        <v>102</v>
      </c>
      <c r="K83" s="166">
        <v>107</v>
      </c>
      <c r="L83" s="166">
        <v>446</v>
      </c>
      <c r="M83" s="166">
        <v>1608</v>
      </c>
      <c r="N83" s="166">
        <v>95</v>
      </c>
      <c r="O83" s="166">
        <v>272</v>
      </c>
      <c r="P83" s="166">
        <v>682</v>
      </c>
      <c r="Q83" s="166">
        <v>0</v>
      </c>
      <c r="R83" s="166">
        <v>0</v>
      </c>
      <c r="S83" s="166">
        <v>0</v>
      </c>
      <c r="T83" s="166">
        <v>0</v>
      </c>
      <c r="U83" s="166">
        <v>0</v>
      </c>
      <c r="V83" s="166">
        <v>0</v>
      </c>
      <c r="W83" s="166">
        <v>25</v>
      </c>
      <c r="X83" s="166">
        <v>71</v>
      </c>
      <c r="Y83" s="167">
        <v>309</v>
      </c>
    </row>
    <row r="84" spans="1:25" ht="32.25" customHeight="1" x14ac:dyDescent="0.25">
      <c r="A84" s="26" t="s">
        <v>40</v>
      </c>
      <c r="B84" s="18">
        <f t="shared" si="13"/>
        <v>42</v>
      </c>
      <c r="C84" s="18">
        <f t="shared" si="13"/>
        <v>801</v>
      </c>
      <c r="D84" s="18">
        <f t="shared" si="13"/>
        <v>1099</v>
      </c>
      <c r="E84" s="165">
        <v>0</v>
      </c>
      <c r="F84" s="166">
        <v>0</v>
      </c>
      <c r="G84" s="166">
        <v>0</v>
      </c>
      <c r="H84" s="166">
        <v>0</v>
      </c>
      <c r="I84" s="166">
        <v>0</v>
      </c>
      <c r="J84" s="166">
        <v>0</v>
      </c>
      <c r="K84" s="166">
        <v>13</v>
      </c>
      <c r="L84" s="166">
        <v>278</v>
      </c>
      <c r="M84" s="166">
        <v>398</v>
      </c>
      <c r="N84" s="166">
        <v>21</v>
      </c>
      <c r="O84" s="166">
        <v>373</v>
      </c>
      <c r="P84" s="166">
        <v>502</v>
      </c>
      <c r="Q84" s="166">
        <v>0</v>
      </c>
      <c r="R84" s="166">
        <v>0</v>
      </c>
      <c r="S84" s="166">
        <v>0</v>
      </c>
      <c r="T84" s="166">
        <v>2</v>
      </c>
      <c r="U84" s="166">
        <v>29</v>
      </c>
      <c r="V84" s="166">
        <v>58</v>
      </c>
      <c r="W84" s="166">
        <v>6</v>
      </c>
      <c r="X84" s="166">
        <v>121</v>
      </c>
      <c r="Y84" s="167">
        <v>141</v>
      </c>
    </row>
    <row r="85" spans="1:25" ht="18.75" x14ac:dyDescent="0.25">
      <c r="A85" s="269" t="s">
        <v>49</v>
      </c>
      <c r="B85" s="270"/>
      <c r="C85" s="270"/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1"/>
    </row>
    <row r="86" spans="1:25" ht="18.75" x14ac:dyDescent="0.25">
      <c r="A86" s="272" t="s">
        <v>13</v>
      </c>
      <c r="B86" s="273" t="s">
        <v>14</v>
      </c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4"/>
    </row>
    <row r="87" spans="1:25" ht="18.75" x14ac:dyDescent="0.25">
      <c r="A87" s="272"/>
      <c r="B87" s="275" t="s">
        <v>15</v>
      </c>
      <c r="C87" s="275"/>
      <c r="D87" s="275"/>
      <c r="E87" s="273" t="s">
        <v>16</v>
      </c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4"/>
    </row>
    <row r="88" spans="1:25" ht="18.75" x14ac:dyDescent="0.25">
      <c r="A88" s="272"/>
      <c r="B88" s="275"/>
      <c r="C88" s="275"/>
      <c r="D88" s="275"/>
      <c r="E88" s="273" t="s">
        <v>17</v>
      </c>
      <c r="F88" s="273"/>
      <c r="G88" s="273"/>
      <c r="H88" s="273" t="s">
        <v>18</v>
      </c>
      <c r="I88" s="273"/>
      <c r="J88" s="273"/>
      <c r="K88" s="273" t="s">
        <v>19</v>
      </c>
      <c r="L88" s="273"/>
      <c r="M88" s="273"/>
      <c r="N88" s="273" t="s">
        <v>20</v>
      </c>
      <c r="O88" s="273"/>
      <c r="P88" s="273"/>
      <c r="Q88" s="273" t="s">
        <v>21</v>
      </c>
      <c r="R88" s="273"/>
      <c r="S88" s="273"/>
      <c r="T88" s="273" t="s">
        <v>22</v>
      </c>
      <c r="U88" s="273"/>
      <c r="V88" s="273"/>
      <c r="W88" s="273" t="s">
        <v>23</v>
      </c>
      <c r="X88" s="273"/>
      <c r="Y88" s="274"/>
    </row>
    <row r="89" spans="1:25" ht="31.5" x14ac:dyDescent="0.25">
      <c r="A89" s="272"/>
      <c r="B89" s="16" t="s">
        <v>24</v>
      </c>
      <c r="C89" s="17" t="s">
        <v>25</v>
      </c>
      <c r="D89" s="17" t="s">
        <v>26</v>
      </c>
      <c r="E89" s="16" t="s">
        <v>24</v>
      </c>
      <c r="F89" s="17" t="s">
        <v>25</v>
      </c>
      <c r="G89" s="17" t="s">
        <v>26</v>
      </c>
      <c r="H89" s="16" t="s">
        <v>24</v>
      </c>
      <c r="I89" s="17" t="s">
        <v>25</v>
      </c>
      <c r="J89" s="17" t="s">
        <v>26</v>
      </c>
      <c r="K89" s="16" t="s">
        <v>24</v>
      </c>
      <c r="L89" s="17" t="s">
        <v>25</v>
      </c>
      <c r="M89" s="17" t="s">
        <v>26</v>
      </c>
      <c r="N89" s="16" t="s">
        <v>24</v>
      </c>
      <c r="O89" s="17" t="s">
        <v>25</v>
      </c>
      <c r="P89" s="17" t="s">
        <v>26</v>
      </c>
      <c r="Q89" s="16" t="s">
        <v>24</v>
      </c>
      <c r="R89" s="17" t="s">
        <v>25</v>
      </c>
      <c r="S89" s="17" t="s">
        <v>26</v>
      </c>
      <c r="T89" s="16" t="s">
        <v>24</v>
      </c>
      <c r="U89" s="17" t="s">
        <v>25</v>
      </c>
      <c r="V89" s="17" t="s">
        <v>26</v>
      </c>
      <c r="W89" s="16" t="s">
        <v>24</v>
      </c>
      <c r="X89" s="17" t="s">
        <v>25</v>
      </c>
      <c r="Y89" s="21" t="s">
        <v>26</v>
      </c>
    </row>
    <row r="90" spans="1:25" ht="18.75" x14ac:dyDescent="0.25">
      <c r="A90" s="276" t="s">
        <v>50</v>
      </c>
      <c r="B90" s="277"/>
      <c r="C90" s="277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  <c r="X90" s="277"/>
      <c r="Y90" s="278"/>
    </row>
    <row r="91" spans="1:25" ht="18.75" x14ac:dyDescent="0.25">
      <c r="A91" s="22" t="s">
        <v>28</v>
      </c>
      <c r="B91" s="18">
        <f>SUM(E91,H91,K91,N91,Q91,T91,W91)</f>
        <v>4944</v>
      </c>
      <c r="C91" s="18">
        <f>SUM(F91,I91,L91,O91,R91,U91,X91)</f>
        <v>35647</v>
      </c>
      <c r="D91" s="18">
        <f>SUM(G91,J91,M91,P91,S91,V91,Y91)</f>
        <v>45219</v>
      </c>
      <c r="E91" s="19">
        <f>SUM(E92:E97)</f>
        <v>847</v>
      </c>
      <c r="F91" s="19">
        <f t="shared" ref="F91:Y91" si="14">SUM(F92:F97)</f>
        <v>3815</v>
      </c>
      <c r="G91" s="19">
        <f t="shared" si="14"/>
        <v>5342</v>
      </c>
      <c r="H91" s="19">
        <f t="shared" si="14"/>
        <v>478</v>
      </c>
      <c r="I91" s="19">
        <f t="shared" si="14"/>
        <v>6153</v>
      </c>
      <c r="J91" s="19">
        <f t="shared" si="14"/>
        <v>8111</v>
      </c>
      <c r="K91" s="19">
        <f t="shared" si="14"/>
        <v>485</v>
      </c>
      <c r="L91" s="19">
        <f t="shared" si="14"/>
        <v>729</v>
      </c>
      <c r="M91" s="19">
        <f t="shared" si="14"/>
        <v>1373</v>
      </c>
      <c r="N91" s="19">
        <f t="shared" si="14"/>
        <v>1189</v>
      </c>
      <c r="O91" s="19">
        <f t="shared" si="14"/>
        <v>19095</v>
      </c>
      <c r="P91" s="19">
        <f t="shared" si="14"/>
        <v>21726</v>
      </c>
      <c r="Q91" s="19">
        <f t="shared" si="14"/>
        <v>53</v>
      </c>
      <c r="R91" s="19">
        <f t="shared" si="14"/>
        <v>40</v>
      </c>
      <c r="S91" s="19">
        <f t="shared" si="14"/>
        <v>72</v>
      </c>
      <c r="T91" s="19">
        <f t="shared" si="14"/>
        <v>1087</v>
      </c>
      <c r="U91" s="19">
        <f t="shared" si="14"/>
        <v>3891</v>
      </c>
      <c r="V91" s="19">
        <f t="shared" si="14"/>
        <v>5751</v>
      </c>
      <c r="W91" s="19">
        <f t="shared" si="14"/>
        <v>805</v>
      </c>
      <c r="X91" s="19">
        <f t="shared" si="14"/>
        <v>1924</v>
      </c>
      <c r="Y91" s="23">
        <f t="shared" si="14"/>
        <v>2844</v>
      </c>
    </row>
    <row r="92" spans="1:25" ht="39.75" customHeight="1" x14ac:dyDescent="0.25">
      <c r="A92" s="24" t="s">
        <v>34</v>
      </c>
      <c r="B92" s="18">
        <f t="shared" ref="B92:D97" si="15">SUM(E92,H92,K92,N92,Q92,T92,W92)</f>
        <v>3778</v>
      </c>
      <c r="C92" s="18">
        <f t="shared" si="15"/>
        <v>2096</v>
      </c>
      <c r="D92" s="18">
        <f t="shared" si="15"/>
        <v>3778</v>
      </c>
      <c r="E92" s="162">
        <v>637</v>
      </c>
      <c r="F92" s="163">
        <v>306</v>
      </c>
      <c r="G92" s="163">
        <v>637</v>
      </c>
      <c r="H92" s="163">
        <v>225</v>
      </c>
      <c r="I92" s="163">
        <v>190</v>
      </c>
      <c r="J92" s="163">
        <v>225</v>
      </c>
      <c r="K92" s="163">
        <v>348</v>
      </c>
      <c r="L92" s="163">
        <v>225</v>
      </c>
      <c r="M92" s="163">
        <v>348</v>
      </c>
      <c r="N92" s="163">
        <v>873</v>
      </c>
      <c r="O92" s="163">
        <v>473</v>
      </c>
      <c r="P92" s="163">
        <v>873</v>
      </c>
      <c r="Q92" s="163">
        <v>50</v>
      </c>
      <c r="R92" s="163">
        <v>31</v>
      </c>
      <c r="S92" s="163">
        <v>50</v>
      </c>
      <c r="T92" s="163">
        <v>945</v>
      </c>
      <c r="U92" s="163">
        <v>580</v>
      </c>
      <c r="V92" s="163">
        <v>945</v>
      </c>
      <c r="W92" s="163">
        <v>700</v>
      </c>
      <c r="X92" s="163">
        <v>291</v>
      </c>
      <c r="Y92" s="164">
        <v>700</v>
      </c>
    </row>
    <row r="93" spans="1:25" ht="41.25" customHeight="1" x14ac:dyDescent="0.25">
      <c r="A93" s="25" t="s">
        <v>35</v>
      </c>
      <c r="B93" s="18">
        <f t="shared" si="15"/>
        <v>313</v>
      </c>
      <c r="C93" s="18">
        <f t="shared" si="15"/>
        <v>6784</v>
      </c>
      <c r="D93" s="18">
        <f t="shared" si="15"/>
        <v>8684</v>
      </c>
      <c r="E93" s="165">
        <v>48</v>
      </c>
      <c r="F93" s="166">
        <v>1574</v>
      </c>
      <c r="G93" s="166">
        <v>1574</v>
      </c>
      <c r="H93" s="166">
        <v>13</v>
      </c>
      <c r="I93" s="166">
        <v>369</v>
      </c>
      <c r="J93" s="166">
        <v>519</v>
      </c>
      <c r="K93" s="166">
        <v>64</v>
      </c>
      <c r="L93" s="166">
        <v>39</v>
      </c>
      <c r="M93" s="166">
        <v>256</v>
      </c>
      <c r="N93" s="166">
        <v>67</v>
      </c>
      <c r="O93" s="166">
        <v>1039</v>
      </c>
      <c r="P93" s="166">
        <v>1445</v>
      </c>
      <c r="Q93" s="166">
        <v>3</v>
      </c>
      <c r="R93" s="166">
        <v>4</v>
      </c>
      <c r="S93" s="166">
        <v>4</v>
      </c>
      <c r="T93" s="166">
        <v>94</v>
      </c>
      <c r="U93" s="166">
        <v>2458</v>
      </c>
      <c r="V93" s="166">
        <v>3576</v>
      </c>
      <c r="W93" s="166">
        <v>24</v>
      </c>
      <c r="X93" s="166">
        <v>1301</v>
      </c>
      <c r="Y93" s="167">
        <v>1310</v>
      </c>
    </row>
    <row r="94" spans="1:25" ht="44.25" customHeight="1" x14ac:dyDescent="0.25">
      <c r="A94" s="25" t="s">
        <v>36</v>
      </c>
      <c r="B94" s="18">
        <f t="shared" si="15"/>
        <v>681</v>
      </c>
      <c r="C94" s="18">
        <f t="shared" si="15"/>
        <v>4380</v>
      </c>
      <c r="D94" s="18">
        <f t="shared" si="15"/>
        <v>9922</v>
      </c>
      <c r="E94" s="165">
        <v>150</v>
      </c>
      <c r="F94" s="166">
        <v>1054</v>
      </c>
      <c r="G94" s="166">
        <v>2250</v>
      </c>
      <c r="H94" s="166">
        <v>121</v>
      </c>
      <c r="I94" s="166">
        <v>1331</v>
      </c>
      <c r="J94" s="166">
        <v>2893</v>
      </c>
      <c r="K94" s="166">
        <v>70</v>
      </c>
      <c r="L94" s="166">
        <v>231</v>
      </c>
      <c r="M94" s="166">
        <v>535</v>
      </c>
      <c r="N94" s="166">
        <v>226</v>
      </c>
      <c r="O94" s="166">
        <v>1601</v>
      </c>
      <c r="P94" s="166">
        <v>3292</v>
      </c>
      <c r="Q94" s="166">
        <v>0</v>
      </c>
      <c r="R94" s="166">
        <v>5</v>
      </c>
      <c r="S94" s="166">
        <v>18</v>
      </c>
      <c r="T94" s="166">
        <v>37</v>
      </c>
      <c r="U94" s="166">
        <v>48</v>
      </c>
      <c r="V94" s="166">
        <v>335</v>
      </c>
      <c r="W94" s="166">
        <v>77</v>
      </c>
      <c r="X94" s="166">
        <v>110</v>
      </c>
      <c r="Y94" s="167">
        <v>599</v>
      </c>
    </row>
    <row r="95" spans="1:25" ht="30.75" customHeight="1" x14ac:dyDescent="0.25">
      <c r="A95" s="25" t="s">
        <v>40</v>
      </c>
      <c r="B95" s="18">
        <f t="shared" si="15"/>
        <v>147</v>
      </c>
      <c r="C95" s="18">
        <f t="shared" si="15"/>
        <v>20050</v>
      </c>
      <c r="D95" s="18">
        <f t="shared" si="15"/>
        <v>20416</v>
      </c>
      <c r="E95" s="165">
        <v>8</v>
      </c>
      <c r="F95" s="166">
        <v>335</v>
      </c>
      <c r="G95" s="166">
        <v>335</v>
      </c>
      <c r="H95" s="166">
        <v>103</v>
      </c>
      <c r="I95" s="166">
        <v>2829</v>
      </c>
      <c r="J95" s="166">
        <v>2958</v>
      </c>
      <c r="K95" s="166">
        <v>2</v>
      </c>
      <c r="L95" s="166">
        <v>219</v>
      </c>
      <c r="M95" s="166">
        <v>219</v>
      </c>
      <c r="N95" s="166">
        <v>22</v>
      </c>
      <c r="O95" s="166">
        <v>15980</v>
      </c>
      <c r="P95" s="166">
        <v>16114</v>
      </c>
      <c r="Q95" s="166">
        <v>0</v>
      </c>
      <c r="R95" s="166">
        <v>0</v>
      </c>
      <c r="S95" s="166">
        <v>0</v>
      </c>
      <c r="T95" s="166">
        <v>9</v>
      </c>
      <c r="U95" s="166">
        <v>534</v>
      </c>
      <c r="V95" s="166">
        <v>624</v>
      </c>
      <c r="W95" s="166">
        <v>3</v>
      </c>
      <c r="X95" s="166">
        <v>153</v>
      </c>
      <c r="Y95" s="167">
        <v>166</v>
      </c>
    </row>
    <row r="96" spans="1:25" ht="43.5" customHeight="1" x14ac:dyDescent="0.25">
      <c r="A96" s="25" t="s">
        <v>31</v>
      </c>
      <c r="B96" s="18">
        <f t="shared" si="15"/>
        <v>14</v>
      </c>
      <c r="C96" s="18">
        <f t="shared" si="15"/>
        <v>2323</v>
      </c>
      <c r="D96" s="18">
        <f t="shared" si="15"/>
        <v>2405</v>
      </c>
      <c r="E96" s="165">
        <v>1</v>
      </c>
      <c r="F96" s="166">
        <v>540</v>
      </c>
      <c r="G96" s="166">
        <v>540</v>
      </c>
      <c r="H96" s="166">
        <v>8</v>
      </c>
      <c r="I96" s="166">
        <v>1426</v>
      </c>
      <c r="J96" s="166">
        <v>1508</v>
      </c>
      <c r="K96" s="166">
        <v>1</v>
      </c>
      <c r="L96" s="166">
        <v>15</v>
      </c>
      <c r="M96" s="166">
        <v>15</v>
      </c>
      <c r="N96" s="166">
        <v>1</v>
      </c>
      <c r="O96" s="166">
        <v>2</v>
      </c>
      <c r="P96" s="166">
        <v>2</v>
      </c>
      <c r="Q96" s="166">
        <v>0</v>
      </c>
      <c r="R96" s="166">
        <v>0</v>
      </c>
      <c r="S96" s="166">
        <v>0</v>
      </c>
      <c r="T96" s="166">
        <v>2</v>
      </c>
      <c r="U96" s="166">
        <v>271</v>
      </c>
      <c r="V96" s="166">
        <v>271</v>
      </c>
      <c r="W96" s="166">
        <v>1</v>
      </c>
      <c r="X96" s="166">
        <v>69</v>
      </c>
      <c r="Y96" s="167">
        <v>69</v>
      </c>
    </row>
    <row r="97" spans="1:25" ht="57" customHeight="1" x14ac:dyDescent="0.25">
      <c r="A97" s="25" t="s">
        <v>51</v>
      </c>
      <c r="B97" s="18">
        <f t="shared" si="15"/>
        <v>11</v>
      </c>
      <c r="C97" s="18">
        <f t="shared" si="15"/>
        <v>14</v>
      </c>
      <c r="D97" s="18">
        <f t="shared" si="15"/>
        <v>14</v>
      </c>
      <c r="E97" s="165">
        <v>3</v>
      </c>
      <c r="F97" s="166">
        <v>6</v>
      </c>
      <c r="G97" s="166">
        <v>6</v>
      </c>
      <c r="H97" s="166">
        <v>8</v>
      </c>
      <c r="I97" s="166">
        <v>8</v>
      </c>
      <c r="J97" s="166">
        <v>8</v>
      </c>
      <c r="K97" s="166">
        <v>0</v>
      </c>
      <c r="L97" s="166">
        <v>0</v>
      </c>
      <c r="M97" s="166">
        <v>0</v>
      </c>
      <c r="N97" s="166">
        <v>0</v>
      </c>
      <c r="O97" s="166">
        <v>0</v>
      </c>
      <c r="P97" s="166">
        <v>0</v>
      </c>
      <c r="Q97" s="166">
        <v>0</v>
      </c>
      <c r="R97" s="166">
        <v>0</v>
      </c>
      <c r="S97" s="166">
        <v>0</v>
      </c>
      <c r="T97" s="166">
        <v>0</v>
      </c>
      <c r="U97" s="166">
        <v>0</v>
      </c>
      <c r="V97" s="166">
        <v>0</v>
      </c>
      <c r="W97" s="166">
        <v>0</v>
      </c>
      <c r="X97" s="166">
        <v>0</v>
      </c>
      <c r="Y97" s="167">
        <v>0</v>
      </c>
    </row>
    <row r="98" spans="1:25" ht="18.75" x14ac:dyDescent="0.25">
      <c r="A98" s="269" t="s">
        <v>52</v>
      </c>
      <c r="B98" s="270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  <c r="O98" s="270"/>
      <c r="P98" s="270"/>
      <c r="Q98" s="270"/>
      <c r="R98" s="270"/>
      <c r="S98" s="270"/>
      <c r="T98" s="270"/>
      <c r="U98" s="270"/>
      <c r="V98" s="270"/>
      <c r="W98" s="270"/>
      <c r="X98" s="270"/>
      <c r="Y98" s="271"/>
    </row>
    <row r="99" spans="1:25" ht="18.75" x14ac:dyDescent="0.25">
      <c r="A99" s="272" t="s">
        <v>13</v>
      </c>
      <c r="B99" s="273" t="s">
        <v>14</v>
      </c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4"/>
    </row>
    <row r="100" spans="1:25" ht="18.75" x14ac:dyDescent="0.25">
      <c r="A100" s="272"/>
      <c r="B100" s="275" t="s">
        <v>15</v>
      </c>
      <c r="C100" s="275"/>
      <c r="D100" s="275"/>
      <c r="E100" s="273" t="s">
        <v>16</v>
      </c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4"/>
    </row>
    <row r="101" spans="1:25" ht="18.75" x14ac:dyDescent="0.25">
      <c r="A101" s="272"/>
      <c r="B101" s="275"/>
      <c r="C101" s="275"/>
      <c r="D101" s="275"/>
      <c r="E101" s="273" t="s">
        <v>17</v>
      </c>
      <c r="F101" s="273"/>
      <c r="G101" s="273"/>
      <c r="H101" s="273" t="s">
        <v>18</v>
      </c>
      <c r="I101" s="273"/>
      <c r="J101" s="273"/>
      <c r="K101" s="273" t="s">
        <v>19</v>
      </c>
      <c r="L101" s="273"/>
      <c r="M101" s="273"/>
      <c r="N101" s="273" t="s">
        <v>20</v>
      </c>
      <c r="O101" s="273"/>
      <c r="P101" s="273"/>
      <c r="Q101" s="273" t="s">
        <v>21</v>
      </c>
      <c r="R101" s="273"/>
      <c r="S101" s="273"/>
      <c r="T101" s="273" t="s">
        <v>22</v>
      </c>
      <c r="U101" s="273"/>
      <c r="V101" s="273"/>
      <c r="W101" s="273" t="s">
        <v>23</v>
      </c>
      <c r="X101" s="273"/>
      <c r="Y101" s="274"/>
    </row>
    <row r="102" spans="1:25" ht="31.5" x14ac:dyDescent="0.25">
      <c r="A102" s="272"/>
      <c r="B102" s="16" t="s">
        <v>24</v>
      </c>
      <c r="C102" s="17" t="s">
        <v>25</v>
      </c>
      <c r="D102" s="17" t="s">
        <v>26</v>
      </c>
      <c r="E102" s="16" t="s">
        <v>24</v>
      </c>
      <c r="F102" s="17" t="s">
        <v>25</v>
      </c>
      <c r="G102" s="17" t="s">
        <v>26</v>
      </c>
      <c r="H102" s="16" t="s">
        <v>24</v>
      </c>
      <c r="I102" s="17" t="s">
        <v>25</v>
      </c>
      <c r="J102" s="17" t="s">
        <v>26</v>
      </c>
      <c r="K102" s="16" t="s">
        <v>24</v>
      </c>
      <c r="L102" s="17" t="s">
        <v>25</v>
      </c>
      <c r="M102" s="17" t="s">
        <v>26</v>
      </c>
      <c r="N102" s="16" t="s">
        <v>24</v>
      </c>
      <c r="O102" s="17" t="s">
        <v>25</v>
      </c>
      <c r="P102" s="17" t="s">
        <v>26</v>
      </c>
      <c r="Q102" s="16" t="s">
        <v>24</v>
      </c>
      <c r="R102" s="17" t="s">
        <v>25</v>
      </c>
      <c r="S102" s="17" t="s">
        <v>26</v>
      </c>
      <c r="T102" s="16" t="s">
        <v>24</v>
      </c>
      <c r="U102" s="17" t="s">
        <v>25</v>
      </c>
      <c r="V102" s="17" t="s">
        <v>26</v>
      </c>
      <c r="W102" s="16" t="s">
        <v>24</v>
      </c>
      <c r="X102" s="17" t="s">
        <v>25</v>
      </c>
      <c r="Y102" s="21" t="s">
        <v>26</v>
      </c>
    </row>
    <row r="103" spans="1:25" ht="18.75" x14ac:dyDescent="0.25">
      <c r="A103" s="276" t="s">
        <v>53</v>
      </c>
      <c r="B103" s="277"/>
      <c r="C103" s="277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278"/>
    </row>
    <row r="104" spans="1:25" ht="18.75" x14ac:dyDescent="0.25">
      <c r="A104" s="22" t="s">
        <v>28</v>
      </c>
      <c r="B104" s="18">
        <f>SUM(E104,H104,K104,N104,Q104,T104,W104)</f>
        <v>7553</v>
      </c>
      <c r="C104" s="18">
        <f>SUM(F104,I104,L104,O104,R104,U104,X104)</f>
        <v>10253</v>
      </c>
      <c r="D104" s="18">
        <f>SUM(G104,J104,M104,P104,S104,V104,Y104)</f>
        <v>19894</v>
      </c>
      <c r="E104" s="19">
        <f>SUM(E105:E110,E112:E116)</f>
        <v>1685</v>
      </c>
      <c r="F104" s="19">
        <f t="shared" ref="F104:Y104" si="16">SUM(F105:F110,F112:F116)</f>
        <v>2720</v>
      </c>
      <c r="G104" s="19">
        <f t="shared" si="16"/>
        <v>5219</v>
      </c>
      <c r="H104" s="19">
        <f t="shared" si="16"/>
        <v>455</v>
      </c>
      <c r="I104" s="19">
        <f t="shared" si="16"/>
        <v>1380</v>
      </c>
      <c r="J104" s="19">
        <f t="shared" si="16"/>
        <v>3013</v>
      </c>
      <c r="K104" s="19">
        <f t="shared" si="16"/>
        <v>446</v>
      </c>
      <c r="L104" s="19">
        <f t="shared" si="16"/>
        <v>238</v>
      </c>
      <c r="M104" s="19">
        <f t="shared" si="16"/>
        <v>1116</v>
      </c>
      <c r="N104" s="19">
        <f t="shared" si="16"/>
        <v>2370</v>
      </c>
      <c r="O104" s="19">
        <f t="shared" si="16"/>
        <v>1841</v>
      </c>
      <c r="P104" s="19">
        <f t="shared" si="16"/>
        <v>4056</v>
      </c>
      <c r="Q104" s="19">
        <f t="shared" si="16"/>
        <v>409</v>
      </c>
      <c r="R104" s="19">
        <f t="shared" si="16"/>
        <v>167</v>
      </c>
      <c r="S104" s="19">
        <f t="shared" si="16"/>
        <v>439</v>
      </c>
      <c r="T104" s="19">
        <f t="shared" si="16"/>
        <v>1612</v>
      </c>
      <c r="U104" s="19">
        <f t="shared" si="16"/>
        <v>2945</v>
      </c>
      <c r="V104" s="19">
        <f t="shared" si="16"/>
        <v>4612</v>
      </c>
      <c r="W104" s="19">
        <f t="shared" si="16"/>
        <v>576</v>
      </c>
      <c r="X104" s="19">
        <f t="shared" si="16"/>
        <v>962</v>
      </c>
      <c r="Y104" s="23">
        <f t="shared" si="16"/>
        <v>1439</v>
      </c>
    </row>
    <row r="105" spans="1:25" ht="40.5" customHeight="1" x14ac:dyDescent="0.25">
      <c r="A105" s="24" t="s">
        <v>34</v>
      </c>
      <c r="B105" s="18">
        <f t="shared" ref="B105:D110" si="17">SUM(E105,H105,K105,N105,Q105,T105,W105)</f>
        <v>1959</v>
      </c>
      <c r="C105" s="18">
        <f t="shared" si="17"/>
        <v>1492</v>
      </c>
      <c r="D105" s="18">
        <f t="shared" si="17"/>
        <v>1959</v>
      </c>
      <c r="E105" s="162">
        <v>801</v>
      </c>
      <c r="F105" s="163">
        <v>650</v>
      </c>
      <c r="G105" s="163">
        <v>801</v>
      </c>
      <c r="H105" s="163">
        <v>88</v>
      </c>
      <c r="I105" s="163">
        <v>66</v>
      </c>
      <c r="J105" s="163">
        <v>88</v>
      </c>
      <c r="K105" s="163">
        <v>8</v>
      </c>
      <c r="L105" s="163">
        <v>3</v>
      </c>
      <c r="M105" s="163">
        <v>8</v>
      </c>
      <c r="N105" s="163">
        <v>107</v>
      </c>
      <c r="O105" s="163">
        <v>48</v>
      </c>
      <c r="P105" s="163">
        <v>107</v>
      </c>
      <c r="Q105" s="163">
        <v>28</v>
      </c>
      <c r="R105" s="163">
        <v>13</v>
      </c>
      <c r="S105" s="163">
        <v>28</v>
      </c>
      <c r="T105" s="163">
        <v>784</v>
      </c>
      <c r="U105" s="163">
        <v>622</v>
      </c>
      <c r="V105" s="163">
        <v>784</v>
      </c>
      <c r="W105" s="163">
        <v>143</v>
      </c>
      <c r="X105" s="163">
        <v>90</v>
      </c>
      <c r="Y105" s="164">
        <v>143</v>
      </c>
    </row>
    <row r="106" spans="1:25" ht="42" customHeight="1" x14ac:dyDescent="0.25">
      <c r="A106" s="25" t="s">
        <v>35</v>
      </c>
      <c r="B106" s="18">
        <f t="shared" si="17"/>
        <v>79</v>
      </c>
      <c r="C106" s="18">
        <f t="shared" si="17"/>
        <v>670</v>
      </c>
      <c r="D106" s="18">
        <f t="shared" si="17"/>
        <v>1823</v>
      </c>
      <c r="E106" s="165">
        <v>28</v>
      </c>
      <c r="F106" s="166">
        <v>393</v>
      </c>
      <c r="G106" s="166">
        <v>1519</v>
      </c>
      <c r="H106" s="166">
        <v>2</v>
      </c>
      <c r="I106" s="166">
        <v>20</v>
      </c>
      <c r="J106" s="166">
        <v>20</v>
      </c>
      <c r="K106" s="166">
        <v>0</v>
      </c>
      <c r="L106" s="166">
        <v>0</v>
      </c>
      <c r="M106" s="166">
        <v>0</v>
      </c>
      <c r="N106" s="166">
        <v>18</v>
      </c>
      <c r="O106" s="166">
        <v>12</v>
      </c>
      <c r="P106" s="166">
        <v>18</v>
      </c>
      <c r="Q106" s="166">
        <v>0</v>
      </c>
      <c r="R106" s="166">
        <v>0</v>
      </c>
      <c r="S106" s="166">
        <v>0</v>
      </c>
      <c r="T106" s="166">
        <v>21</v>
      </c>
      <c r="U106" s="166">
        <v>103</v>
      </c>
      <c r="V106" s="166">
        <v>116</v>
      </c>
      <c r="W106" s="166">
        <v>10</v>
      </c>
      <c r="X106" s="166">
        <v>142</v>
      </c>
      <c r="Y106" s="167">
        <v>150</v>
      </c>
    </row>
    <row r="107" spans="1:25" ht="43.5" customHeight="1" x14ac:dyDescent="0.25">
      <c r="A107" s="25" t="s">
        <v>36</v>
      </c>
      <c r="B107" s="18">
        <f t="shared" si="17"/>
        <v>77</v>
      </c>
      <c r="C107" s="18">
        <f t="shared" si="17"/>
        <v>482</v>
      </c>
      <c r="D107" s="18">
        <f t="shared" si="17"/>
        <v>1176</v>
      </c>
      <c r="E107" s="165">
        <v>50</v>
      </c>
      <c r="F107" s="166">
        <v>335</v>
      </c>
      <c r="G107" s="166">
        <v>613</v>
      </c>
      <c r="H107" s="166">
        <v>17</v>
      </c>
      <c r="I107" s="166">
        <v>97</v>
      </c>
      <c r="J107" s="166">
        <v>513</v>
      </c>
      <c r="K107" s="166">
        <v>0</v>
      </c>
      <c r="L107" s="166">
        <v>0</v>
      </c>
      <c r="M107" s="166">
        <v>0</v>
      </c>
      <c r="N107" s="166">
        <v>1</v>
      </c>
      <c r="O107" s="166">
        <v>8</v>
      </c>
      <c r="P107" s="166">
        <v>8</v>
      </c>
      <c r="Q107" s="166">
        <v>0</v>
      </c>
      <c r="R107" s="166">
        <v>0</v>
      </c>
      <c r="S107" s="166">
        <v>0</v>
      </c>
      <c r="T107" s="166">
        <v>0</v>
      </c>
      <c r="U107" s="166">
        <v>0</v>
      </c>
      <c r="V107" s="166">
        <v>0</v>
      </c>
      <c r="W107" s="166">
        <v>9</v>
      </c>
      <c r="X107" s="166">
        <v>42</v>
      </c>
      <c r="Y107" s="167">
        <v>42</v>
      </c>
    </row>
    <row r="108" spans="1:25" ht="30" customHeight="1" x14ac:dyDescent="0.25">
      <c r="A108" s="25" t="s">
        <v>40</v>
      </c>
      <c r="B108" s="18">
        <f t="shared" si="17"/>
        <v>25</v>
      </c>
      <c r="C108" s="18">
        <f t="shared" si="17"/>
        <v>653</v>
      </c>
      <c r="D108" s="18">
        <f t="shared" si="17"/>
        <v>698</v>
      </c>
      <c r="E108" s="165">
        <v>4</v>
      </c>
      <c r="F108" s="166">
        <v>64</v>
      </c>
      <c r="G108" s="166">
        <v>64</v>
      </c>
      <c r="H108" s="166">
        <v>13</v>
      </c>
      <c r="I108" s="166">
        <v>336</v>
      </c>
      <c r="J108" s="166">
        <v>336</v>
      </c>
      <c r="K108" s="166">
        <v>0</v>
      </c>
      <c r="L108" s="166">
        <v>0</v>
      </c>
      <c r="M108" s="166">
        <v>0</v>
      </c>
      <c r="N108" s="166">
        <v>0</v>
      </c>
      <c r="O108" s="166">
        <v>0</v>
      </c>
      <c r="P108" s="166">
        <v>0</v>
      </c>
      <c r="Q108" s="166">
        <v>0</v>
      </c>
      <c r="R108" s="166">
        <v>0</v>
      </c>
      <c r="S108" s="166">
        <v>0</v>
      </c>
      <c r="T108" s="166">
        <v>4</v>
      </c>
      <c r="U108" s="166">
        <v>158</v>
      </c>
      <c r="V108" s="166">
        <v>188</v>
      </c>
      <c r="W108" s="166">
        <v>4</v>
      </c>
      <c r="X108" s="166">
        <v>95</v>
      </c>
      <c r="Y108" s="167">
        <v>110</v>
      </c>
    </row>
    <row r="109" spans="1:25" ht="42" customHeight="1" x14ac:dyDescent="0.25">
      <c r="A109" s="25" t="s">
        <v>31</v>
      </c>
      <c r="B109" s="18">
        <f t="shared" si="17"/>
        <v>1</v>
      </c>
      <c r="C109" s="18">
        <f t="shared" si="17"/>
        <v>30</v>
      </c>
      <c r="D109" s="18">
        <f t="shared" si="17"/>
        <v>30</v>
      </c>
      <c r="E109" s="165">
        <v>1</v>
      </c>
      <c r="F109" s="166">
        <v>30</v>
      </c>
      <c r="G109" s="166">
        <v>30</v>
      </c>
      <c r="H109" s="166">
        <v>0</v>
      </c>
      <c r="I109" s="166">
        <v>0</v>
      </c>
      <c r="J109" s="166">
        <v>0</v>
      </c>
      <c r="K109" s="166">
        <v>0</v>
      </c>
      <c r="L109" s="166">
        <v>0</v>
      </c>
      <c r="M109" s="166">
        <v>0</v>
      </c>
      <c r="N109" s="166">
        <v>0</v>
      </c>
      <c r="O109" s="166">
        <v>0</v>
      </c>
      <c r="P109" s="166">
        <v>0</v>
      </c>
      <c r="Q109" s="166">
        <v>0</v>
      </c>
      <c r="R109" s="166">
        <v>0</v>
      </c>
      <c r="S109" s="166">
        <v>0</v>
      </c>
      <c r="T109" s="166">
        <v>0</v>
      </c>
      <c r="U109" s="166">
        <v>0</v>
      </c>
      <c r="V109" s="166">
        <v>0</v>
      </c>
      <c r="W109" s="166">
        <v>0</v>
      </c>
      <c r="X109" s="166">
        <v>0</v>
      </c>
      <c r="Y109" s="167">
        <v>0</v>
      </c>
    </row>
    <row r="110" spans="1:25" ht="65.25" customHeight="1" x14ac:dyDescent="0.25">
      <c r="A110" s="25" t="s">
        <v>51</v>
      </c>
      <c r="B110" s="18">
        <f t="shared" si="17"/>
        <v>77</v>
      </c>
      <c r="C110" s="18">
        <f t="shared" si="17"/>
        <v>1005</v>
      </c>
      <c r="D110" s="18">
        <f t="shared" si="17"/>
        <v>1005</v>
      </c>
      <c r="E110" s="165">
        <v>56</v>
      </c>
      <c r="F110" s="166">
        <v>271</v>
      </c>
      <c r="G110" s="166">
        <v>271</v>
      </c>
      <c r="H110" s="166">
        <v>16</v>
      </c>
      <c r="I110" s="166">
        <v>48</v>
      </c>
      <c r="J110" s="166">
        <v>48</v>
      </c>
      <c r="K110" s="166">
        <v>0</v>
      </c>
      <c r="L110" s="166">
        <v>0</v>
      </c>
      <c r="M110" s="166">
        <v>0</v>
      </c>
      <c r="N110" s="166">
        <v>0</v>
      </c>
      <c r="O110" s="166">
        <v>1</v>
      </c>
      <c r="P110" s="166">
        <v>1</v>
      </c>
      <c r="Q110" s="166">
        <v>0</v>
      </c>
      <c r="R110" s="166">
        <v>11</v>
      </c>
      <c r="S110" s="166">
        <v>11</v>
      </c>
      <c r="T110" s="166">
        <v>5</v>
      </c>
      <c r="U110" s="166">
        <v>481</v>
      </c>
      <c r="V110" s="166">
        <v>481</v>
      </c>
      <c r="W110" s="166">
        <v>0</v>
      </c>
      <c r="X110" s="166">
        <v>193</v>
      </c>
      <c r="Y110" s="167">
        <v>193</v>
      </c>
    </row>
    <row r="111" spans="1:25" ht="18.75" x14ac:dyDescent="0.25">
      <c r="A111" s="276" t="s">
        <v>54</v>
      </c>
      <c r="B111" s="277"/>
      <c r="C111" s="277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  <c r="X111" s="277"/>
      <c r="Y111" s="278"/>
    </row>
    <row r="112" spans="1:25" ht="40.5" customHeight="1" x14ac:dyDescent="0.25">
      <c r="A112" s="24" t="s">
        <v>34</v>
      </c>
      <c r="B112" s="18">
        <f t="shared" ref="B112:D116" si="18">SUM(E112,H112,K112,N112,Q112,T112,W112)</f>
        <v>4686</v>
      </c>
      <c r="C112" s="18">
        <f t="shared" si="18"/>
        <v>2051</v>
      </c>
      <c r="D112" s="18">
        <f t="shared" si="18"/>
        <v>4686</v>
      </c>
      <c r="E112" s="162">
        <v>610</v>
      </c>
      <c r="F112" s="163">
        <v>310</v>
      </c>
      <c r="G112" s="163">
        <v>610</v>
      </c>
      <c r="H112" s="163">
        <v>207</v>
      </c>
      <c r="I112" s="163">
        <v>113</v>
      </c>
      <c r="J112" s="163">
        <v>207</v>
      </c>
      <c r="K112" s="163">
        <v>420</v>
      </c>
      <c r="L112" s="163">
        <v>162</v>
      </c>
      <c r="M112" s="163">
        <v>420</v>
      </c>
      <c r="N112" s="163">
        <v>2077</v>
      </c>
      <c r="O112" s="163">
        <v>863</v>
      </c>
      <c r="P112" s="163">
        <v>2077</v>
      </c>
      <c r="Q112" s="163">
        <v>364</v>
      </c>
      <c r="R112" s="163">
        <v>116</v>
      </c>
      <c r="S112" s="163">
        <v>364</v>
      </c>
      <c r="T112" s="163">
        <v>643</v>
      </c>
      <c r="U112" s="163">
        <v>368</v>
      </c>
      <c r="V112" s="163">
        <v>643</v>
      </c>
      <c r="W112" s="163">
        <v>365</v>
      </c>
      <c r="X112" s="163">
        <v>119</v>
      </c>
      <c r="Y112" s="164">
        <v>365</v>
      </c>
    </row>
    <row r="113" spans="1:25" ht="43.5" customHeight="1" x14ac:dyDescent="0.25">
      <c r="A113" s="25" t="s">
        <v>35</v>
      </c>
      <c r="B113" s="18">
        <f t="shared" si="18"/>
        <v>301</v>
      </c>
      <c r="C113" s="18">
        <f t="shared" si="18"/>
        <v>822</v>
      </c>
      <c r="D113" s="18">
        <f t="shared" si="18"/>
        <v>2403</v>
      </c>
      <c r="E113" s="165">
        <v>109</v>
      </c>
      <c r="F113" s="166">
        <v>218</v>
      </c>
      <c r="G113" s="166">
        <v>807</v>
      </c>
      <c r="H113" s="166">
        <v>30</v>
      </c>
      <c r="I113" s="166">
        <v>12</v>
      </c>
      <c r="J113" s="166">
        <v>142</v>
      </c>
      <c r="K113" s="166">
        <v>7</v>
      </c>
      <c r="L113" s="166">
        <v>12</v>
      </c>
      <c r="M113" s="166">
        <v>17</v>
      </c>
      <c r="N113" s="166">
        <v>12</v>
      </c>
      <c r="O113" s="166">
        <v>19</v>
      </c>
      <c r="P113" s="166">
        <v>25</v>
      </c>
      <c r="Q113" s="166">
        <v>17</v>
      </c>
      <c r="R113" s="166">
        <v>27</v>
      </c>
      <c r="S113" s="166">
        <v>36</v>
      </c>
      <c r="T113" s="166">
        <v>115</v>
      </c>
      <c r="U113" s="166">
        <v>487</v>
      </c>
      <c r="V113" s="166">
        <v>1293</v>
      </c>
      <c r="W113" s="166">
        <v>11</v>
      </c>
      <c r="X113" s="166">
        <v>47</v>
      </c>
      <c r="Y113" s="167">
        <v>83</v>
      </c>
    </row>
    <row r="114" spans="1:25" ht="45.75" customHeight="1" x14ac:dyDescent="0.25">
      <c r="A114" s="25" t="s">
        <v>36</v>
      </c>
      <c r="B114" s="18">
        <f t="shared" si="18"/>
        <v>299</v>
      </c>
      <c r="C114" s="18">
        <f t="shared" si="18"/>
        <v>1548</v>
      </c>
      <c r="D114" s="18">
        <f t="shared" si="18"/>
        <v>4500</v>
      </c>
      <c r="E114" s="165">
        <v>12</v>
      </c>
      <c r="F114" s="166">
        <v>349</v>
      </c>
      <c r="G114" s="166">
        <v>379</v>
      </c>
      <c r="H114" s="166">
        <v>71</v>
      </c>
      <c r="I114" s="166">
        <v>586</v>
      </c>
      <c r="J114" s="166">
        <v>1532</v>
      </c>
      <c r="K114" s="166">
        <v>11</v>
      </c>
      <c r="L114" s="166">
        <v>61</v>
      </c>
      <c r="M114" s="166">
        <v>671</v>
      </c>
      <c r="N114" s="166">
        <v>133</v>
      </c>
      <c r="O114" s="166">
        <v>223</v>
      </c>
      <c r="P114" s="166">
        <v>1089</v>
      </c>
      <c r="Q114" s="166">
        <v>0</v>
      </c>
      <c r="R114" s="166">
        <v>0</v>
      </c>
      <c r="S114" s="166">
        <v>0</v>
      </c>
      <c r="T114" s="166">
        <v>39</v>
      </c>
      <c r="U114" s="166">
        <v>142</v>
      </c>
      <c r="V114" s="166">
        <v>523</v>
      </c>
      <c r="W114" s="166">
        <v>33</v>
      </c>
      <c r="X114" s="166">
        <v>187</v>
      </c>
      <c r="Y114" s="167">
        <v>306</v>
      </c>
    </row>
    <row r="115" spans="1:25" ht="37.5" customHeight="1" x14ac:dyDescent="0.25">
      <c r="A115" s="25" t="s">
        <v>40</v>
      </c>
      <c r="B115" s="18">
        <f t="shared" si="18"/>
        <v>33</v>
      </c>
      <c r="C115" s="18">
        <f t="shared" si="18"/>
        <v>1449</v>
      </c>
      <c r="D115" s="18">
        <f t="shared" si="18"/>
        <v>1563</v>
      </c>
      <c r="E115" s="165">
        <v>3</v>
      </c>
      <c r="F115" s="166">
        <v>57</v>
      </c>
      <c r="G115" s="166">
        <v>82</v>
      </c>
      <c r="H115" s="166">
        <v>6</v>
      </c>
      <c r="I115" s="166">
        <v>94</v>
      </c>
      <c r="J115" s="166">
        <v>119</v>
      </c>
      <c r="K115" s="166">
        <v>0</v>
      </c>
      <c r="L115" s="166">
        <v>0</v>
      </c>
      <c r="M115" s="166">
        <v>0</v>
      </c>
      <c r="N115" s="166">
        <v>22</v>
      </c>
      <c r="O115" s="166">
        <v>667</v>
      </c>
      <c r="P115" s="166">
        <v>731</v>
      </c>
      <c r="Q115" s="166">
        <v>0</v>
      </c>
      <c r="R115" s="166">
        <v>0</v>
      </c>
      <c r="S115" s="166">
        <v>0</v>
      </c>
      <c r="T115" s="166">
        <v>1</v>
      </c>
      <c r="U115" s="166">
        <v>584</v>
      </c>
      <c r="V115" s="166">
        <v>584</v>
      </c>
      <c r="W115" s="166">
        <v>1</v>
      </c>
      <c r="X115" s="166">
        <v>47</v>
      </c>
      <c r="Y115" s="167">
        <v>47</v>
      </c>
    </row>
    <row r="116" spans="1:25" ht="61.5" customHeight="1" thickBot="1" x14ac:dyDescent="0.3">
      <c r="A116" s="27" t="s">
        <v>51</v>
      </c>
      <c r="B116" s="28">
        <f t="shared" si="18"/>
        <v>16</v>
      </c>
      <c r="C116" s="28">
        <f t="shared" si="18"/>
        <v>51</v>
      </c>
      <c r="D116" s="28">
        <f t="shared" si="18"/>
        <v>51</v>
      </c>
      <c r="E116" s="165">
        <v>11</v>
      </c>
      <c r="F116" s="166">
        <v>43</v>
      </c>
      <c r="G116" s="166">
        <v>43</v>
      </c>
      <c r="H116" s="166">
        <v>5</v>
      </c>
      <c r="I116" s="166">
        <v>8</v>
      </c>
      <c r="J116" s="166">
        <v>8</v>
      </c>
      <c r="K116" s="166">
        <v>0</v>
      </c>
      <c r="L116" s="166">
        <v>0</v>
      </c>
      <c r="M116" s="166">
        <v>0</v>
      </c>
      <c r="N116" s="166">
        <v>0</v>
      </c>
      <c r="O116" s="166">
        <v>0</v>
      </c>
      <c r="P116" s="166">
        <v>0</v>
      </c>
      <c r="Q116" s="166">
        <v>0</v>
      </c>
      <c r="R116" s="166">
        <v>0</v>
      </c>
      <c r="S116" s="166">
        <v>0</v>
      </c>
      <c r="T116" s="166">
        <v>0</v>
      </c>
      <c r="U116" s="166">
        <v>0</v>
      </c>
      <c r="V116" s="166">
        <v>0</v>
      </c>
      <c r="W116" s="166">
        <v>0</v>
      </c>
      <c r="X116" s="166">
        <v>0</v>
      </c>
      <c r="Y116" s="167">
        <v>0</v>
      </c>
    </row>
  </sheetData>
  <mergeCells count="86">
    <mergeCell ref="A90:Y90"/>
    <mergeCell ref="A98:Y98"/>
    <mergeCell ref="A103:Y103"/>
    <mergeCell ref="A111:Y111"/>
    <mergeCell ref="H101:J101"/>
    <mergeCell ref="K101:M101"/>
    <mergeCell ref="N101:P101"/>
    <mergeCell ref="Q101:S101"/>
    <mergeCell ref="T101:V101"/>
    <mergeCell ref="W101:Y101"/>
    <mergeCell ref="A99:A102"/>
    <mergeCell ref="B99:Y99"/>
    <mergeCell ref="B100:D101"/>
    <mergeCell ref="E100:Y100"/>
    <mergeCell ref="E101:G101"/>
    <mergeCell ref="A80:Y80"/>
    <mergeCell ref="A85:Y85"/>
    <mergeCell ref="A86:A89"/>
    <mergeCell ref="B86:Y86"/>
    <mergeCell ref="B87:D88"/>
    <mergeCell ref="E87:Y87"/>
    <mergeCell ref="E88:G88"/>
    <mergeCell ref="H88:J88"/>
    <mergeCell ref="K88:M88"/>
    <mergeCell ref="N88:P88"/>
    <mergeCell ref="Q88:S88"/>
    <mergeCell ref="T88:V88"/>
    <mergeCell ref="W88:Y88"/>
    <mergeCell ref="A73:Y73"/>
    <mergeCell ref="A49:Y49"/>
    <mergeCell ref="A56:Y56"/>
    <mergeCell ref="A62:Y62"/>
    <mergeCell ref="A68:Y68"/>
    <mergeCell ref="A69:A72"/>
    <mergeCell ref="B69:Y69"/>
    <mergeCell ref="B70:D71"/>
    <mergeCell ref="E70:Y70"/>
    <mergeCell ref="E71:G71"/>
    <mergeCell ref="H71:J71"/>
    <mergeCell ref="K71:M71"/>
    <mergeCell ref="N71:P71"/>
    <mergeCell ref="Q71:S71"/>
    <mergeCell ref="T71:V71"/>
    <mergeCell ref="W71:Y71"/>
    <mergeCell ref="W47:Y47"/>
    <mergeCell ref="T29:V29"/>
    <mergeCell ref="W29:Y29"/>
    <mergeCell ref="A31:Y31"/>
    <mergeCell ref="A38:Y38"/>
    <mergeCell ref="A44:Y44"/>
    <mergeCell ref="A45:A48"/>
    <mergeCell ref="B45:Y45"/>
    <mergeCell ref="B46:D47"/>
    <mergeCell ref="E46:Y46"/>
    <mergeCell ref="E47:G47"/>
    <mergeCell ref="H47:J47"/>
    <mergeCell ref="K47:M47"/>
    <mergeCell ref="N47:P47"/>
    <mergeCell ref="Q47:S47"/>
    <mergeCell ref="T47:V47"/>
    <mergeCell ref="A26:Y26"/>
    <mergeCell ref="A27:A30"/>
    <mergeCell ref="B27:Y27"/>
    <mergeCell ref="B28:D29"/>
    <mergeCell ref="E28:Y28"/>
    <mergeCell ref="E29:G29"/>
    <mergeCell ref="H29:J29"/>
    <mergeCell ref="K29:M29"/>
    <mergeCell ref="N29:P29"/>
    <mergeCell ref="Q29:S29"/>
    <mergeCell ref="A21:Y21"/>
    <mergeCell ref="A1:Y1"/>
    <mergeCell ref="A2:Y2"/>
    <mergeCell ref="A3:A6"/>
    <mergeCell ref="B3:Y3"/>
    <mergeCell ref="B4:D5"/>
    <mergeCell ref="E4:Y4"/>
    <mergeCell ref="E5:G5"/>
    <mergeCell ref="H5:J5"/>
    <mergeCell ref="K5:M5"/>
    <mergeCell ref="N5:P5"/>
    <mergeCell ref="Q5:S5"/>
    <mergeCell ref="T5:V5"/>
    <mergeCell ref="W5:Y5"/>
    <mergeCell ref="A7:Y7"/>
    <mergeCell ref="A13:Y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view="pageBreakPreview" zoomScale="80" zoomScaleNormal="100" zoomScaleSheetLayoutView="80" workbookViewId="0">
      <selection activeCell="F54" sqref="F54"/>
    </sheetView>
  </sheetViews>
  <sheetFormatPr defaultRowHeight="15" x14ac:dyDescent="0.25"/>
  <cols>
    <col min="1" max="1" width="16.5703125" customWidth="1"/>
    <col min="2" max="2" width="24.85546875" customWidth="1"/>
    <col min="5" max="6" width="18.28515625" customWidth="1"/>
    <col min="7" max="7" width="13.85546875" customWidth="1"/>
    <col min="8" max="8" width="20.7109375" customWidth="1"/>
    <col min="9" max="9" width="18" customWidth="1"/>
    <col min="10" max="10" width="18.42578125" customWidth="1"/>
  </cols>
  <sheetData>
    <row r="1" spans="1:10" ht="18.75" x14ac:dyDescent="0.3">
      <c r="A1" s="280" t="s">
        <v>55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18.75" x14ac:dyDescent="0.25">
      <c r="A2" s="281" t="s">
        <v>56</v>
      </c>
      <c r="B2" s="273" t="s">
        <v>57</v>
      </c>
      <c r="C2" s="273" t="s">
        <v>58</v>
      </c>
      <c r="D2" s="273"/>
      <c r="E2" s="273" t="s">
        <v>59</v>
      </c>
      <c r="F2" s="273" t="s">
        <v>60</v>
      </c>
      <c r="G2" s="273" t="s">
        <v>61</v>
      </c>
      <c r="H2" s="273"/>
      <c r="I2" s="273" t="s">
        <v>62</v>
      </c>
      <c r="J2" s="273" t="s">
        <v>63</v>
      </c>
    </row>
    <row r="3" spans="1:10" ht="37.5" x14ac:dyDescent="0.25">
      <c r="A3" s="281"/>
      <c r="B3" s="273"/>
      <c r="C3" s="29" t="s">
        <v>64</v>
      </c>
      <c r="D3" s="29" t="s">
        <v>65</v>
      </c>
      <c r="E3" s="273"/>
      <c r="F3" s="273"/>
      <c r="G3" s="29" t="s">
        <v>66</v>
      </c>
      <c r="H3" s="29" t="s">
        <v>67</v>
      </c>
      <c r="I3" s="273"/>
      <c r="J3" s="273"/>
    </row>
    <row r="4" spans="1:10" ht="122.25" customHeight="1" x14ac:dyDescent="0.25">
      <c r="A4" s="30" t="s">
        <v>68</v>
      </c>
      <c r="B4" s="18" t="s">
        <v>69</v>
      </c>
      <c r="C4" s="18">
        <v>0</v>
      </c>
      <c r="D4" s="18">
        <v>0</v>
      </c>
      <c r="E4" s="18"/>
      <c r="F4" s="18"/>
      <c r="G4" s="18">
        <v>0</v>
      </c>
      <c r="H4" s="18">
        <v>0</v>
      </c>
      <c r="I4" s="18"/>
      <c r="J4" s="18">
        <v>0</v>
      </c>
    </row>
    <row r="5" spans="1:10" ht="19.5" thickBot="1" x14ac:dyDescent="0.3">
      <c r="A5" s="31" t="s">
        <v>345</v>
      </c>
      <c r="B5" s="210" t="s">
        <v>335</v>
      </c>
      <c r="C5" s="211">
        <v>1</v>
      </c>
      <c r="D5" s="211">
        <v>1</v>
      </c>
      <c r="E5" s="211" t="s">
        <v>336</v>
      </c>
      <c r="F5" s="211" t="s">
        <v>298</v>
      </c>
      <c r="G5" s="211">
        <v>100</v>
      </c>
      <c r="H5" s="211"/>
      <c r="I5" s="211" t="s">
        <v>337</v>
      </c>
      <c r="J5" s="211" t="s">
        <v>337</v>
      </c>
    </row>
    <row r="6" spans="1:10" ht="19.5" thickBot="1" x14ac:dyDescent="0.3">
      <c r="A6" s="31" t="s">
        <v>346</v>
      </c>
      <c r="B6" s="210" t="s">
        <v>338</v>
      </c>
      <c r="C6" s="211">
        <v>1</v>
      </c>
      <c r="D6" s="211">
        <v>1</v>
      </c>
      <c r="E6" s="211" t="s">
        <v>336</v>
      </c>
      <c r="F6" s="211" t="s">
        <v>298</v>
      </c>
      <c r="G6" s="211">
        <v>200</v>
      </c>
      <c r="H6" s="211"/>
      <c r="I6" s="211" t="s">
        <v>337</v>
      </c>
      <c r="J6" s="211" t="s">
        <v>337</v>
      </c>
    </row>
    <row r="7" spans="1:10" ht="18.75" x14ac:dyDescent="0.25">
      <c r="A7" s="31"/>
      <c r="B7" s="32"/>
      <c r="C7" s="33"/>
      <c r="D7" s="33"/>
      <c r="E7" s="34"/>
      <c r="F7" s="35"/>
      <c r="G7" s="36"/>
      <c r="H7" s="36"/>
      <c r="I7" s="35"/>
      <c r="J7" s="37"/>
    </row>
    <row r="8" spans="1:10" ht="18.75" x14ac:dyDescent="0.25">
      <c r="A8" s="31"/>
      <c r="B8" s="32"/>
      <c r="C8" s="33"/>
      <c r="D8" s="33"/>
      <c r="E8" s="34"/>
      <c r="F8" s="35"/>
      <c r="G8" s="36"/>
      <c r="H8" s="36"/>
      <c r="I8" s="35"/>
      <c r="J8" s="37"/>
    </row>
    <row r="9" spans="1:10" ht="18.75" x14ac:dyDescent="0.25">
      <c r="A9" s="31"/>
      <c r="B9" s="32"/>
      <c r="C9" s="33"/>
      <c r="D9" s="33"/>
      <c r="E9" s="34"/>
      <c r="F9" s="35"/>
      <c r="G9" s="36"/>
      <c r="H9" s="36"/>
      <c r="I9" s="35"/>
      <c r="J9" s="37"/>
    </row>
    <row r="10" spans="1:10" ht="18.75" x14ac:dyDescent="0.25">
      <c r="A10" s="31"/>
      <c r="B10" s="32"/>
      <c r="C10" s="33"/>
      <c r="D10" s="33"/>
      <c r="E10" s="34"/>
      <c r="F10" s="35"/>
      <c r="G10" s="36"/>
      <c r="H10" s="36"/>
      <c r="I10" s="35"/>
      <c r="J10" s="37"/>
    </row>
    <row r="11" spans="1:10" ht="18.75" x14ac:dyDescent="0.25">
      <c r="A11" s="31"/>
      <c r="B11" s="32"/>
      <c r="C11" s="33"/>
      <c r="D11" s="33"/>
      <c r="E11" s="34"/>
      <c r="F11" s="35"/>
      <c r="G11" s="36"/>
      <c r="H11" s="36"/>
      <c r="I11" s="35"/>
      <c r="J11" s="37"/>
    </row>
    <row r="12" spans="1:10" ht="18.75" x14ac:dyDescent="0.25">
      <c r="A12" s="31"/>
      <c r="B12" s="32"/>
      <c r="C12" s="33"/>
      <c r="D12" s="33"/>
      <c r="E12" s="34"/>
      <c r="F12" s="35"/>
      <c r="G12" s="36"/>
      <c r="H12" s="36"/>
      <c r="I12" s="35"/>
      <c r="J12" s="37"/>
    </row>
    <row r="13" spans="1:10" ht="18.75" x14ac:dyDescent="0.25">
      <c r="A13" s="31"/>
      <c r="B13" s="32"/>
      <c r="C13" s="33"/>
      <c r="D13" s="33"/>
      <c r="E13" s="34"/>
      <c r="F13" s="35"/>
      <c r="G13" s="36"/>
      <c r="H13" s="36"/>
      <c r="I13" s="35"/>
      <c r="J13" s="37"/>
    </row>
    <row r="14" spans="1:10" ht="18.75" x14ac:dyDescent="0.25">
      <c r="A14" s="31"/>
      <c r="B14" s="32"/>
      <c r="C14" s="33"/>
      <c r="D14" s="33"/>
      <c r="E14" s="35"/>
      <c r="F14" s="35"/>
      <c r="G14" s="36"/>
      <c r="H14" s="36"/>
      <c r="I14" s="35"/>
      <c r="J14" s="37"/>
    </row>
    <row r="15" spans="1:10" ht="105" customHeight="1" x14ac:dyDescent="0.25">
      <c r="A15" s="30" t="s">
        <v>70</v>
      </c>
      <c r="B15" s="18" t="s">
        <v>71</v>
      </c>
      <c r="C15" s="18">
        <v>0</v>
      </c>
      <c r="D15" s="18">
        <v>0</v>
      </c>
      <c r="E15" s="18"/>
      <c r="F15" s="18"/>
      <c r="G15" s="18">
        <v>0</v>
      </c>
      <c r="H15" s="18">
        <v>0</v>
      </c>
      <c r="I15" s="18"/>
      <c r="J15" s="18">
        <v>0</v>
      </c>
    </row>
    <row r="16" spans="1:10" ht="18.75" x14ac:dyDescent="0.25">
      <c r="A16" s="31"/>
      <c r="B16" s="32"/>
      <c r="C16" s="33"/>
      <c r="D16" s="33"/>
      <c r="E16" s="34"/>
      <c r="F16" s="35"/>
      <c r="G16" s="36"/>
      <c r="H16" s="36"/>
      <c r="I16" s="35"/>
      <c r="J16" s="35"/>
    </row>
    <row r="17" spans="1:10" ht="18.75" x14ac:dyDescent="0.25">
      <c r="A17" s="31"/>
      <c r="B17" s="32"/>
      <c r="C17" s="33"/>
      <c r="D17" s="33"/>
      <c r="E17" s="34"/>
      <c r="F17" s="35"/>
      <c r="G17" s="36"/>
      <c r="H17" s="36"/>
      <c r="I17" s="35"/>
      <c r="J17" s="35"/>
    </row>
    <row r="18" spans="1:10" ht="18.75" x14ac:dyDescent="0.25">
      <c r="A18" s="31"/>
      <c r="B18" s="32"/>
      <c r="C18" s="33"/>
      <c r="D18" s="33"/>
      <c r="E18" s="34"/>
      <c r="F18" s="35"/>
      <c r="G18" s="36"/>
      <c r="H18" s="36"/>
      <c r="I18" s="35"/>
      <c r="J18" s="35"/>
    </row>
    <row r="19" spans="1:10" ht="18.75" x14ac:dyDescent="0.25">
      <c r="A19" s="31"/>
      <c r="B19" s="32"/>
      <c r="C19" s="33"/>
      <c r="D19" s="33"/>
      <c r="E19" s="34"/>
      <c r="F19" s="35"/>
      <c r="G19" s="36"/>
      <c r="H19" s="36"/>
      <c r="I19" s="35"/>
      <c r="J19" s="35"/>
    </row>
    <row r="20" spans="1:10" ht="18.75" x14ac:dyDescent="0.25">
      <c r="A20" s="31"/>
      <c r="B20" s="32"/>
      <c r="C20" s="33"/>
      <c r="D20" s="33"/>
      <c r="E20" s="34"/>
      <c r="F20" s="35"/>
      <c r="G20" s="36"/>
      <c r="H20" s="36"/>
      <c r="I20" s="35"/>
      <c r="J20" s="35"/>
    </row>
    <row r="21" spans="1:10" ht="18.75" x14ac:dyDescent="0.25">
      <c r="A21" s="31"/>
      <c r="B21" s="32"/>
      <c r="C21" s="33"/>
      <c r="D21" s="33"/>
      <c r="E21" s="34"/>
      <c r="F21" s="35"/>
      <c r="G21" s="36"/>
      <c r="H21" s="36"/>
      <c r="I21" s="35"/>
      <c r="J21" s="35"/>
    </row>
    <row r="22" spans="1:10" ht="18.75" x14ac:dyDescent="0.25">
      <c r="A22" s="31"/>
      <c r="B22" s="32"/>
      <c r="C22" s="33"/>
      <c r="D22" s="33"/>
      <c r="E22" s="34"/>
      <c r="F22" s="35"/>
      <c r="G22" s="36"/>
      <c r="H22" s="36"/>
      <c r="I22" s="35"/>
      <c r="J22" s="35"/>
    </row>
    <row r="23" spans="1:10" ht="18.75" x14ac:dyDescent="0.25">
      <c r="A23" s="31"/>
      <c r="B23" s="32"/>
      <c r="C23" s="33"/>
      <c r="D23" s="33"/>
      <c r="E23" s="34"/>
      <c r="F23" s="35"/>
      <c r="G23" s="36"/>
      <c r="H23" s="36"/>
      <c r="I23" s="35"/>
      <c r="J23" s="35"/>
    </row>
    <row r="24" spans="1:10" ht="18.75" x14ac:dyDescent="0.25">
      <c r="A24" s="31"/>
      <c r="B24" s="32"/>
      <c r="C24" s="33"/>
      <c r="D24" s="33"/>
      <c r="E24" s="34"/>
      <c r="F24" s="35"/>
      <c r="G24" s="36"/>
      <c r="H24" s="36"/>
      <c r="I24" s="35"/>
      <c r="J24" s="35"/>
    </row>
    <row r="25" spans="1:10" ht="18.75" x14ac:dyDescent="0.25">
      <c r="A25" s="31"/>
      <c r="B25" s="32"/>
      <c r="C25" s="33"/>
      <c r="D25" s="33"/>
      <c r="E25" s="35"/>
      <c r="F25" s="35"/>
      <c r="G25" s="36"/>
      <c r="H25" s="36"/>
      <c r="I25" s="35"/>
      <c r="J25" s="35"/>
    </row>
    <row r="26" spans="1:10" ht="43.5" customHeight="1" x14ac:dyDescent="0.25">
      <c r="A26" s="30" t="s">
        <v>72</v>
      </c>
      <c r="B26" s="18" t="s">
        <v>73</v>
      </c>
      <c r="C26" s="18">
        <v>0</v>
      </c>
      <c r="D26" s="18">
        <v>0</v>
      </c>
      <c r="E26" s="18"/>
      <c r="F26" s="18"/>
      <c r="G26" s="18">
        <v>0</v>
      </c>
      <c r="H26" s="18">
        <v>0</v>
      </c>
      <c r="I26" s="18"/>
      <c r="J26" s="18">
        <v>0</v>
      </c>
    </row>
    <row r="27" spans="1:10" ht="18.75" x14ac:dyDescent="0.25">
      <c r="A27" s="31"/>
      <c r="B27" s="32"/>
      <c r="C27" s="33"/>
      <c r="D27" s="33"/>
      <c r="E27" s="34"/>
      <c r="F27" s="35"/>
      <c r="G27" s="36"/>
      <c r="H27" s="36"/>
      <c r="I27" s="35"/>
      <c r="J27" s="35"/>
    </row>
    <row r="28" spans="1:10" ht="18.75" x14ac:dyDescent="0.25">
      <c r="A28" s="31"/>
      <c r="B28" s="32"/>
      <c r="C28" s="33"/>
      <c r="D28" s="33"/>
      <c r="E28" s="34"/>
      <c r="F28" s="35"/>
      <c r="G28" s="36"/>
      <c r="H28" s="36"/>
      <c r="I28" s="35"/>
      <c r="J28" s="35"/>
    </row>
    <row r="29" spans="1:10" ht="18.75" x14ac:dyDescent="0.25">
      <c r="A29" s="31"/>
      <c r="B29" s="32"/>
      <c r="C29" s="33"/>
      <c r="D29" s="33"/>
      <c r="E29" s="34"/>
      <c r="F29" s="35"/>
      <c r="G29" s="36"/>
      <c r="H29" s="36"/>
      <c r="I29" s="35"/>
      <c r="J29" s="35"/>
    </row>
    <row r="30" spans="1:10" ht="18.75" x14ac:dyDescent="0.25">
      <c r="A30" s="31"/>
      <c r="B30" s="32"/>
      <c r="C30" s="33"/>
      <c r="D30" s="33"/>
      <c r="E30" s="34"/>
      <c r="F30" s="35"/>
      <c r="G30" s="36"/>
      <c r="H30" s="36"/>
      <c r="I30" s="35"/>
      <c r="J30" s="35"/>
    </row>
    <row r="31" spans="1:10" ht="18.75" x14ac:dyDescent="0.25">
      <c r="A31" s="31"/>
      <c r="B31" s="32"/>
      <c r="C31" s="33"/>
      <c r="D31" s="33"/>
      <c r="E31" s="34"/>
      <c r="F31" s="35"/>
      <c r="G31" s="36"/>
      <c r="H31" s="36"/>
      <c r="I31" s="35"/>
      <c r="J31" s="35"/>
    </row>
    <row r="32" spans="1:10" ht="18.75" x14ac:dyDescent="0.25">
      <c r="A32" s="31"/>
      <c r="B32" s="32"/>
      <c r="C32" s="33"/>
      <c r="D32" s="33"/>
      <c r="E32" s="34"/>
      <c r="F32" s="35"/>
      <c r="G32" s="36"/>
      <c r="H32" s="36"/>
      <c r="I32" s="35"/>
      <c r="J32" s="35"/>
    </row>
    <row r="33" spans="1:10" ht="18.75" x14ac:dyDescent="0.25">
      <c r="A33" s="31"/>
      <c r="B33" s="32"/>
      <c r="C33" s="33"/>
      <c r="D33" s="33"/>
      <c r="E33" s="34"/>
      <c r="F33" s="35"/>
      <c r="G33" s="36"/>
      <c r="H33" s="36"/>
      <c r="I33" s="35"/>
      <c r="J33" s="35"/>
    </row>
    <row r="34" spans="1:10" ht="18.75" x14ac:dyDescent="0.25">
      <c r="A34" s="31"/>
      <c r="B34" s="32"/>
      <c r="C34" s="33"/>
      <c r="D34" s="33"/>
      <c r="E34" s="34"/>
      <c r="F34" s="35"/>
      <c r="G34" s="36"/>
      <c r="H34" s="36"/>
      <c r="I34" s="35"/>
      <c r="J34" s="35"/>
    </row>
    <row r="35" spans="1:10" ht="18.75" x14ac:dyDescent="0.25">
      <c r="A35" s="31"/>
      <c r="B35" s="32"/>
      <c r="C35" s="33"/>
      <c r="D35" s="33"/>
      <c r="E35" s="34"/>
      <c r="F35" s="35"/>
      <c r="G35" s="36"/>
      <c r="H35" s="36"/>
      <c r="I35" s="35"/>
      <c r="J35" s="35"/>
    </row>
    <row r="36" spans="1:10" ht="18.75" x14ac:dyDescent="0.25">
      <c r="A36" s="31"/>
      <c r="B36" s="32"/>
      <c r="C36" s="33"/>
      <c r="D36" s="33"/>
      <c r="E36" s="35"/>
      <c r="F36" s="35"/>
      <c r="G36" s="36"/>
      <c r="H36" s="36"/>
      <c r="I36" s="35"/>
      <c r="J36" s="35"/>
    </row>
    <row r="37" spans="1:10" ht="84.75" customHeight="1" x14ac:dyDescent="0.25">
      <c r="A37" s="18" t="s">
        <v>74</v>
      </c>
      <c r="B37" s="18" t="s">
        <v>75</v>
      </c>
      <c r="C37" s="18">
        <v>0</v>
      </c>
      <c r="D37" s="18">
        <v>0</v>
      </c>
      <c r="E37" s="18"/>
      <c r="F37" s="18"/>
      <c r="G37" s="18">
        <v>0</v>
      </c>
      <c r="H37" s="18">
        <v>0</v>
      </c>
      <c r="I37" s="18"/>
      <c r="J37" s="18">
        <v>0</v>
      </c>
    </row>
    <row r="38" spans="1:10" ht="27" thickBot="1" x14ac:dyDescent="0.3">
      <c r="A38" s="31" t="s">
        <v>347</v>
      </c>
      <c r="B38" s="212" t="s">
        <v>339</v>
      </c>
      <c r="C38" s="213">
        <v>1</v>
      </c>
      <c r="D38" s="213">
        <v>1</v>
      </c>
      <c r="E38" s="214" t="s">
        <v>340</v>
      </c>
      <c r="F38" s="215" t="s">
        <v>341</v>
      </c>
      <c r="G38" s="216">
        <v>156</v>
      </c>
      <c r="H38" s="217"/>
      <c r="I38" s="216" t="s">
        <v>337</v>
      </c>
      <c r="J38" s="216" t="s">
        <v>337</v>
      </c>
    </row>
    <row r="39" spans="1:10" ht="19.5" thickBot="1" x14ac:dyDescent="0.3">
      <c r="A39" s="31" t="s">
        <v>348</v>
      </c>
      <c r="B39" s="212" t="s">
        <v>342</v>
      </c>
      <c r="C39" s="213">
        <v>1</v>
      </c>
      <c r="D39" s="213">
        <v>1</v>
      </c>
      <c r="E39" s="214" t="s">
        <v>340</v>
      </c>
      <c r="F39" s="215" t="s">
        <v>343</v>
      </c>
      <c r="G39" s="216">
        <v>68</v>
      </c>
      <c r="H39" s="217"/>
      <c r="I39" s="216" t="s">
        <v>337</v>
      </c>
      <c r="J39" s="216" t="s">
        <v>337</v>
      </c>
    </row>
    <row r="40" spans="1:10" ht="27" thickBot="1" x14ac:dyDescent="0.3">
      <c r="A40" s="31" t="s">
        <v>349</v>
      </c>
      <c r="B40" s="212" t="s">
        <v>344</v>
      </c>
      <c r="C40" s="213">
        <v>1</v>
      </c>
      <c r="D40" s="213">
        <v>1</v>
      </c>
      <c r="E40" s="214" t="s">
        <v>336</v>
      </c>
      <c r="F40" s="218">
        <v>44141</v>
      </c>
      <c r="G40" s="216">
        <v>379</v>
      </c>
      <c r="H40" s="217"/>
      <c r="I40" s="211" t="s">
        <v>337</v>
      </c>
      <c r="J40" s="211" t="s">
        <v>337</v>
      </c>
    </row>
    <row r="41" spans="1:10" ht="18.75" x14ac:dyDescent="0.25">
      <c r="A41" s="31"/>
      <c r="B41" s="32"/>
      <c r="C41" s="33"/>
      <c r="D41" s="33"/>
      <c r="E41" s="34"/>
      <c r="F41" s="35"/>
      <c r="G41" s="36"/>
      <c r="H41" s="36"/>
      <c r="I41" s="35"/>
      <c r="J41" s="35"/>
    </row>
    <row r="42" spans="1:10" ht="18.75" x14ac:dyDescent="0.25">
      <c r="A42" s="31"/>
      <c r="B42" s="32"/>
      <c r="C42" s="33"/>
      <c r="D42" s="33"/>
      <c r="E42" s="34"/>
      <c r="F42" s="35"/>
      <c r="G42" s="36"/>
      <c r="H42" s="36"/>
      <c r="I42" s="35"/>
      <c r="J42" s="35"/>
    </row>
    <row r="43" spans="1:10" ht="18.75" x14ac:dyDescent="0.25">
      <c r="A43" s="31"/>
      <c r="B43" s="32"/>
      <c r="C43" s="33"/>
      <c r="D43" s="33"/>
      <c r="E43" s="34"/>
      <c r="F43" s="35"/>
      <c r="G43" s="36"/>
      <c r="H43" s="36"/>
      <c r="I43" s="35"/>
      <c r="J43" s="35"/>
    </row>
    <row r="44" spans="1:10" ht="18.75" x14ac:dyDescent="0.25">
      <c r="A44" s="31"/>
      <c r="B44" s="32"/>
      <c r="C44" s="33"/>
      <c r="D44" s="33"/>
      <c r="E44" s="34"/>
      <c r="F44" s="35"/>
      <c r="G44" s="36"/>
      <c r="H44" s="36"/>
      <c r="I44" s="35"/>
      <c r="J44" s="35"/>
    </row>
    <row r="45" spans="1:10" ht="18.75" x14ac:dyDescent="0.25">
      <c r="A45" s="31"/>
      <c r="B45" s="32"/>
      <c r="C45" s="33"/>
      <c r="D45" s="33"/>
      <c r="E45" s="34"/>
      <c r="F45" s="35"/>
      <c r="G45" s="36"/>
      <c r="H45" s="36"/>
      <c r="I45" s="35"/>
      <c r="J45" s="35"/>
    </row>
    <row r="46" spans="1:10" ht="18.75" x14ac:dyDescent="0.25">
      <c r="A46" s="31"/>
      <c r="B46" s="32"/>
      <c r="C46" s="33"/>
      <c r="D46" s="33"/>
      <c r="E46" s="34"/>
      <c r="F46" s="35"/>
      <c r="G46" s="36"/>
      <c r="H46" s="36"/>
      <c r="I46" s="35"/>
      <c r="J46" s="35"/>
    </row>
    <row r="47" spans="1:10" ht="18.75" x14ac:dyDescent="0.25">
      <c r="A47" s="31"/>
      <c r="B47" s="32"/>
      <c r="C47" s="33"/>
      <c r="D47" s="33"/>
      <c r="E47" s="35"/>
      <c r="F47" s="35"/>
      <c r="G47" s="36"/>
      <c r="H47" s="36"/>
      <c r="I47" s="35"/>
      <c r="J47" s="35"/>
    </row>
    <row r="48" spans="1:10" ht="105.75" customHeight="1" x14ac:dyDescent="0.25">
      <c r="A48" s="18" t="s">
        <v>76</v>
      </c>
      <c r="B48" s="18" t="s">
        <v>77</v>
      </c>
      <c r="C48" s="18">
        <v>0</v>
      </c>
      <c r="D48" s="18">
        <v>0</v>
      </c>
      <c r="E48" s="18"/>
      <c r="F48" s="18"/>
      <c r="G48" s="18">
        <v>0</v>
      </c>
      <c r="H48" s="18">
        <v>0</v>
      </c>
      <c r="I48" s="18"/>
      <c r="J48" s="18">
        <v>0</v>
      </c>
    </row>
    <row r="49" spans="1:10" ht="19.5" thickBot="1" x14ac:dyDescent="0.3">
      <c r="A49" s="31" t="s">
        <v>352</v>
      </c>
      <c r="B49" s="219" t="s">
        <v>350</v>
      </c>
      <c r="C49" s="213">
        <v>1</v>
      </c>
      <c r="D49" s="213">
        <v>1</v>
      </c>
      <c r="E49" s="214" t="s">
        <v>336</v>
      </c>
      <c r="F49" s="215" t="s">
        <v>351</v>
      </c>
      <c r="G49" s="216">
        <v>200</v>
      </c>
      <c r="H49" s="217"/>
      <c r="I49" s="211" t="s">
        <v>337</v>
      </c>
      <c r="J49" s="211" t="s">
        <v>337</v>
      </c>
    </row>
    <row r="50" spans="1:10" ht="18.75" x14ac:dyDescent="0.25">
      <c r="A50" s="31"/>
      <c r="B50" s="32"/>
      <c r="C50" s="33"/>
      <c r="D50" s="33"/>
      <c r="E50" s="34"/>
      <c r="F50" s="35"/>
      <c r="G50" s="36"/>
      <c r="H50" s="36"/>
      <c r="I50" s="35"/>
      <c r="J50" s="35"/>
    </row>
    <row r="51" spans="1:10" ht="18.75" x14ac:dyDescent="0.25">
      <c r="A51" s="31"/>
      <c r="B51" s="32"/>
      <c r="C51" s="33"/>
      <c r="D51" s="33"/>
      <c r="E51" s="34"/>
      <c r="F51" s="35"/>
      <c r="G51" s="36"/>
      <c r="H51" s="36"/>
      <c r="I51" s="35"/>
      <c r="J51" s="35"/>
    </row>
    <row r="52" spans="1:10" ht="18.75" x14ac:dyDescent="0.25">
      <c r="A52" s="31"/>
      <c r="B52" s="32"/>
      <c r="C52" s="33"/>
      <c r="D52" s="33"/>
      <c r="E52" s="34"/>
      <c r="F52" s="35"/>
      <c r="G52" s="36"/>
      <c r="H52" s="36"/>
      <c r="I52" s="35"/>
      <c r="J52" s="35"/>
    </row>
    <row r="53" spans="1:10" ht="18.75" x14ac:dyDescent="0.25">
      <c r="A53" s="31"/>
      <c r="B53" s="32"/>
      <c r="C53" s="33"/>
      <c r="D53" s="33"/>
      <c r="E53" s="34"/>
      <c r="F53" s="35"/>
      <c r="G53" s="36"/>
      <c r="H53" s="36"/>
      <c r="I53" s="35"/>
      <c r="J53" s="35"/>
    </row>
    <row r="54" spans="1:10" ht="18.75" x14ac:dyDescent="0.25">
      <c r="A54" s="31"/>
      <c r="B54" s="32"/>
      <c r="C54" s="33"/>
      <c r="D54" s="33"/>
      <c r="E54" s="34"/>
      <c r="F54" s="35"/>
      <c r="G54" s="36"/>
      <c r="H54" s="36"/>
      <c r="I54" s="35"/>
      <c r="J54" s="35"/>
    </row>
    <row r="55" spans="1:10" ht="18.75" x14ac:dyDescent="0.25">
      <c r="A55" s="31"/>
      <c r="B55" s="32"/>
      <c r="C55" s="33"/>
      <c r="D55" s="33"/>
      <c r="E55" s="34"/>
      <c r="F55" s="35"/>
      <c r="G55" s="36"/>
      <c r="H55" s="36"/>
      <c r="I55" s="35"/>
      <c r="J55" s="35"/>
    </row>
    <row r="56" spans="1:10" ht="18.75" x14ac:dyDescent="0.25">
      <c r="A56" s="31"/>
      <c r="B56" s="32"/>
      <c r="C56" s="33"/>
      <c r="D56" s="33"/>
      <c r="E56" s="34"/>
      <c r="F56" s="35"/>
      <c r="G56" s="36"/>
      <c r="H56" s="36"/>
      <c r="I56" s="35"/>
      <c r="J56" s="35"/>
    </row>
    <row r="57" spans="1:10" ht="18.75" x14ac:dyDescent="0.25">
      <c r="A57" s="31"/>
      <c r="B57" s="32"/>
      <c r="C57" s="33"/>
      <c r="D57" s="33"/>
      <c r="E57" s="34"/>
      <c r="F57" s="35"/>
      <c r="G57" s="36"/>
      <c r="H57" s="36"/>
      <c r="I57" s="35"/>
      <c r="J57" s="35"/>
    </row>
    <row r="58" spans="1:10" ht="18.75" x14ac:dyDescent="0.25">
      <c r="A58" s="31"/>
      <c r="B58" s="32"/>
      <c r="C58" s="33"/>
      <c r="D58" s="33"/>
      <c r="E58" s="35"/>
      <c r="F58" s="35"/>
      <c r="G58" s="36"/>
      <c r="H58" s="36"/>
      <c r="I58" s="35"/>
      <c r="J58" s="35"/>
    </row>
    <row r="59" spans="1:10" ht="99.75" customHeight="1" x14ac:dyDescent="0.25">
      <c r="A59" s="18" t="s">
        <v>78</v>
      </c>
      <c r="B59" s="18" t="s">
        <v>79</v>
      </c>
      <c r="C59" s="18">
        <v>0</v>
      </c>
      <c r="D59" s="18">
        <v>0</v>
      </c>
      <c r="E59" s="18"/>
      <c r="F59" s="18"/>
      <c r="G59" s="18">
        <v>0</v>
      </c>
      <c r="H59" s="18">
        <v>0</v>
      </c>
      <c r="I59" s="18"/>
      <c r="J59" s="18">
        <v>0</v>
      </c>
    </row>
    <row r="60" spans="1:10" ht="18.75" x14ac:dyDescent="0.25">
      <c r="A60" s="31"/>
      <c r="B60" s="32"/>
      <c r="C60" s="33"/>
      <c r="D60" s="33"/>
      <c r="E60" s="34"/>
      <c r="F60" s="35"/>
      <c r="G60" s="36"/>
      <c r="H60" s="36"/>
      <c r="I60" s="35"/>
      <c r="J60" s="35"/>
    </row>
    <row r="61" spans="1:10" ht="18.75" x14ac:dyDescent="0.25">
      <c r="A61" s="31"/>
      <c r="B61" s="32"/>
      <c r="C61" s="33"/>
      <c r="D61" s="33"/>
      <c r="E61" s="34"/>
      <c r="F61" s="35"/>
      <c r="G61" s="36"/>
      <c r="H61" s="36"/>
      <c r="I61" s="35"/>
      <c r="J61" s="35"/>
    </row>
    <row r="62" spans="1:10" ht="18.75" x14ac:dyDescent="0.25">
      <c r="A62" s="31"/>
      <c r="B62" s="32"/>
      <c r="C62" s="33"/>
      <c r="D62" s="33"/>
      <c r="E62" s="34"/>
      <c r="F62" s="35"/>
      <c r="G62" s="36"/>
      <c r="H62" s="36"/>
      <c r="I62" s="35"/>
      <c r="J62" s="35"/>
    </row>
    <row r="63" spans="1:10" ht="18.75" x14ac:dyDescent="0.25">
      <c r="A63" s="31"/>
      <c r="B63" s="32"/>
      <c r="C63" s="33"/>
      <c r="D63" s="33"/>
      <c r="E63" s="34"/>
      <c r="F63" s="35"/>
      <c r="G63" s="36"/>
      <c r="H63" s="36"/>
      <c r="I63" s="35"/>
      <c r="J63" s="35"/>
    </row>
    <row r="64" spans="1:10" ht="18.75" x14ac:dyDescent="0.25">
      <c r="A64" s="31"/>
      <c r="B64" s="32"/>
      <c r="C64" s="33"/>
      <c r="D64" s="33"/>
      <c r="E64" s="34"/>
      <c r="F64" s="35"/>
      <c r="G64" s="36"/>
      <c r="H64" s="36"/>
      <c r="I64" s="35"/>
      <c r="J64" s="35"/>
    </row>
    <row r="65" spans="1:10" ht="18.75" x14ac:dyDescent="0.25">
      <c r="A65" s="31"/>
      <c r="B65" s="32"/>
      <c r="C65" s="33"/>
      <c r="D65" s="33"/>
      <c r="E65" s="34"/>
      <c r="F65" s="35"/>
      <c r="G65" s="36"/>
      <c r="H65" s="36"/>
      <c r="I65" s="35"/>
      <c r="J65" s="35"/>
    </row>
    <row r="66" spans="1:10" ht="18.75" x14ac:dyDescent="0.25">
      <c r="A66" s="31"/>
      <c r="B66" s="32"/>
      <c r="C66" s="33"/>
      <c r="D66" s="33"/>
      <c r="E66" s="34"/>
      <c r="F66" s="35"/>
      <c r="G66" s="36"/>
      <c r="H66" s="36"/>
      <c r="I66" s="35"/>
      <c r="J66" s="35"/>
    </row>
    <row r="67" spans="1:10" ht="18.75" x14ac:dyDescent="0.25">
      <c r="A67" s="31"/>
      <c r="B67" s="32"/>
      <c r="C67" s="33"/>
      <c r="D67" s="33"/>
      <c r="E67" s="34"/>
      <c r="F67" s="35"/>
      <c r="G67" s="36"/>
      <c r="H67" s="36"/>
      <c r="I67" s="35"/>
      <c r="J67" s="35"/>
    </row>
    <row r="68" spans="1:10" ht="18.75" x14ac:dyDescent="0.25">
      <c r="A68" s="31"/>
      <c r="B68" s="32"/>
      <c r="C68" s="33"/>
      <c r="D68" s="33"/>
      <c r="E68" s="34"/>
      <c r="F68" s="35"/>
      <c r="G68" s="36"/>
      <c r="H68" s="36"/>
      <c r="I68" s="35"/>
      <c r="J68" s="35"/>
    </row>
    <row r="69" spans="1:10" ht="18.75" x14ac:dyDescent="0.25">
      <c r="A69" s="31"/>
      <c r="B69" s="32"/>
      <c r="C69" s="33"/>
      <c r="D69" s="33"/>
      <c r="E69" s="35"/>
      <c r="F69" s="35"/>
      <c r="G69" s="36"/>
      <c r="H69" s="36"/>
      <c r="I69" s="35"/>
      <c r="J69" s="35"/>
    </row>
    <row r="70" spans="1:10" ht="186" customHeight="1" x14ac:dyDescent="0.25">
      <c r="A70" s="18" t="s">
        <v>80</v>
      </c>
      <c r="B70" s="18" t="s">
        <v>81</v>
      </c>
      <c r="C70" s="18">
        <v>0</v>
      </c>
      <c r="D70" s="18">
        <v>0</v>
      </c>
      <c r="E70" s="18"/>
      <c r="F70" s="18"/>
      <c r="G70" s="18">
        <v>0</v>
      </c>
      <c r="H70" s="18">
        <v>0</v>
      </c>
      <c r="I70" s="18"/>
      <c r="J70" s="18">
        <v>0</v>
      </c>
    </row>
    <row r="71" spans="1:10" ht="18.75" x14ac:dyDescent="0.25">
      <c r="A71" s="31"/>
      <c r="B71" s="32"/>
      <c r="C71" s="33"/>
      <c r="D71" s="33"/>
      <c r="E71" s="34"/>
      <c r="F71" s="35"/>
      <c r="G71" s="36"/>
      <c r="H71" s="36"/>
      <c r="I71" s="35"/>
      <c r="J71" s="35"/>
    </row>
    <row r="72" spans="1:10" ht="18.75" x14ac:dyDescent="0.25">
      <c r="A72" s="31"/>
      <c r="B72" s="32"/>
      <c r="C72" s="33"/>
      <c r="D72" s="33"/>
      <c r="E72" s="34"/>
      <c r="F72" s="35"/>
      <c r="G72" s="36"/>
      <c r="H72" s="36"/>
      <c r="I72" s="35"/>
      <c r="J72" s="35"/>
    </row>
    <row r="73" spans="1:10" ht="18.75" x14ac:dyDescent="0.25">
      <c r="A73" s="31"/>
      <c r="B73" s="32"/>
      <c r="C73" s="33"/>
      <c r="D73" s="33"/>
      <c r="E73" s="34"/>
      <c r="F73" s="35"/>
      <c r="G73" s="36"/>
      <c r="H73" s="36"/>
      <c r="I73" s="35"/>
      <c r="J73" s="35"/>
    </row>
    <row r="74" spans="1:10" ht="18.75" x14ac:dyDescent="0.25">
      <c r="A74" s="31"/>
      <c r="B74" s="32"/>
      <c r="C74" s="33"/>
      <c r="D74" s="33"/>
      <c r="E74" s="34"/>
      <c r="F74" s="35"/>
      <c r="G74" s="36"/>
      <c r="H74" s="36"/>
      <c r="I74" s="35"/>
      <c r="J74" s="35"/>
    </row>
    <row r="75" spans="1:10" ht="18.75" x14ac:dyDescent="0.25">
      <c r="A75" s="31"/>
      <c r="B75" s="32"/>
      <c r="C75" s="33"/>
      <c r="D75" s="33"/>
      <c r="E75" s="34"/>
      <c r="F75" s="35"/>
      <c r="G75" s="36"/>
      <c r="H75" s="36"/>
      <c r="I75" s="35"/>
      <c r="J75" s="35"/>
    </row>
    <row r="76" spans="1:10" ht="18.75" x14ac:dyDescent="0.25">
      <c r="A76" s="31"/>
      <c r="B76" s="32"/>
      <c r="C76" s="33"/>
      <c r="D76" s="33"/>
      <c r="E76" s="34"/>
      <c r="F76" s="35"/>
      <c r="G76" s="36"/>
      <c r="H76" s="36"/>
      <c r="I76" s="35"/>
      <c r="J76" s="35"/>
    </row>
    <row r="77" spans="1:10" ht="18.75" x14ac:dyDescent="0.25">
      <c r="A77" s="31"/>
      <c r="B77" s="32"/>
      <c r="C77" s="33"/>
      <c r="D77" s="33"/>
      <c r="E77" s="34"/>
      <c r="F77" s="35"/>
      <c r="G77" s="36"/>
      <c r="H77" s="36"/>
      <c r="I77" s="35"/>
      <c r="J77" s="35"/>
    </row>
    <row r="78" spans="1:10" ht="18.75" x14ac:dyDescent="0.25">
      <c r="A78" s="31"/>
      <c r="B78" s="32"/>
      <c r="C78" s="33"/>
      <c r="D78" s="33"/>
      <c r="E78" s="34"/>
      <c r="F78" s="35"/>
      <c r="G78" s="36"/>
      <c r="H78" s="36"/>
      <c r="I78" s="35"/>
      <c r="J78" s="35"/>
    </row>
    <row r="79" spans="1:10" ht="18.75" x14ac:dyDescent="0.25">
      <c r="A79" s="31"/>
      <c r="B79" s="32"/>
      <c r="C79" s="33"/>
      <c r="D79" s="33"/>
      <c r="E79" s="34"/>
      <c r="F79" s="35"/>
      <c r="G79" s="36"/>
      <c r="H79" s="36"/>
      <c r="I79" s="35"/>
      <c r="J79" s="35"/>
    </row>
    <row r="80" spans="1:10" ht="18.75" x14ac:dyDescent="0.25">
      <c r="A80" s="31"/>
      <c r="B80" s="32"/>
      <c r="C80" s="33"/>
      <c r="D80" s="33"/>
      <c r="E80" s="35"/>
      <c r="F80" s="35"/>
      <c r="G80" s="36"/>
      <c r="H80" s="36"/>
      <c r="I80" s="35"/>
      <c r="J80" s="35"/>
    </row>
    <row r="81" spans="1:10" ht="19.5" x14ac:dyDescent="0.35">
      <c r="A81" s="279" t="s">
        <v>82</v>
      </c>
      <c r="B81" s="279"/>
      <c r="C81" s="279"/>
      <c r="D81" s="279"/>
      <c r="E81" s="279"/>
      <c r="F81" s="279"/>
      <c r="G81" s="279"/>
      <c r="H81" s="279"/>
      <c r="I81" s="279"/>
      <c r="J81" s="279"/>
    </row>
  </sheetData>
  <sheetProtection algorithmName="SHA-512" hashValue="9OSkwFXiNXirr3VlKxQEZHxy+zyA5PeVXLgnCXy/tkBL+YMe88e/3wMKX+LLng+/gwQ/7rlDksYWXuNx61cx7A==" saltValue="OsQUPe7Lsgr9b4seM9XvZQ==" spinCount="100000" sheet="1" objects="1" scenarios="1"/>
  <mergeCells count="10">
    <mergeCell ref="A81:J81"/>
    <mergeCell ref="A1:J1"/>
    <mergeCell ref="A2:A3"/>
    <mergeCell ref="B2:B3"/>
    <mergeCell ref="C2:D2"/>
    <mergeCell ref="E2:E3"/>
    <mergeCell ref="F2:F3"/>
    <mergeCell ref="G2:H2"/>
    <mergeCell ref="I2:I3"/>
    <mergeCell ref="J2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10.28515625" customWidth="1"/>
    <col min="2" max="2" width="36.7109375" customWidth="1"/>
    <col min="3" max="3" width="72.42578125" customWidth="1"/>
    <col min="4" max="4" width="18" customWidth="1"/>
  </cols>
  <sheetData>
    <row r="1" spans="1:4" ht="18.75" x14ac:dyDescent="0.25">
      <c r="A1" s="282" t="s">
        <v>83</v>
      </c>
      <c r="B1" s="282"/>
      <c r="C1" s="282"/>
      <c r="D1" s="282"/>
    </row>
    <row r="2" spans="1:4" ht="37.5" x14ac:dyDescent="0.25">
      <c r="A2" s="38" t="s">
        <v>56</v>
      </c>
      <c r="B2" s="29" t="s">
        <v>84</v>
      </c>
      <c r="C2" s="29" t="s">
        <v>85</v>
      </c>
      <c r="D2" s="29" t="s">
        <v>86</v>
      </c>
    </row>
    <row r="3" spans="1:4" ht="109.5" customHeight="1" x14ac:dyDescent="0.25">
      <c r="A3" s="39">
        <v>1</v>
      </c>
      <c r="B3" s="40" t="s">
        <v>87</v>
      </c>
      <c r="C3" s="182" t="s">
        <v>279</v>
      </c>
      <c r="D3" s="168">
        <v>7386</v>
      </c>
    </row>
    <row r="4" spans="1:4" ht="80.25" customHeight="1" x14ac:dyDescent="0.25">
      <c r="A4" s="39">
        <v>2</v>
      </c>
      <c r="B4" s="40" t="s">
        <v>88</v>
      </c>
      <c r="C4" s="183" t="s">
        <v>280</v>
      </c>
      <c r="D4" s="169">
        <v>1205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BreakPreview" topLeftCell="A19" zoomScale="90" zoomScaleNormal="100" zoomScaleSheetLayoutView="90" workbookViewId="0">
      <selection activeCell="C20" sqref="C20:C22"/>
    </sheetView>
  </sheetViews>
  <sheetFormatPr defaultRowHeight="15" x14ac:dyDescent="0.25"/>
  <cols>
    <col min="1" max="1" width="55.5703125" customWidth="1"/>
    <col min="2" max="2" width="54.7109375" customWidth="1"/>
    <col min="3" max="3" width="18.5703125" customWidth="1"/>
    <col min="4" max="4" width="18.140625" customWidth="1"/>
  </cols>
  <sheetData>
    <row r="1" spans="1:4" ht="18.75" x14ac:dyDescent="0.25">
      <c r="A1" s="282" t="s">
        <v>89</v>
      </c>
      <c r="B1" s="282"/>
      <c r="C1" s="282"/>
      <c r="D1" s="282"/>
    </row>
    <row r="2" spans="1:4" ht="56.25" x14ac:dyDescent="0.25">
      <c r="A2" s="29" t="s">
        <v>90</v>
      </c>
      <c r="B2" s="29" t="s">
        <v>13</v>
      </c>
      <c r="C2" s="29" t="s">
        <v>91</v>
      </c>
      <c r="D2" s="29" t="s">
        <v>92</v>
      </c>
    </row>
    <row r="3" spans="1:4" ht="44.25" customHeight="1" x14ac:dyDescent="0.25">
      <c r="A3" s="286" t="s">
        <v>93</v>
      </c>
      <c r="B3" s="42" t="s">
        <v>94</v>
      </c>
      <c r="C3" s="170">
        <v>82</v>
      </c>
      <c r="D3" s="285">
        <f>C3+C4</f>
        <v>133</v>
      </c>
    </row>
    <row r="4" spans="1:4" ht="42.75" customHeight="1" x14ac:dyDescent="0.25">
      <c r="A4" s="286"/>
      <c r="B4" s="42" t="s">
        <v>95</v>
      </c>
      <c r="C4" s="171">
        <v>51</v>
      </c>
      <c r="D4" s="285"/>
    </row>
    <row r="5" spans="1:4" ht="39" customHeight="1" x14ac:dyDescent="0.25">
      <c r="A5" s="286" t="s">
        <v>96</v>
      </c>
      <c r="B5" s="42" t="s">
        <v>94</v>
      </c>
      <c r="C5" s="171">
        <v>14</v>
      </c>
      <c r="D5" s="285">
        <f>C5+C6</f>
        <v>43</v>
      </c>
    </row>
    <row r="6" spans="1:4" ht="35.25" customHeight="1" x14ac:dyDescent="0.25">
      <c r="A6" s="286"/>
      <c r="B6" s="42" t="s">
        <v>95</v>
      </c>
      <c r="C6" s="171">
        <v>29</v>
      </c>
      <c r="D6" s="285"/>
    </row>
    <row r="7" spans="1:4" ht="37.5" customHeight="1" x14ac:dyDescent="0.25">
      <c r="A7" s="283" t="s">
        <v>97</v>
      </c>
      <c r="B7" s="42" t="s">
        <v>94</v>
      </c>
      <c r="C7" s="171">
        <v>44</v>
      </c>
      <c r="D7" s="285">
        <f>C7+C8</f>
        <v>70</v>
      </c>
    </row>
    <row r="8" spans="1:4" ht="36.75" customHeight="1" x14ac:dyDescent="0.25">
      <c r="A8" s="284"/>
      <c r="B8" s="42" t="s">
        <v>95</v>
      </c>
      <c r="C8" s="171">
        <v>26</v>
      </c>
      <c r="D8" s="285"/>
    </row>
    <row r="9" spans="1:4" ht="63.75" customHeight="1" x14ac:dyDescent="0.25">
      <c r="A9" s="283" t="s">
        <v>98</v>
      </c>
      <c r="B9" s="42" t="s">
        <v>94</v>
      </c>
      <c r="C9" s="171">
        <v>249</v>
      </c>
      <c r="D9" s="285">
        <f>C9+C10</f>
        <v>485</v>
      </c>
    </row>
    <row r="10" spans="1:4" ht="45.75" customHeight="1" x14ac:dyDescent="0.25">
      <c r="A10" s="284"/>
      <c r="B10" s="42" t="s">
        <v>95</v>
      </c>
      <c r="C10" s="171">
        <v>236</v>
      </c>
      <c r="D10" s="285"/>
    </row>
    <row r="11" spans="1:4" ht="18.75" x14ac:dyDescent="0.3">
      <c r="A11" s="283" t="s">
        <v>99</v>
      </c>
      <c r="B11" s="43" t="s">
        <v>94</v>
      </c>
      <c r="C11" s="170">
        <v>51</v>
      </c>
      <c r="D11" s="285">
        <f>C11+C12</f>
        <v>83</v>
      </c>
    </row>
    <row r="12" spans="1:4" ht="33.75" customHeight="1" x14ac:dyDescent="0.25">
      <c r="A12" s="284"/>
      <c r="B12" s="42" t="s">
        <v>95</v>
      </c>
      <c r="C12" s="171">
        <v>32</v>
      </c>
      <c r="D12" s="285"/>
    </row>
    <row r="13" spans="1:4" ht="36" customHeight="1" x14ac:dyDescent="0.25">
      <c r="A13" s="287" t="s">
        <v>100</v>
      </c>
      <c r="B13" s="42" t="s">
        <v>94</v>
      </c>
      <c r="C13" s="171">
        <v>12</v>
      </c>
      <c r="D13" s="285">
        <f>C13+C14</f>
        <v>21</v>
      </c>
    </row>
    <row r="14" spans="1:4" ht="39" customHeight="1" x14ac:dyDescent="0.25">
      <c r="A14" s="288"/>
      <c r="B14" s="42" t="s">
        <v>95</v>
      </c>
      <c r="C14" s="171">
        <v>9</v>
      </c>
      <c r="D14" s="285"/>
    </row>
    <row r="15" spans="1:4" ht="49.5" customHeight="1" x14ac:dyDescent="0.25">
      <c r="A15" s="283" t="s">
        <v>101</v>
      </c>
      <c r="B15" s="42" t="s">
        <v>94</v>
      </c>
      <c r="C15" s="171">
        <v>1</v>
      </c>
      <c r="D15" s="285">
        <f>C15+C16</f>
        <v>43</v>
      </c>
    </row>
    <row r="16" spans="1:4" ht="38.25" customHeight="1" x14ac:dyDescent="0.25">
      <c r="A16" s="284"/>
      <c r="B16" s="42" t="s">
        <v>95</v>
      </c>
      <c r="C16" s="171">
        <v>42</v>
      </c>
      <c r="D16" s="285"/>
    </row>
    <row r="17" spans="1:4" ht="45.75" customHeight="1" x14ac:dyDescent="0.25">
      <c r="A17" s="283" t="s">
        <v>102</v>
      </c>
      <c r="B17" s="42" t="s">
        <v>94</v>
      </c>
      <c r="C17" s="171">
        <v>2</v>
      </c>
      <c r="D17" s="285">
        <f>C17+C18</f>
        <v>5</v>
      </c>
    </row>
    <row r="18" spans="1:4" ht="38.25" customHeight="1" x14ac:dyDescent="0.25">
      <c r="A18" s="284"/>
      <c r="B18" s="42" t="s">
        <v>95</v>
      </c>
      <c r="C18" s="171">
        <v>3</v>
      </c>
      <c r="D18" s="285"/>
    </row>
    <row r="19" spans="1:4" ht="56.25" x14ac:dyDescent="0.25">
      <c r="A19" s="29" t="s">
        <v>103</v>
      </c>
      <c r="B19" s="29" t="s">
        <v>13</v>
      </c>
      <c r="C19" s="29" t="s">
        <v>91</v>
      </c>
      <c r="D19" s="29" t="s">
        <v>92</v>
      </c>
    </row>
    <row r="20" spans="1:4" ht="31.5" customHeight="1" x14ac:dyDescent="0.25">
      <c r="A20" s="283" t="s">
        <v>104</v>
      </c>
      <c r="B20" s="42" t="s">
        <v>94</v>
      </c>
      <c r="C20" s="172">
        <v>32</v>
      </c>
      <c r="D20" s="290">
        <f>C20+C21+C22</f>
        <v>113</v>
      </c>
    </row>
    <row r="21" spans="1:4" ht="18.75" x14ac:dyDescent="0.25">
      <c r="A21" s="289"/>
      <c r="B21" s="42" t="s">
        <v>105</v>
      </c>
      <c r="C21" s="173">
        <v>3</v>
      </c>
      <c r="D21" s="291"/>
    </row>
    <row r="22" spans="1:4" ht="48" customHeight="1" thickBot="1" x14ac:dyDescent="0.3">
      <c r="A22" s="284"/>
      <c r="B22" s="42" t="s">
        <v>106</v>
      </c>
      <c r="C22" s="174">
        <v>78</v>
      </c>
      <c r="D22" s="292"/>
    </row>
  </sheetData>
  <sheetProtection algorithmName="SHA-512" hashValue="bPIyM/k59SWbzc53lMcrPS30NKGGMbnHWYN4xPsDhX/Im3bg5aM0leCZWyFOb0xn1fdOY0ydxFugNh+flO7KCg==" saltValue="x56dbqb5+TPf7054S6A+2A==" spinCount="100000" sheet="1" objects="1" scenarios="1"/>
  <mergeCells count="19">
    <mergeCell ref="A15:A16"/>
    <mergeCell ref="D15:D16"/>
    <mergeCell ref="A17:A18"/>
    <mergeCell ref="D17:D18"/>
    <mergeCell ref="A20:A22"/>
    <mergeCell ref="D20:D22"/>
    <mergeCell ref="A9:A10"/>
    <mergeCell ref="D9:D10"/>
    <mergeCell ref="A11:A12"/>
    <mergeCell ref="D11:D12"/>
    <mergeCell ref="A13:A14"/>
    <mergeCell ref="D13:D14"/>
    <mergeCell ref="A7:A8"/>
    <mergeCell ref="D7:D8"/>
    <mergeCell ref="A1:D1"/>
    <mergeCell ref="A3:A4"/>
    <mergeCell ref="D3:D4"/>
    <mergeCell ref="A5:A6"/>
    <mergeCell ref="D5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90" zoomScaleNormal="100" zoomScaleSheetLayoutView="90" workbookViewId="0">
      <selection activeCell="C14" sqref="C14"/>
    </sheetView>
  </sheetViews>
  <sheetFormatPr defaultRowHeight="15" x14ac:dyDescent="0.25"/>
  <cols>
    <col min="1" max="1" width="36.42578125" customWidth="1"/>
    <col min="2" max="2" width="36.28515625" customWidth="1"/>
    <col min="3" max="3" width="36.5703125" customWidth="1"/>
    <col min="4" max="4" width="36.85546875" customWidth="1"/>
    <col min="5" max="5" width="37" customWidth="1"/>
  </cols>
  <sheetData>
    <row r="1" spans="1:5" ht="18.75" x14ac:dyDescent="0.25">
      <c r="A1" s="293" t="s">
        <v>107</v>
      </c>
      <c r="B1" s="293"/>
      <c r="C1" s="293"/>
      <c r="D1" s="293"/>
      <c r="E1" s="293"/>
    </row>
    <row r="2" spans="1:5" ht="75.75" thickBot="1" x14ac:dyDescent="0.3">
      <c r="A2" s="29" t="s">
        <v>56</v>
      </c>
      <c r="B2" s="45" t="s">
        <v>108</v>
      </c>
      <c r="C2" s="38" t="s">
        <v>109</v>
      </c>
      <c r="D2" s="45" t="s">
        <v>110</v>
      </c>
      <c r="E2" s="29" t="s">
        <v>111</v>
      </c>
    </row>
    <row r="3" spans="1:5" ht="20.25" customHeight="1" thickBot="1" x14ac:dyDescent="0.3">
      <c r="A3" s="35">
        <v>1</v>
      </c>
      <c r="B3" s="179" t="s">
        <v>267</v>
      </c>
      <c r="C3" s="180" t="s">
        <v>268</v>
      </c>
      <c r="D3" s="181">
        <v>527</v>
      </c>
      <c r="E3" s="180" t="s">
        <v>269</v>
      </c>
    </row>
    <row r="4" spans="1:5" ht="20.25" customHeight="1" thickBot="1" x14ac:dyDescent="0.3">
      <c r="A4" s="35">
        <v>2</v>
      </c>
      <c r="B4" s="175" t="s">
        <v>270</v>
      </c>
      <c r="C4" s="176" t="s">
        <v>271</v>
      </c>
      <c r="D4" s="177">
        <v>53</v>
      </c>
      <c r="E4" s="176" t="s">
        <v>272</v>
      </c>
    </row>
    <row r="5" spans="1:5" ht="20.25" customHeight="1" thickBot="1" x14ac:dyDescent="0.3">
      <c r="A5" s="35">
        <v>3</v>
      </c>
      <c r="B5" s="175" t="s">
        <v>273</v>
      </c>
      <c r="C5" s="176" t="s">
        <v>274</v>
      </c>
      <c r="D5" s="177">
        <v>523</v>
      </c>
      <c r="E5" s="176" t="s">
        <v>275</v>
      </c>
    </row>
    <row r="6" spans="1:5" ht="24" customHeight="1" thickBot="1" x14ac:dyDescent="0.3">
      <c r="A6" s="35">
        <v>4</v>
      </c>
      <c r="B6" s="175" t="s">
        <v>276</v>
      </c>
      <c r="C6" s="176" t="s">
        <v>277</v>
      </c>
      <c r="D6" s="177">
        <v>2132</v>
      </c>
      <c r="E6" s="176" t="s">
        <v>278</v>
      </c>
    </row>
    <row r="7" spans="1:5" ht="18.75" x14ac:dyDescent="0.25">
      <c r="A7" s="35">
        <v>5</v>
      </c>
      <c r="B7" s="32"/>
      <c r="C7" s="32"/>
      <c r="D7" s="36">
        <v>0</v>
      </c>
      <c r="E7" s="32"/>
    </row>
    <row r="8" spans="1:5" ht="18.75" x14ac:dyDescent="0.25">
      <c r="A8" s="35">
        <v>6</v>
      </c>
      <c r="B8" s="32"/>
      <c r="C8" s="32"/>
      <c r="D8" s="36">
        <v>0</v>
      </c>
      <c r="E8" s="32"/>
    </row>
    <row r="9" spans="1:5" ht="18.75" x14ac:dyDescent="0.25">
      <c r="A9" s="35">
        <v>7</v>
      </c>
      <c r="B9" s="32"/>
      <c r="C9" s="32"/>
      <c r="D9" s="36">
        <v>0</v>
      </c>
      <c r="E9" s="32"/>
    </row>
    <row r="10" spans="1:5" ht="18.75" x14ac:dyDescent="0.25">
      <c r="A10" s="35">
        <v>8</v>
      </c>
      <c r="B10" s="32"/>
      <c r="C10" s="32"/>
      <c r="D10" s="36">
        <v>0</v>
      </c>
      <c r="E10" s="32"/>
    </row>
    <row r="11" spans="1:5" ht="18.75" x14ac:dyDescent="0.25">
      <c r="A11" s="35">
        <v>9</v>
      </c>
      <c r="B11" s="32"/>
      <c r="C11" s="32"/>
      <c r="D11" s="36">
        <v>0</v>
      </c>
      <c r="E11" s="32"/>
    </row>
    <row r="12" spans="1:5" ht="18.75" x14ac:dyDescent="0.25">
      <c r="A12" s="35">
        <v>10</v>
      </c>
      <c r="B12" s="32"/>
      <c r="C12" s="32"/>
      <c r="D12" s="36">
        <v>0</v>
      </c>
      <c r="E12" s="32"/>
    </row>
    <row r="13" spans="1:5" ht="18.75" x14ac:dyDescent="0.25">
      <c r="A13" s="35">
        <v>11</v>
      </c>
      <c r="B13" s="32"/>
      <c r="C13" s="32"/>
      <c r="D13" s="36">
        <v>0</v>
      </c>
      <c r="E13" s="32"/>
    </row>
    <row r="14" spans="1:5" ht="18.75" x14ac:dyDescent="0.25">
      <c r="A14" s="35">
        <v>12</v>
      </c>
      <c r="B14" s="32"/>
      <c r="C14" s="32"/>
      <c r="D14" s="36">
        <v>0</v>
      </c>
      <c r="E14" s="32"/>
    </row>
    <row r="15" spans="1:5" ht="18.75" x14ac:dyDescent="0.25">
      <c r="A15" s="35">
        <v>13</v>
      </c>
      <c r="B15" s="32"/>
      <c r="C15" s="32"/>
      <c r="D15" s="36">
        <v>0</v>
      </c>
      <c r="E15" s="32"/>
    </row>
    <row r="16" spans="1:5" ht="18.75" x14ac:dyDescent="0.25">
      <c r="A16" s="35">
        <v>14</v>
      </c>
      <c r="B16" s="32"/>
      <c r="C16" s="32"/>
      <c r="D16" s="36">
        <v>0</v>
      </c>
      <c r="E16" s="32"/>
    </row>
    <row r="17" spans="1:5" ht="18.75" x14ac:dyDescent="0.25">
      <c r="A17" s="35">
        <v>15</v>
      </c>
      <c r="B17" s="32"/>
      <c r="C17" s="32"/>
      <c r="D17" s="36">
        <v>0</v>
      </c>
      <c r="E17" s="32"/>
    </row>
    <row r="18" spans="1:5" ht="18.75" x14ac:dyDescent="0.25">
      <c r="A18" s="35">
        <v>16</v>
      </c>
      <c r="B18" s="32"/>
      <c r="C18" s="32"/>
      <c r="D18" s="36">
        <v>0</v>
      </c>
      <c r="E18" s="32"/>
    </row>
    <row r="19" spans="1:5" ht="18.75" x14ac:dyDescent="0.25">
      <c r="A19" s="35">
        <v>17</v>
      </c>
      <c r="B19" s="32"/>
      <c r="C19" s="32"/>
      <c r="D19" s="36">
        <v>0</v>
      </c>
      <c r="E19" s="32"/>
    </row>
    <row r="20" spans="1:5" ht="18.75" x14ac:dyDescent="0.25">
      <c r="A20" s="35">
        <v>18</v>
      </c>
      <c r="B20" s="32"/>
      <c r="C20" s="32"/>
      <c r="D20" s="36">
        <v>0</v>
      </c>
      <c r="E20" s="32"/>
    </row>
    <row r="21" spans="1:5" ht="18.75" x14ac:dyDescent="0.25">
      <c r="A21" s="35">
        <v>19</v>
      </c>
      <c r="B21" s="32"/>
      <c r="C21" s="32"/>
      <c r="D21" s="36">
        <v>0</v>
      </c>
      <c r="E21" s="32"/>
    </row>
    <row r="22" spans="1:5" ht="18.75" x14ac:dyDescent="0.25">
      <c r="A22" s="35">
        <v>20</v>
      </c>
      <c r="B22" s="32"/>
      <c r="C22" s="32"/>
      <c r="D22" s="36">
        <v>0</v>
      </c>
      <c r="E22" s="32"/>
    </row>
    <row r="23" spans="1:5" ht="18.75" x14ac:dyDescent="0.25">
      <c r="A23" s="294" t="s">
        <v>112</v>
      </c>
      <c r="B23" s="295"/>
      <c r="C23" s="44"/>
      <c r="D23" s="44">
        <f>D22+D21+D20+D19+D18+D17+D16+D15+D14+D13+D12+D11+D10+D9+D8+D7+D6+D5+D4+D3</f>
        <v>3235</v>
      </c>
      <c r="E23" s="44"/>
    </row>
  </sheetData>
  <sheetProtection algorithmName="SHA-512" hashValue="pddFkwXQLQWgRSuUi+DYV0qQIaxC5R2xwUuOSPIdbD7y2765W3XSN5px5Fosx71P+Z6iMv1Vz3dzHd3p2qhjxw==" saltValue="Z1hD99DRw7JmyfeOC8pqIA==" spinCount="100000" sheet="1" objects="1" scenarios="1"/>
  <mergeCells count="2">
    <mergeCell ref="A1:E1"/>
    <mergeCell ref="A23:B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90" zoomScaleNormal="100" zoomScaleSheetLayoutView="90" workbookViewId="0">
      <selection activeCell="F12" sqref="F12"/>
    </sheetView>
  </sheetViews>
  <sheetFormatPr defaultRowHeight="15" x14ac:dyDescent="0.25"/>
  <cols>
    <col min="1" max="2" width="20.42578125" customWidth="1"/>
    <col min="3" max="3" width="18.7109375" customWidth="1"/>
    <col min="4" max="5" width="18.42578125" customWidth="1"/>
    <col min="6" max="6" width="18.140625" customWidth="1"/>
    <col min="7" max="7" width="18.42578125" customWidth="1"/>
  </cols>
  <sheetData>
    <row r="1" spans="1:7" ht="18.75" x14ac:dyDescent="0.25">
      <c r="A1" s="246" t="s">
        <v>113</v>
      </c>
      <c r="B1" s="246"/>
      <c r="C1" s="246"/>
      <c r="D1" s="246"/>
      <c r="E1" s="246"/>
      <c r="F1" s="246"/>
      <c r="G1" s="246"/>
    </row>
    <row r="2" spans="1:7" ht="18.75" x14ac:dyDescent="0.25">
      <c r="A2" s="296" t="s">
        <v>114</v>
      </c>
      <c r="B2" s="296"/>
      <c r="C2" s="296"/>
      <c r="D2" s="296"/>
      <c r="E2" s="296"/>
      <c r="F2" s="296"/>
      <c r="G2" s="296"/>
    </row>
    <row r="3" spans="1:7" ht="82.5" customHeight="1" x14ac:dyDescent="0.25">
      <c r="A3" s="29" t="s">
        <v>56</v>
      </c>
      <c r="B3" s="29" t="s">
        <v>115</v>
      </c>
      <c r="C3" s="29" t="s">
        <v>116</v>
      </c>
      <c r="D3" s="29" t="s">
        <v>117</v>
      </c>
      <c r="E3" s="29" t="s">
        <v>118</v>
      </c>
      <c r="F3" s="29" t="s">
        <v>119</v>
      </c>
      <c r="G3" s="29" t="s">
        <v>120</v>
      </c>
    </row>
    <row r="4" spans="1:7" ht="25.5" customHeight="1" x14ac:dyDescent="0.25">
      <c r="A4" s="35"/>
      <c r="B4" s="32"/>
      <c r="C4" s="35"/>
      <c r="D4" s="32"/>
      <c r="E4" s="36"/>
      <c r="F4" s="35"/>
      <c r="G4" s="46"/>
    </row>
    <row r="5" spans="1:7" ht="18.75" x14ac:dyDescent="0.25">
      <c r="A5" s="35"/>
      <c r="B5" s="32"/>
      <c r="C5" s="35"/>
      <c r="D5" s="32"/>
      <c r="E5" s="36"/>
      <c r="F5" s="35"/>
      <c r="G5" s="35"/>
    </row>
    <row r="6" spans="1:7" ht="18.75" x14ac:dyDescent="0.25">
      <c r="A6" s="35"/>
      <c r="B6" s="32"/>
      <c r="C6" s="35"/>
      <c r="D6" s="32"/>
      <c r="E6" s="36"/>
      <c r="F6" s="35"/>
      <c r="G6" s="35"/>
    </row>
    <row r="7" spans="1:7" ht="18.75" x14ac:dyDescent="0.25">
      <c r="A7" s="35"/>
      <c r="B7" s="32"/>
      <c r="C7" s="35"/>
      <c r="D7" s="32"/>
      <c r="E7" s="36"/>
      <c r="F7" s="35"/>
      <c r="G7" s="35"/>
    </row>
    <row r="8" spans="1:7" ht="18.75" x14ac:dyDescent="0.25">
      <c r="A8" s="35"/>
      <c r="B8" s="32"/>
      <c r="C8" s="35"/>
      <c r="D8" s="32"/>
      <c r="E8" s="36"/>
      <c r="F8" s="35"/>
      <c r="G8" s="35"/>
    </row>
    <row r="9" spans="1:7" ht="18.75" x14ac:dyDescent="0.25">
      <c r="A9" s="35"/>
      <c r="B9" s="32"/>
      <c r="C9" s="35"/>
      <c r="D9" s="32"/>
      <c r="E9" s="36"/>
      <c r="F9" s="35"/>
      <c r="G9" s="35"/>
    </row>
    <row r="10" spans="1:7" ht="18.75" x14ac:dyDescent="0.25">
      <c r="A10" s="35"/>
      <c r="B10" s="32"/>
      <c r="C10" s="35"/>
      <c r="D10" s="32"/>
      <c r="E10" s="36"/>
      <c r="F10" s="35"/>
      <c r="G10" s="35"/>
    </row>
    <row r="11" spans="1:7" ht="18.75" x14ac:dyDescent="0.25">
      <c r="A11" s="35"/>
      <c r="B11" s="32"/>
      <c r="C11" s="35"/>
      <c r="D11" s="32"/>
      <c r="E11" s="36"/>
      <c r="F11" s="35"/>
      <c r="G11" s="35"/>
    </row>
    <row r="12" spans="1:7" ht="18.75" x14ac:dyDescent="0.25">
      <c r="A12" s="35"/>
      <c r="B12" s="32"/>
      <c r="C12" s="35"/>
      <c r="D12" s="32"/>
      <c r="E12" s="36"/>
      <c r="F12" s="35"/>
      <c r="G12" s="35"/>
    </row>
    <row r="13" spans="1:7" ht="18.75" x14ac:dyDescent="0.25">
      <c r="A13" s="35"/>
      <c r="B13" s="32"/>
      <c r="C13" s="35"/>
      <c r="D13" s="32"/>
      <c r="E13" s="36"/>
      <c r="F13" s="35"/>
      <c r="G13" s="35"/>
    </row>
    <row r="14" spans="1:7" ht="18.75" x14ac:dyDescent="0.25">
      <c r="A14" s="35"/>
      <c r="B14" s="32"/>
      <c r="C14" s="35"/>
      <c r="D14" s="32"/>
      <c r="E14" s="36"/>
      <c r="F14" s="35"/>
      <c r="G14" s="35"/>
    </row>
    <row r="15" spans="1:7" ht="18.75" x14ac:dyDescent="0.25">
      <c r="A15" s="35"/>
      <c r="B15" s="32"/>
      <c r="C15" s="35"/>
      <c r="D15" s="32"/>
      <c r="E15" s="36"/>
      <c r="F15" s="35"/>
      <c r="G15" s="35"/>
    </row>
    <row r="16" spans="1:7" ht="18.75" x14ac:dyDescent="0.25">
      <c r="A16" s="35"/>
      <c r="B16" s="32"/>
      <c r="C16" s="35"/>
      <c r="D16" s="32"/>
      <c r="E16" s="36"/>
      <c r="F16" s="35"/>
      <c r="G16" s="35"/>
    </row>
    <row r="17" spans="1:7" ht="18.75" x14ac:dyDescent="0.25">
      <c r="A17" s="35"/>
      <c r="B17" s="32"/>
      <c r="C17" s="35"/>
      <c r="D17" s="32"/>
      <c r="E17" s="36"/>
      <c r="F17" s="35"/>
      <c r="G17" s="35"/>
    </row>
    <row r="18" spans="1:7" ht="18.75" x14ac:dyDescent="0.25">
      <c r="A18" s="35"/>
      <c r="B18" s="32"/>
      <c r="C18" s="35"/>
      <c r="D18" s="32"/>
      <c r="E18" s="36"/>
      <c r="F18" s="35"/>
      <c r="G18" s="35"/>
    </row>
    <row r="19" spans="1:7" ht="18.75" x14ac:dyDescent="0.25">
      <c r="A19" s="35"/>
      <c r="B19" s="32"/>
      <c r="C19" s="35"/>
      <c r="D19" s="32"/>
      <c r="E19" s="36"/>
      <c r="F19" s="35"/>
      <c r="G19" s="35"/>
    </row>
    <row r="20" spans="1:7" ht="18.75" x14ac:dyDescent="0.25">
      <c r="A20" s="35"/>
      <c r="B20" s="32"/>
      <c r="C20" s="35"/>
      <c r="D20" s="32"/>
      <c r="E20" s="36"/>
      <c r="F20" s="35"/>
      <c r="G20" s="35"/>
    </row>
    <row r="21" spans="1:7" ht="18.75" x14ac:dyDescent="0.25">
      <c r="A21" s="35"/>
      <c r="B21" s="32"/>
      <c r="C21" s="35"/>
      <c r="D21" s="32"/>
      <c r="E21" s="36"/>
      <c r="F21" s="35"/>
      <c r="G21" s="35"/>
    </row>
    <row r="22" spans="1:7" ht="18.75" x14ac:dyDescent="0.25">
      <c r="A22" s="35"/>
      <c r="B22" s="32"/>
      <c r="C22" s="35"/>
      <c r="D22" s="32"/>
      <c r="E22" s="36"/>
      <c r="F22" s="35"/>
      <c r="G22" s="35"/>
    </row>
    <row r="23" spans="1:7" ht="18.75" x14ac:dyDescent="0.25">
      <c r="A23" s="35"/>
      <c r="B23" s="32"/>
      <c r="C23" s="35"/>
      <c r="D23" s="32"/>
      <c r="E23" s="36"/>
      <c r="F23" s="35"/>
      <c r="G23" s="35"/>
    </row>
    <row r="24" spans="1:7" ht="18.75" x14ac:dyDescent="0.25">
      <c r="A24" s="294" t="s">
        <v>112</v>
      </c>
      <c r="B24" s="295"/>
      <c r="C24" s="44"/>
      <c r="D24" s="44"/>
      <c r="E24" s="44">
        <f>E23+E22+E21+E20+E19+E18+E17+E16+E15+E14+E13+E12+E11+E10+E9+E8+E7+E6+E5+E4</f>
        <v>0</v>
      </c>
      <c r="F24" s="44"/>
      <c r="G24" s="44"/>
    </row>
  </sheetData>
  <sheetProtection algorithmName="SHA-512" hashValue="klABJ+3RNYiC8GDYuVBFpZ5Mu1ti2aFR071TNGBFvn6+IjfSSvwJyYB6AE4KjM4fIEs8Tw1Ot0NZCeO+SNtIbg==" saltValue="tFr8wa8EwAz1IRB6LBhmYQ==" spinCount="100000" sheet="1" objects="1" scenarios="1"/>
  <mergeCells count="3">
    <mergeCell ref="A1:G1"/>
    <mergeCell ref="A2:G2"/>
    <mergeCell ref="A24:B2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view="pageBreakPreview" topLeftCell="A7" zoomScale="70" zoomScaleNormal="100" zoomScaleSheetLayoutView="70" workbookViewId="0">
      <selection activeCell="D10" sqref="D10"/>
    </sheetView>
  </sheetViews>
  <sheetFormatPr defaultRowHeight="15" x14ac:dyDescent="0.25"/>
  <cols>
    <col min="1" max="1" width="18.28515625" customWidth="1"/>
    <col min="2" max="2" width="31.5703125" customWidth="1"/>
    <col min="3" max="3" width="26.7109375" customWidth="1"/>
    <col min="4" max="5" width="18.140625" customWidth="1"/>
    <col min="6" max="6" width="20.140625" customWidth="1"/>
    <col min="7" max="7" width="19.140625" customWidth="1"/>
    <col min="8" max="8" width="18.28515625" customWidth="1"/>
    <col min="9" max="9" width="24.140625" customWidth="1"/>
    <col min="10" max="10" width="19.28515625" customWidth="1"/>
    <col min="11" max="11" width="19.5703125" customWidth="1"/>
    <col min="12" max="12" width="25" customWidth="1"/>
  </cols>
  <sheetData>
    <row r="1" spans="1:12" ht="18.75" x14ac:dyDescent="0.25">
      <c r="A1" s="282" t="s">
        <v>121</v>
      </c>
      <c r="B1" s="282"/>
      <c r="C1" s="282"/>
      <c r="D1" s="282"/>
      <c r="E1" s="282"/>
      <c r="F1" s="282"/>
      <c r="G1" s="47"/>
      <c r="H1" s="47"/>
      <c r="I1" s="47"/>
      <c r="J1" s="47"/>
      <c r="K1" s="47"/>
      <c r="L1" s="47"/>
    </row>
    <row r="2" spans="1:12" ht="131.25" x14ac:dyDescent="0.3">
      <c r="A2" s="29" t="s">
        <v>122</v>
      </c>
      <c r="B2" s="29" t="s">
        <v>123</v>
      </c>
      <c r="C2" s="29" t="s">
        <v>124</v>
      </c>
      <c r="D2" s="29" t="s">
        <v>125</v>
      </c>
      <c r="E2" s="29" t="s">
        <v>119</v>
      </c>
      <c r="F2" s="29" t="s">
        <v>126</v>
      </c>
      <c r="G2" s="29" t="s">
        <v>122</v>
      </c>
      <c r="H2" s="29" t="s">
        <v>123</v>
      </c>
      <c r="I2" s="48" t="s">
        <v>124</v>
      </c>
      <c r="J2" s="29" t="s">
        <v>125</v>
      </c>
      <c r="K2" s="29" t="s">
        <v>119</v>
      </c>
      <c r="L2" s="29" t="s">
        <v>126</v>
      </c>
    </row>
    <row r="3" spans="1:12" ht="19.5" thickBot="1" x14ac:dyDescent="0.35">
      <c r="A3" s="49" t="s">
        <v>127</v>
      </c>
      <c r="B3" s="50"/>
      <c r="C3" s="50"/>
      <c r="D3" s="18">
        <f>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94+D95+D96+D97+D98+D99+D100+D101+D102+D103</f>
        <v>3257</v>
      </c>
      <c r="E3" s="51"/>
      <c r="F3" s="50"/>
      <c r="G3" s="49" t="s">
        <v>128</v>
      </c>
      <c r="H3" s="50"/>
      <c r="I3" s="50"/>
      <c r="J3" s="18">
        <f>J4+J5+J6+J7+J8+J10+J9+J11+J12+J13+J14+J15+J16+J17+J18+J19+J20+J21+J22+J23+J24+J25++J26+J27+J28+J29+J30+J31+J32+J33+J34+J35+J36+J37+J38+J39+J40+J41+J42+J43+J44+J45+J46+J47+J48+J49+J50+J51+J52+J53+J54+J55+J56+J57+J58+J59+J60+J61+J62+J63+J64+J65+J66+J67+J68+J69+J70+J71+J72+J73+J74+J75+J76+J77+J78+J79+J80+J81+J82+J83+J84+J85+J86+J87+J88+J89+J90+J91+J92+J93+J94+J95+J96+J97+J98+J99+J100+J101+J102+J103</f>
        <v>998</v>
      </c>
      <c r="K3" s="51"/>
      <c r="L3" s="52"/>
    </row>
    <row r="4" spans="1:12" ht="63.75" thickBot="1" x14ac:dyDescent="0.3">
      <c r="A4" s="184"/>
      <c r="B4" s="185" t="s">
        <v>281</v>
      </c>
      <c r="C4" s="185" t="s">
        <v>75</v>
      </c>
      <c r="D4" s="186">
        <v>165</v>
      </c>
      <c r="E4" s="185" t="s">
        <v>282</v>
      </c>
      <c r="F4" s="186" t="s">
        <v>283</v>
      </c>
      <c r="G4" s="53"/>
      <c r="H4" s="179" t="s">
        <v>303</v>
      </c>
      <c r="I4" s="185" t="s">
        <v>297</v>
      </c>
      <c r="J4" s="186">
        <v>83</v>
      </c>
      <c r="K4" s="185" t="s">
        <v>304</v>
      </c>
      <c r="L4" s="186" t="s">
        <v>305</v>
      </c>
    </row>
    <row r="5" spans="1:12" ht="79.5" thickBot="1" x14ac:dyDescent="0.3">
      <c r="A5" s="175"/>
      <c r="B5" s="187" t="s">
        <v>284</v>
      </c>
      <c r="C5" s="187" t="s">
        <v>73</v>
      </c>
      <c r="D5" s="177">
        <v>1059</v>
      </c>
      <c r="E5" s="187" t="s">
        <v>285</v>
      </c>
      <c r="F5" s="188" t="s">
        <v>286</v>
      </c>
      <c r="G5" s="55"/>
      <c r="H5" s="175" t="s">
        <v>306</v>
      </c>
      <c r="I5" s="187" t="s">
        <v>77</v>
      </c>
      <c r="J5" s="177">
        <v>765</v>
      </c>
      <c r="K5" s="187" t="s">
        <v>285</v>
      </c>
      <c r="L5" s="188" t="s">
        <v>307</v>
      </c>
    </row>
    <row r="6" spans="1:12" ht="158.25" thickBot="1" x14ac:dyDescent="0.3">
      <c r="A6" s="189"/>
      <c r="B6" s="176" t="s">
        <v>287</v>
      </c>
      <c r="C6" s="187" t="s">
        <v>73</v>
      </c>
      <c r="D6" s="188">
        <v>394</v>
      </c>
      <c r="E6" s="187" t="s">
        <v>288</v>
      </c>
      <c r="F6" s="188" t="s">
        <v>286</v>
      </c>
      <c r="G6" s="53"/>
      <c r="H6" s="175" t="s">
        <v>308</v>
      </c>
      <c r="I6" s="187" t="s">
        <v>77</v>
      </c>
      <c r="J6" s="177">
        <v>150</v>
      </c>
      <c r="K6" s="187" t="s">
        <v>309</v>
      </c>
      <c r="L6" s="188" t="s">
        <v>310</v>
      </c>
    </row>
    <row r="7" spans="1:12" ht="111" thickBot="1" x14ac:dyDescent="0.3">
      <c r="A7" s="175"/>
      <c r="B7" s="176" t="s">
        <v>289</v>
      </c>
      <c r="C7" s="187" t="s">
        <v>75</v>
      </c>
      <c r="D7" s="188">
        <v>80</v>
      </c>
      <c r="E7" s="187" t="s">
        <v>290</v>
      </c>
      <c r="F7" s="188" t="s">
        <v>286</v>
      </c>
      <c r="G7" s="55"/>
      <c r="H7" s="32"/>
      <c r="I7" s="32"/>
      <c r="J7" s="36"/>
      <c r="K7" s="35"/>
      <c r="L7" s="60"/>
    </row>
    <row r="8" spans="1:12" ht="48" thickBot="1" x14ac:dyDescent="0.3">
      <c r="A8" s="190"/>
      <c r="B8" s="176" t="s">
        <v>332</v>
      </c>
      <c r="C8" s="187" t="s">
        <v>79</v>
      </c>
      <c r="D8" s="188">
        <v>59</v>
      </c>
      <c r="E8" s="187" t="s">
        <v>291</v>
      </c>
      <c r="F8" s="188" t="s">
        <v>286</v>
      </c>
      <c r="G8" s="55"/>
      <c r="H8" s="32"/>
      <c r="I8" s="32"/>
      <c r="J8" s="36"/>
      <c r="K8" s="35"/>
      <c r="L8" s="60"/>
    </row>
    <row r="9" spans="1:12" ht="126.75" thickBot="1" x14ac:dyDescent="0.3">
      <c r="A9" s="178"/>
      <c r="B9" s="176" t="s">
        <v>292</v>
      </c>
      <c r="C9" s="187" t="s">
        <v>71</v>
      </c>
      <c r="D9" s="188">
        <v>650</v>
      </c>
      <c r="E9" s="187" t="s">
        <v>293</v>
      </c>
      <c r="F9" s="188" t="s">
        <v>286</v>
      </c>
      <c r="G9" s="55"/>
      <c r="H9" s="32"/>
      <c r="I9" s="32"/>
      <c r="J9" s="36"/>
      <c r="K9" s="35"/>
      <c r="L9" s="60"/>
    </row>
    <row r="10" spans="1:12" ht="126.75" thickBot="1" x14ac:dyDescent="0.3">
      <c r="A10" s="190"/>
      <c r="B10" s="176" t="s">
        <v>294</v>
      </c>
      <c r="C10" s="187" t="s">
        <v>75</v>
      </c>
      <c r="D10" s="188">
        <v>80</v>
      </c>
      <c r="E10" s="187" t="s">
        <v>295</v>
      </c>
      <c r="F10" s="188" t="s">
        <v>286</v>
      </c>
      <c r="G10" s="55"/>
      <c r="H10" s="32"/>
      <c r="I10" s="32"/>
      <c r="J10" s="36"/>
      <c r="K10" s="35"/>
      <c r="L10" s="60"/>
    </row>
    <row r="11" spans="1:12" ht="142.5" thickBot="1" x14ac:dyDescent="0.3">
      <c r="A11" s="175"/>
      <c r="B11" s="176" t="s">
        <v>296</v>
      </c>
      <c r="C11" s="187" t="s">
        <v>297</v>
      </c>
      <c r="D11" s="188">
        <v>200</v>
      </c>
      <c r="E11" s="187" t="s">
        <v>20</v>
      </c>
      <c r="F11" s="188" t="s">
        <v>298</v>
      </c>
      <c r="G11" s="55"/>
      <c r="H11" s="32"/>
      <c r="I11" s="32"/>
      <c r="J11" s="36"/>
      <c r="K11" s="35"/>
      <c r="L11" s="60"/>
    </row>
    <row r="12" spans="1:12" ht="63.75" thickBot="1" x14ac:dyDescent="0.3">
      <c r="A12" s="175"/>
      <c r="B12" s="176" t="s">
        <v>299</v>
      </c>
      <c r="C12" s="187" t="s">
        <v>75</v>
      </c>
      <c r="D12" s="188">
        <v>100</v>
      </c>
      <c r="E12" s="187" t="s">
        <v>20</v>
      </c>
      <c r="F12" s="188" t="s">
        <v>298</v>
      </c>
      <c r="G12" s="55"/>
      <c r="H12" s="32"/>
      <c r="I12" s="32"/>
      <c r="J12" s="36"/>
      <c r="K12" s="35"/>
      <c r="L12" s="60"/>
    </row>
    <row r="13" spans="1:12" ht="79.5" thickBot="1" x14ac:dyDescent="0.3">
      <c r="A13" s="191"/>
      <c r="B13" s="187" t="s">
        <v>300</v>
      </c>
      <c r="C13" s="187" t="s">
        <v>77</v>
      </c>
      <c r="D13" s="188">
        <v>470</v>
      </c>
      <c r="E13" s="187" t="s">
        <v>301</v>
      </c>
      <c r="F13" s="188" t="s">
        <v>302</v>
      </c>
      <c r="G13" s="55"/>
      <c r="H13" s="32"/>
      <c r="I13" s="32"/>
      <c r="J13" s="36"/>
      <c r="K13" s="35"/>
      <c r="L13" s="60"/>
    </row>
    <row r="14" spans="1:12" ht="18.75" x14ac:dyDescent="0.3">
      <c r="A14" s="55"/>
      <c r="B14" s="61"/>
      <c r="C14" s="58"/>
      <c r="D14" s="36"/>
      <c r="E14" s="62"/>
      <c r="F14" s="20"/>
      <c r="G14" s="55"/>
      <c r="H14" s="32"/>
      <c r="I14" s="32"/>
      <c r="J14" s="36"/>
      <c r="K14" s="35"/>
      <c r="L14" s="60"/>
    </row>
    <row r="15" spans="1:12" ht="18.75" x14ac:dyDescent="0.3">
      <c r="A15" s="55"/>
      <c r="B15" s="61"/>
      <c r="C15" s="58"/>
      <c r="D15" s="36"/>
      <c r="E15" s="35"/>
      <c r="F15" s="20"/>
      <c r="G15" s="55"/>
      <c r="H15" s="32"/>
      <c r="I15" s="32"/>
      <c r="J15" s="36"/>
      <c r="K15" s="35"/>
      <c r="L15" s="60"/>
    </row>
    <row r="16" spans="1:12" ht="18.75" x14ac:dyDescent="0.25">
      <c r="A16" s="55"/>
      <c r="B16" s="32"/>
      <c r="C16" s="32"/>
      <c r="D16" s="36"/>
      <c r="E16" s="35"/>
      <c r="F16" s="32"/>
      <c r="G16" s="55"/>
      <c r="H16" s="32"/>
      <c r="I16" s="32"/>
      <c r="J16" s="36"/>
      <c r="K16" s="35"/>
      <c r="L16" s="60"/>
    </row>
    <row r="17" spans="1:12" ht="18.75" x14ac:dyDescent="0.25">
      <c r="A17" s="55"/>
      <c r="B17" s="32"/>
      <c r="C17" s="32"/>
      <c r="D17" s="36"/>
      <c r="E17" s="35"/>
      <c r="F17" s="32"/>
      <c r="G17" s="55"/>
      <c r="H17" s="32"/>
      <c r="I17" s="32"/>
      <c r="J17" s="36"/>
      <c r="K17" s="35"/>
      <c r="L17" s="60"/>
    </row>
    <row r="18" spans="1:12" ht="18.75" x14ac:dyDescent="0.25">
      <c r="A18" s="55"/>
      <c r="B18" s="32"/>
      <c r="C18" s="32"/>
      <c r="D18" s="36"/>
      <c r="E18" s="35"/>
      <c r="F18" s="32"/>
      <c r="G18" s="55"/>
      <c r="H18" s="32"/>
      <c r="I18" s="32"/>
      <c r="J18" s="36"/>
      <c r="K18" s="35"/>
      <c r="L18" s="60"/>
    </row>
    <row r="19" spans="1:12" ht="18.75" x14ac:dyDescent="0.25">
      <c r="A19" s="55"/>
      <c r="B19" s="32"/>
      <c r="C19" s="32"/>
      <c r="D19" s="36"/>
      <c r="E19" s="35"/>
      <c r="F19" s="32"/>
      <c r="G19" s="55"/>
      <c r="H19" s="32"/>
      <c r="I19" s="32"/>
      <c r="J19" s="36"/>
      <c r="K19" s="35"/>
      <c r="L19" s="60"/>
    </row>
    <row r="20" spans="1:12" ht="18.75" x14ac:dyDescent="0.25">
      <c r="A20" s="55"/>
      <c r="B20" s="32"/>
      <c r="C20" s="32"/>
      <c r="D20" s="36"/>
      <c r="E20" s="35"/>
      <c r="F20" s="32"/>
      <c r="G20" s="55"/>
      <c r="H20" s="32"/>
      <c r="I20" s="32"/>
      <c r="J20" s="36"/>
      <c r="K20" s="35"/>
      <c r="L20" s="60"/>
    </row>
    <row r="21" spans="1:12" ht="18.75" x14ac:dyDescent="0.25">
      <c r="A21" s="55"/>
      <c r="B21" s="32"/>
      <c r="C21" s="32"/>
      <c r="D21" s="36"/>
      <c r="E21" s="35"/>
      <c r="F21" s="32"/>
      <c r="G21" s="55"/>
      <c r="H21" s="32"/>
      <c r="I21" s="32"/>
      <c r="J21" s="36"/>
      <c r="K21" s="35"/>
      <c r="L21" s="60"/>
    </row>
    <row r="22" spans="1:12" ht="18.75" x14ac:dyDescent="0.25">
      <c r="A22" s="55"/>
      <c r="B22" s="32"/>
      <c r="C22" s="32"/>
      <c r="D22" s="36"/>
      <c r="E22" s="35"/>
      <c r="F22" s="32"/>
      <c r="G22" s="55"/>
      <c r="H22" s="32"/>
      <c r="I22" s="32"/>
      <c r="J22" s="36"/>
      <c r="K22" s="35"/>
      <c r="L22" s="60"/>
    </row>
    <row r="23" spans="1:12" ht="18.75" x14ac:dyDescent="0.25">
      <c r="A23" s="55"/>
      <c r="B23" s="32"/>
      <c r="C23" s="32"/>
      <c r="D23" s="36"/>
      <c r="E23" s="35"/>
      <c r="F23" s="32"/>
      <c r="G23" s="55"/>
      <c r="H23" s="32"/>
      <c r="I23" s="32"/>
      <c r="J23" s="36"/>
      <c r="K23" s="35"/>
      <c r="L23" s="60"/>
    </row>
    <row r="24" spans="1:12" ht="18.75" x14ac:dyDescent="0.25">
      <c r="A24" s="55"/>
      <c r="B24" s="32"/>
      <c r="C24" s="32"/>
      <c r="D24" s="36"/>
      <c r="E24" s="35"/>
      <c r="F24" s="32"/>
      <c r="G24" s="55"/>
      <c r="H24" s="32"/>
      <c r="I24" s="32"/>
      <c r="J24" s="36"/>
      <c r="K24" s="35"/>
      <c r="L24" s="60"/>
    </row>
    <row r="25" spans="1:12" ht="18.75" x14ac:dyDescent="0.25">
      <c r="A25" s="55"/>
      <c r="B25" s="32"/>
      <c r="C25" s="32"/>
      <c r="D25" s="36"/>
      <c r="E25" s="35"/>
      <c r="F25" s="32"/>
      <c r="G25" s="55"/>
      <c r="H25" s="32"/>
      <c r="I25" s="32"/>
      <c r="J25" s="36"/>
      <c r="K25" s="35"/>
      <c r="L25" s="60"/>
    </row>
    <row r="26" spans="1:12" ht="18.75" x14ac:dyDescent="0.25">
      <c r="A26" s="55"/>
      <c r="B26" s="32"/>
      <c r="C26" s="32"/>
      <c r="D26" s="36"/>
      <c r="E26" s="35"/>
      <c r="F26" s="32"/>
      <c r="G26" s="55"/>
      <c r="H26" s="32"/>
      <c r="I26" s="32"/>
      <c r="J26" s="36"/>
      <c r="K26" s="35"/>
      <c r="L26" s="60"/>
    </row>
    <row r="27" spans="1:12" ht="18.75" x14ac:dyDescent="0.25">
      <c r="A27" s="55"/>
      <c r="B27" s="32"/>
      <c r="C27" s="32"/>
      <c r="D27" s="36"/>
      <c r="E27" s="35"/>
      <c r="F27" s="32"/>
      <c r="G27" s="55"/>
      <c r="H27" s="32"/>
      <c r="I27" s="32"/>
      <c r="J27" s="36"/>
      <c r="K27" s="35"/>
      <c r="L27" s="60"/>
    </row>
    <row r="28" spans="1:12" ht="18.75" x14ac:dyDescent="0.25">
      <c r="A28" s="55"/>
      <c r="B28" s="32"/>
      <c r="C28" s="32"/>
      <c r="D28" s="36"/>
      <c r="E28" s="35"/>
      <c r="F28" s="32"/>
      <c r="G28" s="55"/>
      <c r="H28" s="32"/>
      <c r="I28" s="32"/>
      <c r="J28" s="36"/>
      <c r="K28" s="35"/>
      <c r="L28" s="60"/>
    </row>
    <row r="29" spans="1:12" ht="18.75" x14ac:dyDescent="0.25">
      <c r="A29" s="55"/>
      <c r="B29" s="32"/>
      <c r="C29" s="32"/>
      <c r="D29" s="36"/>
      <c r="E29" s="35"/>
      <c r="F29" s="32"/>
      <c r="G29" s="55"/>
      <c r="H29" s="32"/>
      <c r="I29" s="32"/>
      <c r="J29" s="36"/>
      <c r="K29" s="35"/>
      <c r="L29" s="60"/>
    </row>
    <row r="30" spans="1:12" ht="18.75" x14ac:dyDescent="0.25">
      <c r="A30" s="55"/>
      <c r="B30" s="32"/>
      <c r="C30" s="32"/>
      <c r="D30" s="36"/>
      <c r="E30" s="35"/>
      <c r="F30" s="32"/>
      <c r="G30" s="55"/>
      <c r="H30" s="32"/>
      <c r="I30" s="32"/>
      <c r="J30" s="36"/>
      <c r="K30" s="35"/>
      <c r="L30" s="60"/>
    </row>
    <row r="31" spans="1:12" ht="18.75" x14ac:dyDescent="0.25">
      <c r="A31" s="55"/>
      <c r="B31" s="32"/>
      <c r="C31" s="32"/>
      <c r="D31" s="36"/>
      <c r="E31" s="35"/>
      <c r="F31" s="32"/>
      <c r="G31" s="55"/>
      <c r="H31" s="32"/>
      <c r="I31" s="32"/>
      <c r="J31" s="36"/>
      <c r="K31" s="35"/>
      <c r="L31" s="60"/>
    </row>
    <row r="32" spans="1:12" ht="18.75" x14ac:dyDescent="0.25">
      <c r="A32" s="55"/>
      <c r="B32" s="32"/>
      <c r="C32" s="32"/>
      <c r="D32" s="36"/>
      <c r="E32" s="35"/>
      <c r="F32" s="32"/>
      <c r="G32" s="55"/>
      <c r="H32" s="32"/>
      <c r="I32" s="32"/>
      <c r="J32" s="36"/>
      <c r="K32" s="35"/>
      <c r="L32" s="60"/>
    </row>
    <row r="33" spans="1:12" ht="18.75" x14ac:dyDescent="0.25">
      <c r="A33" s="55"/>
      <c r="B33" s="32"/>
      <c r="C33" s="32"/>
      <c r="D33" s="36"/>
      <c r="E33" s="35"/>
      <c r="F33" s="32"/>
      <c r="G33" s="55"/>
      <c r="H33" s="32"/>
      <c r="I33" s="32"/>
      <c r="J33" s="36"/>
      <c r="K33" s="35"/>
      <c r="L33" s="60"/>
    </row>
    <row r="34" spans="1:12" ht="18.75" x14ac:dyDescent="0.25">
      <c r="A34" s="55"/>
      <c r="B34" s="32"/>
      <c r="C34" s="32"/>
      <c r="D34" s="36"/>
      <c r="E34" s="35"/>
      <c r="F34" s="32"/>
      <c r="G34" s="55"/>
      <c r="H34" s="32"/>
      <c r="I34" s="32"/>
      <c r="J34" s="36"/>
      <c r="K34" s="35"/>
      <c r="L34" s="60"/>
    </row>
    <row r="35" spans="1:12" ht="18.75" x14ac:dyDescent="0.25">
      <c r="A35" s="55"/>
      <c r="B35" s="32"/>
      <c r="C35" s="32"/>
      <c r="D35" s="36"/>
      <c r="E35" s="35"/>
      <c r="F35" s="32"/>
      <c r="G35" s="55"/>
      <c r="H35" s="32"/>
      <c r="I35" s="32"/>
      <c r="J35" s="36"/>
      <c r="K35" s="35"/>
      <c r="L35" s="60"/>
    </row>
    <row r="36" spans="1:12" ht="18.75" x14ac:dyDescent="0.25">
      <c r="A36" s="55"/>
      <c r="B36" s="32"/>
      <c r="C36" s="32"/>
      <c r="D36" s="36"/>
      <c r="E36" s="35"/>
      <c r="F36" s="32"/>
      <c r="G36" s="55"/>
      <c r="H36" s="32"/>
      <c r="I36" s="32"/>
      <c r="J36" s="36"/>
      <c r="K36" s="35"/>
      <c r="L36" s="60"/>
    </row>
    <row r="37" spans="1:12" ht="18.75" x14ac:dyDescent="0.25">
      <c r="A37" s="55"/>
      <c r="B37" s="32"/>
      <c r="C37" s="32"/>
      <c r="D37" s="36"/>
      <c r="E37" s="35"/>
      <c r="F37" s="32"/>
      <c r="G37" s="55"/>
      <c r="H37" s="32"/>
      <c r="I37" s="32"/>
      <c r="J37" s="36"/>
      <c r="K37" s="35"/>
      <c r="L37" s="60"/>
    </row>
    <row r="38" spans="1:12" ht="18.75" x14ac:dyDescent="0.25">
      <c r="A38" s="55"/>
      <c r="B38" s="32"/>
      <c r="C38" s="32"/>
      <c r="D38" s="36"/>
      <c r="E38" s="35"/>
      <c r="F38" s="32"/>
      <c r="G38" s="55"/>
      <c r="H38" s="32"/>
      <c r="I38" s="32"/>
      <c r="J38" s="36"/>
      <c r="K38" s="35"/>
      <c r="L38" s="60"/>
    </row>
    <row r="39" spans="1:12" ht="18.75" x14ac:dyDescent="0.25">
      <c r="A39" s="55"/>
      <c r="B39" s="32"/>
      <c r="C39" s="32"/>
      <c r="D39" s="36"/>
      <c r="E39" s="35"/>
      <c r="F39" s="32"/>
      <c r="G39" s="55"/>
      <c r="H39" s="32"/>
      <c r="I39" s="32"/>
      <c r="J39" s="36"/>
      <c r="K39" s="35"/>
      <c r="L39" s="60"/>
    </row>
    <row r="40" spans="1:12" ht="18.75" x14ac:dyDescent="0.25">
      <c r="A40" s="55"/>
      <c r="B40" s="32"/>
      <c r="C40" s="32"/>
      <c r="D40" s="36"/>
      <c r="E40" s="35"/>
      <c r="F40" s="32"/>
      <c r="G40" s="55"/>
      <c r="H40" s="32"/>
      <c r="I40" s="32"/>
      <c r="J40" s="36"/>
      <c r="K40" s="35"/>
      <c r="L40" s="60"/>
    </row>
    <row r="41" spans="1:12" ht="18.75" x14ac:dyDescent="0.25">
      <c r="A41" s="55"/>
      <c r="B41" s="32"/>
      <c r="C41" s="32"/>
      <c r="D41" s="36"/>
      <c r="E41" s="35"/>
      <c r="F41" s="32"/>
      <c r="G41" s="55"/>
      <c r="H41" s="32"/>
      <c r="I41" s="32"/>
      <c r="J41" s="36"/>
      <c r="K41" s="35"/>
      <c r="L41" s="60"/>
    </row>
    <row r="42" spans="1:12" ht="18.75" x14ac:dyDescent="0.25">
      <c r="A42" s="55"/>
      <c r="B42" s="32"/>
      <c r="C42" s="32"/>
      <c r="D42" s="36"/>
      <c r="E42" s="35"/>
      <c r="F42" s="32"/>
      <c r="G42" s="55"/>
      <c r="H42" s="32"/>
      <c r="I42" s="32"/>
      <c r="J42" s="36"/>
      <c r="K42" s="35"/>
      <c r="L42" s="60"/>
    </row>
    <row r="43" spans="1:12" ht="18.75" x14ac:dyDescent="0.25">
      <c r="A43" s="55"/>
      <c r="B43" s="32"/>
      <c r="C43" s="32"/>
      <c r="D43" s="36"/>
      <c r="E43" s="35"/>
      <c r="F43" s="32"/>
      <c r="G43" s="55"/>
      <c r="H43" s="32"/>
      <c r="I43" s="32"/>
      <c r="J43" s="36"/>
      <c r="K43" s="35"/>
      <c r="L43" s="60"/>
    </row>
    <row r="44" spans="1:12" ht="18.75" x14ac:dyDescent="0.25">
      <c r="A44" s="55"/>
      <c r="B44" s="32"/>
      <c r="C44" s="32"/>
      <c r="D44" s="36"/>
      <c r="E44" s="35"/>
      <c r="F44" s="32"/>
      <c r="G44" s="55"/>
      <c r="H44" s="32"/>
      <c r="I44" s="32"/>
      <c r="J44" s="36"/>
      <c r="K44" s="35"/>
      <c r="L44" s="60"/>
    </row>
    <row r="45" spans="1:12" ht="18.75" x14ac:dyDescent="0.25">
      <c r="A45" s="55"/>
      <c r="B45" s="32"/>
      <c r="C45" s="32"/>
      <c r="D45" s="36"/>
      <c r="E45" s="35"/>
      <c r="F45" s="32"/>
      <c r="G45" s="55"/>
      <c r="H45" s="32"/>
      <c r="I45" s="32"/>
      <c r="J45" s="36"/>
      <c r="K45" s="35"/>
      <c r="L45" s="60"/>
    </row>
    <row r="46" spans="1:12" ht="18.75" x14ac:dyDescent="0.25">
      <c r="A46" s="55"/>
      <c r="B46" s="32"/>
      <c r="C46" s="32"/>
      <c r="D46" s="36"/>
      <c r="E46" s="35"/>
      <c r="F46" s="32"/>
      <c r="G46" s="55"/>
      <c r="H46" s="32"/>
      <c r="I46" s="32"/>
      <c r="J46" s="36"/>
      <c r="K46" s="35"/>
      <c r="L46" s="60"/>
    </row>
    <row r="47" spans="1:12" ht="18.75" x14ac:dyDescent="0.25">
      <c r="A47" s="55"/>
      <c r="B47" s="32"/>
      <c r="C47" s="32"/>
      <c r="D47" s="36"/>
      <c r="E47" s="35"/>
      <c r="F47" s="32"/>
      <c r="G47" s="55"/>
      <c r="H47" s="32"/>
      <c r="I47" s="32"/>
      <c r="J47" s="36"/>
      <c r="K47" s="35"/>
      <c r="L47" s="60"/>
    </row>
    <row r="48" spans="1:12" ht="18.75" x14ac:dyDescent="0.25">
      <c r="A48" s="55"/>
      <c r="B48" s="32"/>
      <c r="C48" s="32"/>
      <c r="D48" s="36"/>
      <c r="E48" s="35"/>
      <c r="F48" s="32"/>
      <c r="G48" s="55"/>
      <c r="H48" s="32"/>
      <c r="I48" s="32"/>
      <c r="J48" s="36"/>
      <c r="K48" s="35"/>
      <c r="L48" s="60"/>
    </row>
    <row r="49" spans="1:12" ht="18.75" x14ac:dyDescent="0.25">
      <c r="A49" s="55"/>
      <c r="B49" s="32"/>
      <c r="C49" s="32"/>
      <c r="D49" s="36"/>
      <c r="E49" s="35"/>
      <c r="F49" s="32"/>
      <c r="G49" s="55"/>
      <c r="H49" s="32"/>
      <c r="I49" s="32"/>
      <c r="J49" s="36"/>
      <c r="K49" s="35"/>
      <c r="L49" s="60"/>
    </row>
    <row r="50" spans="1:12" ht="18.75" x14ac:dyDescent="0.25">
      <c r="A50" s="55"/>
      <c r="B50" s="32"/>
      <c r="C50" s="32"/>
      <c r="D50" s="36"/>
      <c r="E50" s="35"/>
      <c r="F50" s="32"/>
      <c r="G50" s="55"/>
      <c r="H50" s="32"/>
      <c r="I50" s="32"/>
      <c r="J50" s="36"/>
      <c r="K50" s="35"/>
      <c r="L50" s="60"/>
    </row>
    <row r="51" spans="1:12" ht="18.75" x14ac:dyDescent="0.25">
      <c r="A51" s="55"/>
      <c r="B51" s="32"/>
      <c r="C51" s="32"/>
      <c r="D51" s="36"/>
      <c r="E51" s="35"/>
      <c r="F51" s="32"/>
      <c r="G51" s="55"/>
      <c r="H51" s="32"/>
      <c r="I51" s="32"/>
      <c r="J51" s="36"/>
      <c r="K51" s="35"/>
      <c r="L51" s="60"/>
    </row>
    <row r="52" spans="1:12" ht="18.75" x14ac:dyDescent="0.25">
      <c r="A52" s="55"/>
      <c r="B52" s="32"/>
      <c r="C52" s="32"/>
      <c r="D52" s="36"/>
      <c r="E52" s="35"/>
      <c r="F52" s="32"/>
      <c r="G52" s="55"/>
      <c r="H52" s="32"/>
      <c r="I52" s="32"/>
      <c r="J52" s="36"/>
      <c r="K52" s="35"/>
      <c r="L52" s="60"/>
    </row>
    <row r="53" spans="1:12" ht="18.75" x14ac:dyDescent="0.25">
      <c r="A53" s="55"/>
      <c r="B53" s="32"/>
      <c r="C53" s="32"/>
      <c r="D53" s="36"/>
      <c r="E53" s="35"/>
      <c r="F53" s="32"/>
      <c r="G53" s="55"/>
      <c r="H53" s="32"/>
      <c r="I53" s="32"/>
      <c r="J53" s="36"/>
      <c r="K53" s="35"/>
      <c r="L53" s="60"/>
    </row>
    <row r="54" spans="1:12" ht="18.75" x14ac:dyDescent="0.25">
      <c r="A54" s="55"/>
      <c r="B54" s="32"/>
      <c r="C54" s="32"/>
      <c r="D54" s="36"/>
      <c r="E54" s="35"/>
      <c r="F54" s="32"/>
      <c r="G54" s="55"/>
      <c r="H54" s="32"/>
      <c r="I54" s="32"/>
      <c r="J54" s="36"/>
      <c r="K54" s="35"/>
      <c r="L54" s="60"/>
    </row>
    <row r="55" spans="1:12" ht="18.75" x14ac:dyDescent="0.25">
      <c r="A55" s="55"/>
      <c r="B55" s="32"/>
      <c r="C55" s="32"/>
      <c r="D55" s="36"/>
      <c r="E55" s="35"/>
      <c r="F55" s="32"/>
      <c r="G55" s="55"/>
      <c r="H55" s="32"/>
      <c r="I55" s="32"/>
      <c r="J55" s="36"/>
      <c r="K55" s="35"/>
      <c r="L55" s="60"/>
    </row>
    <row r="56" spans="1:12" ht="18.75" x14ac:dyDescent="0.25">
      <c r="A56" s="55"/>
      <c r="B56" s="32"/>
      <c r="C56" s="32"/>
      <c r="D56" s="36"/>
      <c r="E56" s="35"/>
      <c r="F56" s="32"/>
      <c r="G56" s="55"/>
      <c r="H56" s="32"/>
      <c r="I56" s="32"/>
      <c r="J56" s="36"/>
      <c r="K56" s="35"/>
      <c r="L56" s="60"/>
    </row>
    <row r="57" spans="1:12" ht="18.75" x14ac:dyDescent="0.25">
      <c r="A57" s="55"/>
      <c r="B57" s="32"/>
      <c r="C57" s="32"/>
      <c r="D57" s="36"/>
      <c r="E57" s="35"/>
      <c r="F57" s="32"/>
      <c r="G57" s="55"/>
      <c r="H57" s="32"/>
      <c r="I57" s="32"/>
      <c r="J57" s="36"/>
      <c r="K57" s="35"/>
      <c r="L57" s="60"/>
    </row>
    <row r="58" spans="1:12" ht="18.75" x14ac:dyDescent="0.25">
      <c r="A58" s="55"/>
      <c r="B58" s="32"/>
      <c r="C58" s="32"/>
      <c r="D58" s="36"/>
      <c r="E58" s="35"/>
      <c r="F58" s="32"/>
      <c r="G58" s="55"/>
      <c r="H58" s="32"/>
      <c r="I58" s="32"/>
      <c r="J58" s="36"/>
      <c r="K58" s="35"/>
      <c r="L58" s="60"/>
    </row>
    <row r="59" spans="1:12" ht="18.75" x14ac:dyDescent="0.25">
      <c r="A59" s="55"/>
      <c r="B59" s="32"/>
      <c r="C59" s="32"/>
      <c r="D59" s="36"/>
      <c r="E59" s="35"/>
      <c r="F59" s="32"/>
      <c r="G59" s="55"/>
      <c r="H59" s="32"/>
      <c r="I59" s="32"/>
      <c r="J59" s="36"/>
      <c r="K59" s="35"/>
      <c r="L59" s="60"/>
    </row>
    <row r="60" spans="1:12" ht="18.75" x14ac:dyDescent="0.25">
      <c r="A60" s="55"/>
      <c r="B60" s="32"/>
      <c r="C60" s="32"/>
      <c r="D60" s="36"/>
      <c r="E60" s="35"/>
      <c r="F60" s="32"/>
      <c r="G60" s="55"/>
      <c r="H60" s="32"/>
      <c r="I60" s="32"/>
      <c r="J60" s="36"/>
      <c r="K60" s="35"/>
      <c r="L60" s="60"/>
    </row>
    <row r="61" spans="1:12" ht="18.75" x14ac:dyDescent="0.25">
      <c r="A61" s="55"/>
      <c r="B61" s="32"/>
      <c r="C61" s="32"/>
      <c r="D61" s="36"/>
      <c r="E61" s="35"/>
      <c r="F61" s="32"/>
      <c r="G61" s="55"/>
      <c r="H61" s="32"/>
      <c r="I61" s="32"/>
      <c r="J61" s="36"/>
      <c r="K61" s="35"/>
      <c r="L61" s="60"/>
    </row>
    <row r="62" spans="1:12" ht="18.75" x14ac:dyDescent="0.25">
      <c r="A62" s="55"/>
      <c r="B62" s="32"/>
      <c r="C62" s="32"/>
      <c r="D62" s="36"/>
      <c r="E62" s="35"/>
      <c r="F62" s="32"/>
      <c r="G62" s="55"/>
      <c r="H62" s="32"/>
      <c r="I62" s="32"/>
      <c r="J62" s="36"/>
      <c r="K62" s="35"/>
      <c r="L62" s="60"/>
    </row>
    <row r="63" spans="1:12" ht="18.75" x14ac:dyDescent="0.25">
      <c r="A63" s="55"/>
      <c r="B63" s="32"/>
      <c r="C63" s="32"/>
      <c r="D63" s="36"/>
      <c r="E63" s="35"/>
      <c r="F63" s="32"/>
      <c r="G63" s="55"/>
      <c r="H63" s="32"/>
      <c r="I63" s="32"/>
      <c r="J63" s="36"/>
      <c r="K63" s="35"/>
      <c r="L63" s="60"/>
    </row>
    <row r="64" spans="1:12" ht="18.75" x14ac:dyDescent="0.25">
      <c r="A64" s="55"/>
      <c r="B64" s="32"/>
      <c r="C64" s="32"/>
      <c r="D64" s="36"/>
      <c r="E64" s="35"/>
      <c r="F64" s="32"/>
      <c r="G64" s="55"/>
      <c r="H64" s="32"/>
      <c r="I64" s="32"/>
      <c r="J64" s="36"/>
      <c r="K64" s="35"/>
      <c r="L64" s="60"/>
    </row>
    <row r="65" spans="1:12" ht="18.75" x14ac:dyDescent="0.25">
      <c r="A65" s="55"/>
      <c r="B65" s="32"/>
      <c r="C65" s="32"/>
      <c r="D65" s="36"/>
      <c r="E65" s="35"/>
      <c r="F65" s="32"/>
      <c r="G65" s="55"/>
      <c r="H65" s="32"/>
      <c r="I65" s="32"/>
      <c r="J65" s="36"/>
      <c r="K65" s="35"/>
      <c r="L65" s="60"/>
    </row>
    <row r="66" spans="1:12" ht="18.75" x14ac:dyDescent="0.25">
      <c r="A66" s="55"/>
      <c r="B66" s="32"/>
      <c r="C66" s="32"/>
      <c r="D66" s="36"/>
      <c r="E66" s="35"/>
      <c r="F66" s="32"/>
      <c r="G66" s="55"/>
      <c r="H66" s="32"/>
      <c r="I66" s="32"/>
      <c r="J66" s="36"/>
      <c r="K66" s="35"/>
      <c r="L66" s="60"/>
    </row>
    <row r="67" spans="1:12" ht="18.75" x14ac:dyDescent="0.25">
      <c r="A67" s="55"/>
      <c r="B67" s="32"/>
      <c r="C67" s="32"/>
      <c r="D67" s="36"/>
      <c r="E67" s="35"/>
      <c r="F67" s="32"/>
      <c r="G67" s="55"/>
      <c r="H67" s="32"/>
      <c r="I67" s="32"/>
      <c r="J67" s="36"/>
      <c r="K67" s="35"/>
      <c r="L67" s="60"/>
    </row>
    <row r="68" spans="1:12" ht="18.75" x14ac:dyDescent="0.25">
      <c r="A68" s="55"/>
      <c r="B68" s="32"/>
      <c r="C68" s="32"/>
      <c r="D68" s="36"/>
      <c r="E68" s="35"/>
      <c r="F68" s="32"/>
      <c r="G68" s="55"/>
      <c r="H68" s="32"/>
      <c r="I68" s="32"/>
      <c r="J68" s="36"/>
      <c r="K68" s="35"/>
      <c r="L68" s="60"/>
    </row>
    <row r="69" spans="1:12" ht="18.75" x14ac:dyDescent="0.25">
      <c r="A69" s="55"/>
      <c r="B69" s="32"/>
      <c r="C69" s="32"/>
      <c r="D69" s="36"/>
      <c r="E69" s="35"/>
      <c r="F69" s="32"/>
      <c r="G69" s="55"/>
      <c r="H69" s="32"/>
      <c r="I69" s="32"/>
      <c r="J69" s="36"/>
      <c r="K69" s="35"/>
      <c r="L69" s="60"/>
    </row>
    <row r="70" spans="1:12" ht="18.75" x14ac:dyDescent="0.25">
      <c r="A70" s="55"/>
      <c r="B70" s="32"/>
      <c r="C70" s="32"/>
      <c r="D70" s="36"/>
      <c r="E70" s="35"/>
      <c r="F70" s="32"/>
      <c r="G70" s="55"/>
      <c r="H70" s="32"/>
      <c r="I70" s="32"/>
      <c r="J70" s="36"/>
      <c r="K70" s="35"/>
      <c r="L70" s="60"/>
    </row>
    <row r="71" spans="1:12" ht="18.75" x14ac:dyDescent="0.25">
      <c r="A71" s="55"/>
      <c r="B71" s="32"/>
      <c r="C71" s="32"/>
      <c r="D71" s="36"/>
      <c r="E71" s="35"/>
      <c r="F71" s="32"/>
      <c r="G71" s="55"/>
      <c r="H71" s="32"/>
      <c r="I71" s="32"/>
      <c r="J71" s="36"/>
      <c r="K71" s="35"/>
      <c r="L71" s="60"/>
    </row>
    <row r="72" spans="1:12" ht="18.75" x14ac:dyDescent="0.25">
      <c r="A72" s="55"/>
      <c r="B72" s="32"/>
      <c r="C72" s="32"/>
      <c r="D72" s="36"/>
      <c r="E72" s="35"/>
      <c r="F72" s="32"/>
      <c r="G72" s="55"/>
      <c r="H72" s="32"/>
      <c r="I72" s="32"/>
      <c r="J72" s="36"/>
      <c r="K72" s="35"/>
      <c r="L72" s="60"/>
    </row>
    <row r="73" spans="1:12" ht="18.75" x14ac:dyDescent="0.25">
      <c r="A73" s="55"/>
      <c r="B73" s="32"/>
      <c r="C73" s="32"/>
      <c r="D73" s="36"/>
      <c r="E73" s="35"/>
      <c r="F73" s="32"/>
      <c r="G73" s="55"/>
      <c r="H73" s="32"/>
      <c r="I73" s="32"/>
      <c r="J73" s="36"/>
      <c r="K73" s="35"/>
      <c r="L73" s="60"/>
    </row>
    <row r="74" spans="1:12" ht="18.75" x14ac:dyDescent="0.25">
      <c r="A74" s="55"/>
      <c r="B74" s="32"/>
      <c r="C74" s="32"/>
      <c r="D74" s="36"/>
      <c r="E74" s="35"/>
      <c r="F74" s="32"/>
      <c r="G74" s="55"/>
      <c r="H74" s="32"/>
      <c r="I74" s="32"/>
      <c r="J74" s="36"/>
      <c r="K74" s="35"/>
      <c r="L74" s="60"/>
    </row>
    <row r="75" spans="1:12" ht="18.75" x14ac:dyDescent="0.25">
      <c r="A75" s="55"/>
      <c r="B75" s="32"/>
      <c r="C75" s="32"/>
      <c r="D75" s="36"/>
      <c r="E75" s="35"/>
      <c r="F75" s="32"/>
      <c r="G75" s="55"/>
      <c r="H75" s="32"/>
      <c r="I75" s="32"/>
      <c r="J75" s="36"/>
      <c r="K75" s="35"/>
      <c r="L75" s="60"/>
    </row>
    <row r="76" spans="1:12" ht="18.75" x14ac:dyDescent="0.25">
      <c r="A76" s="55"/>
      <c r="B76" s="32"/>
      <c r="C76" s="32"/>
      <c r="D76" s="36"/>
      <c r="E76" s="35"/>
      <c r="F76" s="32"/>
      <c r="G76" s="55"/>
      <c r="H76" s="32"/>
      <c r="I76" s="32"/>
      <c r="J76" s="36"/>
      <c r="K76" s="35"/>
      <c r="L76" s="60"/>
    </row>
    <row r="77" spans="1:12" ht="18.75" x14ac:dyDescent="0.25">
      <c r="A77" s="55"/>
      <c r="B77" s="32"/>
      <c r="C77" s="32"/>
      <c r="D77" s="36"/>
      <c r="E77" s="35"/>
      <c r="F77" s="32"/>
      <c r="G77" s="55"/>
      <c r="H77" s="32"/>
      <c r="I77" s="32"/>
      <c r="J77" s="36"/>
      <c r="K77" s="35"/>
      <c r="L77" s="60"/>
    </row>
    <row r="78" spans="1:12" ht="18.75" x14ac:dyDescent="0.25">
      <c r="A78" s="55"/>
      <c r="B78" s="32"/>
      <c r="C78" s="32"/>
      <c r="D78" s="36"/>
      <c r="E78" s="35"/>
      <c r="F78" s="32"/>
      <c r="G78" s="55"/>
      <c r="H78" s="32"/>
      <c r="I78" s="32"/>
      <c r="J78" s="36"/>
      <c r="K78" s="35"/>
      <c r="L78" s="54"/>
    </row>
    <row r="79" spans="1:12" ht="18.75" x14ac:dyDescent="0.25">
      <c r="A79" s="55"/>
      <c r="B79" s="32"/>
      <c r="C79" s="32"/>
      <c r="D79" s="36"/>
      <c r="E79" s="35"/>
      <c r="F79" s="32"/>
      <c r="G79" s="55"/>
      <c r="H79" s="32"/>
      <c r="I79" s="32"/>
      <c r="J79" s="36"/>
      <c r="K79" s="35"/>
      <c r="L79" s="54"/>
    </row>
    <row r="80" spans="1:12" ht="18.75" x14ac:dyDescent="0.25">
      <c r="A80" s="55"/>
      <c r="B80" s="32"/>
      <c r="C80" s="32"/>
      <c r="D80" s="36"/>
      <c r="E80" s="35"/>
      <c r="F80" s="32"/>
      <c r="G80" s="55"/>
      <c r="H80" s="32"/>
      <c r="I80" s="32"/>
      <c r="J80" s="36"/>
      <c r="K80" s="35"/>
      <c r="L80" s="54"/>
    </row>
    <row r="81" spans="1:12" ht="18.75" x14ac:dyDescent="0.25">
      <c r="A81" s="55"/>
      <c r="B81" s="32"/>
      <c r="C81" s="32"/>
      <c r="D81" s="36"/>
      <c r="E81" s="35"/>
      <c r="F81" s="32"/>
      <c r="G81" s="55"/>
      <c r="H81" s="32"/>
      <c r="I81" s="32"/>
      <c r="J81" s="36"/>
      <c r="K81" s="35"/>
      <c r="L81" s="54"/>
    </row>
    <row r="82" spans="1:12" ht="18.75" x14ac:dyDescent="0.25">
      <c r="A82" s="55"/>
      <c r="B82" s="32"/>
      <c r="C82" s="32"/>
      <c r="D82" s="36"/>
      <c r="E82" s="35"/>
      <c r="F82" s="32"/>
      <c r="G82" s="55"/>
      <c r="H82" s="32"/>
      <c r="I82" s="32"/>
      <c r="J82" s="36"/>
      <c r="K82" s="35"/>
      <c r="L82" s="54"/>
    </row>
    <row r="83" spans="1:12" ht="18.75" x14ac:dyDescent="0.25">
      <c r="A83" s="55"/>
      <c r="B83" s="32"/>
      <c r="C83" s="32"/>
      <c r="D83" s="36"/>
      <c r="E83" s="35"/>
      <c r="F83" s="32"/>
      <c r="G83" s="55"/>
      <c r="H83" s="32"/>
      <c r="I83" s="32"/>
      <c r="J83" s="36"/>
      <c r="K83" s="35"/>
      <c r="L83" s="54"/>
    </row>
    <row r="84" spans="1:12" ht="18.75" x14ac:dyDescent="0.25">
      <c r="A84" s="55"/>
      <c r="B84" s="32"/>
      <c r="C84" s="32"/>
      <c r="D84" s="36"/>
      <c r="E84" s="35"/>
      <c r="F84" s="32"/>
      <c r="G84" s="55"/>
      <c r="H84" s="32"/>
      <c r="I84" s="32"/>
      <c r="J84" s="36"/>
      <c r="K84" s="35"/>
      <c r="L84" s="54"/>
    </row>
    <row r="85" spans="1:12" ht="18.75" x14ac:dyDescent="0.25">
      <c r="A85" s="55"/>
      <c r="B85" s="32"/>
      <c r="C85" s="32"/>
      <c r="D85" s="36"/>
      <c r="E85" s="35"/>
      <c r="F85" s="32"/>
      <c r="G85" s="55"/>
      <c r="H85" s="32"/>
      <c r="I85" s="32"/>
      <c r="J85" s="36"/>
      <c r="K85" s="35"/>
      <c r="L85" s="54"/>
    </row>
    <row r="86" spans="1:12" ht="18.75" x14ac:dyDescent="0.25">
      <c r="A86" s="55"/>
      <c r="B86" s="32"/>
      <c r="C86" s="32"/>
      <c r="D86" s="36"/>
      <c r="E86" s="35"/>
      <c r="F86" s="32"/>
      <c r="G86" s="55"/>
      <c r="H86" s="32"/>
      <c r="I86" s="32"/>
      <c r="J86" s="36"/>
      <c r="K86" s="35"/>
      <c r="L86" s="54"/>
    </row>
    <row r="87" spans="1:12" ht="18.75" x14ac:dyDescent="0.25">
      <c r="A87" s="55"/>
      <c r="B87" s="32"/>
      <c r="C87" s="32"/>
      <c r="D87" s="36"/>
      <c r="E87" s="35"/>
      <c r="F87" s="32"/>
      <c r="G87" s="55"/>
      <c r="H87" s="32"/>
      <c r="I87" s="32"/>
      <c r="J87" s="36"/>
      <c r="K87" s="35"/>
      <c r="L87" s="54"/>
    </row>
    <row r="88" spans="1:12" ht="18.75" x14ac:dyDescent="0.25">
      <c r="A88" s="55"/>
      <c r="B88" s="32"/>
      <c r="C88" s="32"/>
      <c r="D88" s="36"/>
      <c r="E88" s="35"/>
      <c r="F88" s="32"/>
      <c r="G88" s="55"/>
      <c r="H88" s="32"/>
      <c r="I88" s="32"/>
      <c r="J88" s="36"/>
      <c r="K88" s="35"/>
      <c r="L88" s="54"/>
    </row>
    <row r="89" spans="1:12" ht="18.75" x14ac:dyDescent="0.25">
      <c r="A89" s="55"/>
      <c r="B89" s="32"/>
      <c r="C89" s="32"/>
      <c r="D89" s="36"/>
      <c r="E89" s="35"/>
      <c r="F89" s="32"/>
      <c r="G89" s="55"/>
      <c r="H89" s="32"/>
      <c r="I89" s="32"/>
      <c r="J89" s="36"/>
      <c r="K89" s="35"/>
      <c r="L89" s="54"/>
    </row>
    <row r="90" spans="1:12" ht="18.75" x14ac:dyDescent="0.25">
      <c r="A90" s="55"/>
      <c r="B90" s="32"/>
      <c r="C90" s="32"/>
      <c r="D90" s="36"/>
      <c r="E90" s="35"/>
      <c r="F90" s="32"/>
      <c r="G90" s="55"/>
      <c r="H90" s="32"/>
      <c r="I90" s="32"/>
      <c r="J90" s="36"/>
      <c r="K90" s="35"/>
      <c r="L90" s="54"/>
    </row>
    <row r="91" spans="1:12" ht="18.75" x14ac:dyDescent="0.25">
      <c r="A91" s="55"/>
      <c r="B91" s="32"/>
      <c r="C91" s="32"/>
      <c r="D91" s="36"/>
      <c r="E91" s="35"/>
      <c r="F91" s="32"/>
      <c r="G91" s="55"/>
      <c r="H91" s="32"/>
      <c r="I91" s="32"/>
      <c r="J91" s="36"/>
      <c r="K91" s="35"/>
      <c r="L91" s="54"/>
    </row>
    <row r="92" spans="1:12" ht="18.75" x14ac:dyDescent="0.25">
      <c r="A92" s="55"/>
      <c r="B92" s="32"/>
      <c r="C92" s="32"/>
      <c r="D92" s="36"/>
      <c r="E92" s="35"/>
      <c r="F92" s="32"/>
      <c r="G92" s="55"/>
      <c r="H92" s="32"/>
      <c r="I92" s="32"/>
      <c r="J92" s="36"/>
      <c r="K92" s="35"/>
      <c r="L92" s="54"/>
    </row>
    <row r="93" spans="1:12" ht="18.75" x14ac:dyDescent="0.25">
      <c r="A93" s="55"/>
      <c r="B93" s="32"/>
      <c r="C93" s="32"/>
      <c r="D93" s="36"/>
      <c r="E93" s="35"/>
      <c r="F93" s="32"/>
      <c r="G93" s="55"/>
      <c r="H93" s="32"/>
      <c r="I93" s="32"/>
      <c r="J93" s="36"/>
      <c r="K93" s="35"/>
      <c r="L93" s="54"/>
    </row>
    <row r="94" spans="1:12" ht="18.75" x14ac:dyDescent="0.25">
      <c r="A94" s="55"/>
      <c r="B94" s="32"/>
      <c r="C94" s="32"/>
      <c r="D94" s="36"/>
      <c r="E94" s="35"/>
      <c r="F94" s="32"/>
      <c r="G94" s="55"/>
      <c r="H94" s="32"/>
      <c r="I94" s="32"/>
      <c r="J94" s="36"/>
      <c r="K94" s="35"/>
      <c r="L94" s="54"/>
    </row>
    <row r="95" spans="1:12" ht="18.75" x14ac:dyDescent="0.25">
      <c r="A95" s="55"/>
      <c r="B95" s="32"/>
      <c r="C95" s="32"/>
      <c r="D95" s="36"/>
      <c r="E95" s="35"/>
      <c r="F95" s="32"/>
      <c r="G95" s="55"/>
      <c r="H95" s="32"/>
      <c r="I95" s="32"/>
      <c r="J95" s="36"/>
      <c r="K95" s="35"/>
      <c r="L95" s="54"/>
    </row>
    <row r="96" spans="1:12" ht="18.75" x14ac:dyDescent="0.25">
      <c r="A96" s="55"/>
      <c r="B96" s="32"/>
      <c r="C96" s="32"/>
      <c r="D96" s="36"/>
      <c r="E96" s="35"/>
      <c r="F96" s="32"/>
      <c r="G96" s="55"/>
      <c r="H96" s="32"/>
      <c r="I96" s="32"/>
      <c r="J96" s="36"/>
      <c r="K96" s="35"/>
      <c r="L96" s="54"/>
    </row>
    <row r="97" spans="1:12" ht="18.75" x14ac:dyDescent="0.25">
      <c r="A97" s="55"/>
      <c r="B97" s="32"/>
      <c r="C97" s="32"/>
      <c r="D97" s="36"/>
      <c r="E97" s="35"/>
      <c r="F97" s="32"/>
      <c r="G97" s="55"/>
      <c r="H97" s="32"/>
      <c r="I97" s="32"/>
      <c r="J97" s="36"/>
      <c r="K97" s="35"/>
      <c r="L97" s="54"/>
    </row>
    <row r="98" spans="1:12" ht="18.75" x14ac:dyDescent="0.25">
      <c r="A98" s="55"/>
      <c r="B98" s="32"/>
      <c r="C98" s="32"/>
      <c r="D98" s="36"/>
      <c r="E98" s="35"/>
      <c r="F98" s="32"/>
      <c r="G98" s="55"/>
      <c r="H98" s="32"/>
      <c r="I98" s="32"/>
      <c r="J98" s="36"/>
      <c r="K98" s="35"/>
      <c r="L98" s="54"/>
    </row>
    <row r="99" spans="1:12" ht="18.75" x14ac:dyDescent="0.25">
      <c r="A99" s="55"/>
      <c r="B99" s="32"/>
      <c r="C99" s="32"/>
      <c r="D99" s="36"/>
      <c r="E99" s="35"/>
      <c r="F99" s="32"/>
      <c r="G99" s="55"/>
      <c r="H99" s="32"/>
      <c r="I99" s="32"/>
      <c r="J99" s="36"/>
      <c r="K99" s="35"/>
      <c r="L99" s="54"/>
    </row>
    <row r="100" spans="1:12" ht="18.75" x14ac:dyDescent="0.25">
      <c r="A100" s="55"/>
      <c r="B100" s="32"/>
      <c r="C100" s="32"/>
      <c r="D100" s="36"/>
      <c r="E100" s="35"/>
      <c r="F100" s="32"/>
      <c r="G100" s="55"/>
      <c r="H100" s="32"/>
      <c r="I100" s="32"/>
      <c r="J100" s="36"/>
      <c r="K100" s="35"/>
      <c r="L100" s="54"/>
    </row>
    <row r="101" spans="1:12" ht="18.75" x14ac:dyDescent="0.25">
      <c r="A101" s="55"/>
      <c r="B101" s="32"/>
      <c r="C101" s="32"/>
      <c r="D101" s="36"/>
      <c r="E101" s="35"/>
      <c r="F101" s="32"/>
      <c r="G101" s="55"/>
      <c r="H101" s="32"/>
      <c r="I101" s="32"/>
      <c r="J101" s="36"/>
      <c r="K101" s="35"/>
      <c r="L101" s="54"/>
    </row>
    <row r="102" spans="1:12" ht="18.75" x14ac:dyDescent="0.25">
      <c r="A102" s="55"/>
      <c r="B102" s="32"/>
      <c r="C102" s="32"/>
      <c r="D102" s="36"/>
      <c r="E102" s="35"/>
      <c r="F102" s="32"/>
      <c r="G102" s="55"/>
      <c r="H102" s="32"/>
      <c r="I102" s="32"/>
      <c r="J102" s="36"/>
      <c r="K102" s="35"/>
      <c r="L102" s="54"/>
    </row>
    <row r="103" spans="1:12" ht="18.75" x14ac:dyDescent="0.25">
      <c r="A103" s="55"/>
      <c r="B103" s="32"/>
      <c r="C103" s="32"/>
      <c r="D103" s="36"/>
      <c r="E103" s="35"/>
      <c r="F103" s="32"/>
      <c r="G103" s="55"/>
      <c r="H103" s="32"/>
      <c r="I103" s="32"/>
      <c r="J103" s="36"/>
      <c r="K103" s="35"/>
      <c r="L103" s="54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view="pageBreakPreview" topLeftCell="A4" zoomScaleNormal="100" zoomScaleSheetLayoutView="100" workbookViewId="0">
      <selection activeCell="B7" sqref="B7"/>
    </sheetView>
  </sheetViews>
  <sheetFormatPr defaultRowHeight="15" x14ac:dyDescent="0.25"/>
  <cols>
    <col min="2" max="2" width="27.5703125" customWidth="1"/>
    <col min="3" max="3" width="27.28515625" customWidth="1"/>
    <col min="4" max="5" width="27.7109375" customWidth="1"/>
  </cols>
  <sheetData>
    <row r="1" spans="1:5" ht="38.25" customHeight="1" x14ac:dyDescent="0.25">
      <c r="A1" s="293" t="s">
        <v>129</v>
      </c>
      <c r="B1" s="293"/>
      <c r="C1" s="293"/>
      <c r="D1" s="293"/>
      <c r="E1" s="293"/>
    </row>
    <row r="2" spans="1:5" ht="116.25" customHeight="1" x14ac:dyDescent="0.25">
      <c r="A2" s="29" t="s">
        <v>56</v>
      </c>
      <c r="B2" s="29" t="s">
        <v>130</v>
      </c>
      <c r="C2" s="63" t="s">
        <v>131</v>
      </c>
      <c r="D2" s="29" t="s">
        <v>122</v>
      </c>
      <c r="E2" s="29" t="s">
        <v>132</v>
      </c>
    </row>
    <row r="3" spans="1:5" ht="18.75" x14ac:dyDescent="0.25">
      <c r="A3" s="35"/>
      <c r="B3" s="41"/>
      <c r="C3" s="57"/>
      <c r="D3" s="35"/>
      <c r="E3" s="35"/>
    </row>
    <row r="4" spans="1:5" ht="18.75" x14ac:dyDescent="0.25">
      <c r="A4" s="35"/>
      <c r="B4" s="65"/>
      <c r="C4" s="56"/>
      <c r="D4" s="35"/>
      <c r="E4" s="35"/>
    </row>
    <row r="5" spans="1:5" ht="168.75" x14ac:dyDescent="0.25">
      <c r="A5" s="35">
        <v>1</v>
      </c>
      <c r="B5" s="32" t="s">
        <v>311</v>
      </c>
      <c r="C5" s="193" t="s">
        <v>71</v>
      </c>
      <c r="D5" s="35" t="s">
        <v>313</v>
      </c>
      <c r="E5" s="192" t="s">
        <v>312</v>
      </c>
    </row>
    <row r="6" spans="1:5" ht="18.75" x14ac:dyDescent="0.25">
      <c r="A6" s="35"/>
      <c r="B6" s="32"/>
      <c r="C6" s="32"/>
      <c r="D6" s="35"/>
      <c r="E6" s="35"/>
    </row>
    <row r="7" spans="1:5" ht="18.75" x14ac:dyDescent="0.25">
      <c r="A7" s="35"/>
      <c r="B7" s="32"/>
      <c r="C7" s="32"/>
      <c r="D7" s="35"/>
      <c r="E7" s="35"/>
    </row>
    <row r="8" spans="1:5" ht="18.75" x14ac:dyDescent="0.25">
      <c r="A8" s="35"/>
      <c r="B8" s="32"/>
      <c r="C8" s="32"/>
      <c r="D8" s="35"/>
      <c r="E8" s="35"/>
    </row>
    <row r="9" spans="1:5" ht="18.75" x14ac:dyDescent="0.25">
      <c r="A9" s="35"/>
      <c r="B9" s="32"/>
      <c r="C9" s="32"/>
      <c r="D9" s="35"/>
      <c r="E9" s="35"/>
    </row>
    <row r="10" spans="1:5" ht="18.75" x14ac:dyDescent="0.25">
      <c r="A10" s="35"/>
      <c r="B10" s="32"/>
      <c r="C10" s="32"/>
      <c r="D10" s="35"/>
      <c r="E10" s="35"/>
    </row>
    <row r="11" spans="1:5" ht="18.75" x14ac:dyDescent="0.25">
      <c r="A11" s="35"/>
      <c r="B11" s="32"/>
      <c r="C11" s="32"/>
      <c r="D11" s="35"/>
      <c r="E11" s="35"/>
    </row>
    <row r="12" spans="1:5" ht="18.75" x14ac:dyDescent="0.25">
      <c r="A12" s="35"/>
      <c r="B12" s="32"/>
      <c r="C12" s="32"/>
      <c r="D12" s="35"/>
      <c r="E12" s="35"/>
    </row>
    <row r="13" spans="1:5" ht="18.75" x14ac:dyDescent="0.25">
      <c r="A13" s="35"/>
      <c r="B13" s="32"/>
      <c r="C13" s="32"/>
      <c r="D13" s="35"/>
      <c r="E13" s="35"/>
    </row>
    <row r="14" spans="1:5" ht="18.75" x14ac:dyDescent="0.25">
      <c r="A14" s="35"/>
      <c r="B14" s="32"/>
      <c r="C14" s="32"/>
      <c r="D14" s="35"/>
      <c r="E14" s="35"/>
    </row>
    <row r="15" spans="1:5" ht="18.75" x14ac:dyDescent="0.25">
      <c r="A15" s="35"/>
      <c r="B15" s="32"/>
      <c r="C15" s="32"/>
      <c r="D15" s="35"/>
      <c r="E15" s="35"/>
    </row>
    <row r="16" spans="1:5" ht="18.75" x14ac:dyDescent="0.25">
      <c r="A16" s="35"/>
      <c r="B16" s="32"/>
      <c r="C16" s="32"/>
      <c r="D16" s="35"/>
      <c r="E16" s="35"/>
    </row>
    <row r="17" spans="1:5" ht="18.75" x14ac:dyDescent="0.25">
      <c r="A17" s="35"/>
      <c r="B17" s="32"/>
      <c r="C17" s="32"/>
      <c r="D17" s="35"/>
      <c r="E17" s="35"/>
    </row>
    <row r="18" spans="1:5" ht="18.75" x14ac:dyDescent="0.25">
      <c r="A18" s="35"/>
      <c r="B18" s="32"/>
      <c r="C18" s="32"/>
      <c r="D18" s="35"/>
      <c r="E18" s="35"/>
    </row>
    <row r="19" spans="1:5" ht="18.75" x14ac:dyDescent="0.25">
      <c r="A19" s="35"/>
      <c r="B19" s="32"/>
      <c r="C19" s="32"/>
      <c r="D19" s="35"/>
      <c r="E19" s="35"/>
    </row>
    <row r="20" spans="1:5" ht="18.75" x14ac:dyDescent="0.25">
      <c r="A20" s="35"/>
      <c r="B20" s="32"/>
      <c r="C20" s="32"/>
      <c r="D20" s="35"/>
      <c r="E20" s="35"/>
    </row>
    <row r="21" spans="1:5" ht="18.75" x14ac:dyDescent="0.25">
      <c r="A21" s="35"/>
      <c r="B21" s="32"/>
      <c r="C21" s="32"/>
      <c r="D21" s="35"/>
      <c r="E21" s="35"/>
    </row>
    <row r="22" spans="1:5" ht="18.75" x14ac:dyDescent="0.25">
      <c r="A22" s="35"/>
      <c r="B22" s="32"/>
      <c r="C22" s="32"/>
      <c r="D22" s="35"/>
      <c r="E22" s="35"/>
    </row>
    <row r="23" spans="1:5" ht="18.75" x14ac:dyDescent="0.25">
      <c r="A23" s="35"/>
      <c r="B23" s="32"/>
      <c r="C23" s="32"/>
      <c r="D23" s="35"/>
      <c r="E23" s="35"/>
    </row>
    <row r="24" spans="1:5" ht="18.75" x14ac:dyDescent="0.25">
      <c r="A24" s="35"/>
      <c r="B24" s="32"/>
      <c r="C24" s="32"/>
      <c r="D24" s="35"/>
      <c r="E24" s="35"/>
    </row>
    <row r="25" spans="1:5" ht="18.75" x14ac:dyDescent="0.25">
      <c r="A25" s="35"/>
      <c r="B25" s="32"/>
      <c r="C25" s="32"/>
      <c r="D25" s="35"/>
      <c r="E25" s="35"/>
    </row>
    <row r="26" spans="1:5" ht="18.75" x14ac:dyDescent="0.25">
      <c r="A26" s="35"/>
      <c r="B26" s="32"/>
      <c r="C26" s="32"/>
      <c r="D26" s="35"/>
      <c r="E26" s="35"/>
    </row>
    <row r="27" spans="1:5" ht="18.75" x14ac:dyDescent="0.25">
      <c r="A27" s="35"/>
      <c r="B27" s="32"/>
      <c r="C27" s="32"/>
      <c r="D27" s="35"/>
      <c r="E27" s="35"/>
    </row>
    <row r="28" spans="1:5" ht="18.75" x14ac:dyDescent="0.25">
      <c r="A28" s="35"/>
      <c r="B28" s="32"/>
      <c r="C28" s="32"/>
      <c r="D28" s="35"/>
      <c r="E28" s="35"/>
    </row>
    <row r="29" spans="1:5" ht="18.75" x14ac:dyDescent="0.25">
      <c r="A29" s="35"/>
      <c r="B29" s="32"/>
      <c r="C29" s="32"/>
      <c r="D29" s="35"/>
      <c r="E29" s="35"/>
    </row>
    <row r="30" spans="1:5" ht="18.75" x14ac:dyDescent="0.25">
      <c r="A30" s="35"/>
      <c r="B30" s="32"/>
      <c r="C30" s="32"/>
      <c r="D30" s="35"/>
      <c r="E30" s="35"/>
    </row>
    <row r="31" spans="1:5" ht="18.75" x14ac:dyDescent="0.25">
      <c r="A31" s="35"/>
      <c r="B31" s="32"/>
      <c r="C31" s="32"/>
      <c r="D31" s="35"/>
      <c r="E31" s="35"/>
    </row>
    <row r="32" spans="1:5" ht="18.75" x14ac:dyDescent="0.25">
      <c r="A32" s="35"/>
      <c r="B32" s="32"/>
      <c r="C32" s="32"/>
      <c r="D32" s="35"/>
      <c r="E32" s="35"/>
    </row>
    <row r="33" spans="1:5" ht="18.75" x14ac:dyDescent="0.25">
      <c r="A33" s="35"/>
      <c r="B33" s="32"/>
      <c r="C33" s="32"/>
      <c r="D33" s="35"/>
      <c r="E33" s="35"/>
    </row>
    <row r="34" spans="1:5" ht="18.75" x14ac:dyDescent="0.25">
      <c r="A34" s="35"/>
      <c r="B34" s="32"/>
      <c r="C34" s="32"/>
      <c r="D34" s="35"/>
      <c r="E34" s="35"/>
    </row>
    <row r="35" spans="1:5" ht="18.75" x14ac:dyDescent="0.25">
      <c r="A35" s="35"/>
      <c r="B35" s="32"/>
      <c r="C35" s="32"/>
      <c r="D35" s="35"/>
      <c r="E35" s="35"/>
    </row>
    <row r="36" spans="1:5" ht="18.75" x14ac:dyDescent="0.25">
      <c r="A36" s="35"/>
      <c r="B36" s="32"/>
      <c r="C36" s="32"/>
      <c r="D36" s="35"/>
      <c r="E36" s="35"/>
    </row>
    <row r="37" spans="1:5" ht="18.75" x14ac:dyDescent="0.25">
      <c r="A37" s="35"/>
      <c r="B37" s="32"/>
      <c r="C37" s="32"/>
      <c r="D37" s="35"/>
      <c r="E37" s="35"/>
    </row>
    <row r="38" spans="1:5" ht="18.75" x14ac:dyDescent="0.25">
      <c r="A38" s="35"/>
      <c r="B38" s="32"/>
      <c r="C38" s="32"/>
      <c r="D38" s="35"/>
      <c r="E38" s="35"/>
    </row>
    <row r="39" spans="1:5" ht="18.75" x14ac:dyDescent="0.25">
      <c r="A39" s="35"/>
      <c r="B39" s="32"/>
      <c r="C39" s="32"/>
      <c r="D39" s="35"/>
      <c r="E39" s="35"/>
    </row>
    <row r="40" spans="1:5" ht="18.75" x14ac:dyDescent="0.25">
      <c r="A40" s="35"/>
      <c r="B40" s="32"/>
      <c r="C40" s="32"/>
      <c r="D40" s="35"/>
      <c r="E40" s="35"/>
    </row>
    <row r="41" spans="1:5" ht="18.75" x14ac:dyDescent="0.25">
      <c r="A41" s="35"/>
      <c r="B41" s="32"/>
      <c r="C41" s="32"/>
      <c r="D41" s="35"/>
      <c r="E41" s="35"/>
    </row>
    <row r="42" spans="1:5" ht="18.75" x14ac:dyDescent="0.25">
      <c r="A42" s="35"/>
      <c r="B42" s="32"/>
      <c r="C42" s="32"/>
      <c r="D42" s="35"/>
      <c r="E42" s="35"/>
    </row>
    <row r="43" spans="1:5" ht="18.75" x14ac:dyDescent="0.25">
      <c r="A43" s="35"/>
      <c r="B43" s="32"/>
      <c r="C43" s="32"/>
      <c r="D43" s="35"/>
      <c r="E43" s="35"/>
    </row>
    <row r="44" spans="1:5" ht="18.75" x14ac:dyDescent="0.25">
      <c r="A44" s="35"/>
      <c r="B44" s="32"/>
      <c r="C44" s="32"/>
      <c r="D44" s="35"/>
      <c r="E44" s="35"/>
    </row>
    <row r="45" spans="1:5" ht="18.75" x14ac:dyDescent="0.25">
      <c r="A45" s="35"/>
      <c r="B45" s="32"/>
      <c r="C45" s="32"/>
      <c r="D45" s="35"/>
      <c r="E45" s="35"/>
    </row>
    <row r="46" spans="1:5" ht="18.75" x14ac:dyDescent="0.25">
      <c r="A46" s="35"/>
      <c r="B46" s="32"/>
      <c r="C46" s="32"/>
      <c r="D46" s="35"/>
      <c r="E46" s="35"/>
    </row>
    <row r="47" spans="1:5" ht="18.75" x14ac:dyDescent="0.25">
      <c r="A47" s="35"/>
      <c r="B47" s="32"/>
      <c r="C47" s="32"/>
      <c r="D47" s="35"/>
      <c r="E47" s="35"/>
    </row>
    <row r="48" spans="1:5" ht="18.75" x14ac:dyDescent="0.25">
      <c r="A48" s="35"/>
      <c r="B48" s="32"/>
      <c r="C48" s="32"/>
      <c r="D48" s="35"/>
      <c r="E48" s="35"/>
    </row>
    <row r="49" spans="1:5" ht="18.75" x14ac:dyDescent="0.25">
      <c r="A49" s="64"/>
      <c r="B49" s="64"/>
      <c r="C49" s="64"/>
      <c r="D49" s="64"/>
      <c r="E49" s="64"/>
    </row>
  </sheetData>
  <sheetProtection algorithmName="SHA-512" hashValue="yUY83XDokzpJaY5J+FCmrxx6Jdr3a1eHzBscFTYPF8ixb/hJfDhk+Mz7xKaJZ5SdBZ3yH3mRMfofxWGi1Rm3WQ==" saltValue="wXZ/kaiM/y1Q+I5imdAEPQ==" spinCount="100000" sheet="1" objects="1" scenarios="1"/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Титул</vt:lpstr>
      <vt:lpstr>Разделы 1.1.-1.6</vt:lpstr>
      <vt:lpstr>Раздел 1.7</vt:lpstr>
      <vt:lpstr>Раздел 1.8</vt:lpstr>
      <vt:lpstr>Раздел 1.9</vt:lpstr>
      <vt:lpstr>Раздел 1.10</vt:lpstr>
      <vt:lpstr>Раздел 2.1</vt:lpstr>
      <vt:lpstr>Раздел 2.2</vt:lpstr>
      <vt:lpstr>Раздел 2.3</vt:lpstr>
      <vt:lpstr>Раздел 3</vt:lpstr>
      <vt:lpstr>Раздел 4</vt:lpstr>
      <vt:lpstr>Раздел 5.1</vt:lpstr>
      <vt:lpstr>Раздел 5.2</vt:lpstr>
      <vt:lpstr>Раздел 5.3</vt:lpstr>
      <vt:lpstr>Раздел 6.1</vt:lpstr>
      <vt:lpstr>Раздел 6.2</vt:lpstr>
      <vt:lpstr>Раздел 6.3</vt:lpstr>
      <vt:lpstr>Раздел 6.4</vt:lpstr>
      <vt:lpstr>'Раздел 1.10'!OLE_LINK1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2020-11-11T05:34:39Z</dcterms:modified>
</cp:coreProperties>
</file>