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22\share\ОТДЕЛ МОНИТОРИНГА И КОМПЛЕКСНОГО АНАЛИЗА СФЕРЫ ДЕЯТЕЛЬНОСТИ МОЛОДЕЖНОЙ ПОЛИТИКИ\Годовые отчеты УМП 2019\Статистический отчет 2019\"/>
    </mc:Choice>
  </mc:AlternateContent>
  <bookViews>
    <workbookView xWindow="0" yWindow="0" windowWidth="28800" windowHeight="12330" tabRatio="838" firstSheet="6" activeTab="9"/>
  </bookViews>
  <sheets>
    <sheet name="Титул" sheetId="7" r:id="rId1"/>
    <sheet name="Раздел 1" sheetId="26" r:id="rId2"/>
    <sheet name="Раздел 1.1" sheetId="1" r:id="rId3"/>
    <sheet name="Раздел 1.2" sheetId="14" r:id="rId4"/>
    <sheet name="Раздел 1.3" sheetId="15" r:id="rId5"/>
    <sheet name="Раздел 2" sheetId="3" r:id="rId6"/>
    <sheet name="Раздел 3" sheetId="6" r:id="rId7"/>
    <sheet name="Раздел 4" sheetId="8" r:id="rId8"/>
    <sheet name="Раздел 5" sheetId="9" r:id="rId9"/>
    <sheet name="Раздел 5.1" sheetId="25" r:id="rId10"/>
    <sheet name="Раздел 5.2" sheetId="16" r:id="rId11"/>
    <sheet name="Раздел 6" sheetId="10" r:id="rId12"/>
    <sheet name="Раздел 7" sheetId="11" r:id="rId13"/>
    <sheet name="Раздел 8.1" sheetId="12" r:id="rId14"/>
    <sheet name="Раздел 8.2" sheetId="18" r:id="rId15"/>
    <sheet name="Раздел 8.3" sheetId="19" r:id="rId16"/>
    <sheet name="Раздел 9" sheetId="23" r:id="rId17"/>
    <sheet name="Раздел 10.1" sheetId="5" r:id="rId18"/>
    <sheet name="Раздел 10.2" sheetId="20" r:id="rId19"/>
    <sheet name="Раздел 10.3" sheetId="21" r:id="rId20"/>
    <sheet name="Раздел 10.4" sheetId="22" r:id="rId21"/>
    <sheet name="Лист1" sheetId="27" r:id="rId22"/>
  </sheets>
  <definedNames>
    <definedName name="_GoBack" localSheetId="12">'Раздел 7'!$B$8</definedName>
    <definedName name="_xlnm.Print_Area" localSheetId="2">'Раздел 1.1'!$A$1:$H$16</definedName>
    <definedName name="_xlnm.Print_Area" localSheetId="17">'Раздел 10.1'!$A$1:$L$12</definedName>
    <definedName name="_xlnm.Print_Area" localSheetId="18">'Раздел 10.2'!$A$1:$C$38</definedName>
  </definedNames>
  <calcPr calcId="162913"/>
</workbook>
</file>

<file path=xl/calcChain.xml><?xml version="1.0" encoding="utf-8"?>
<calcChain xmlns="http://schemas.openxmlformats.org/spreadsheetml/2006/main">
  <c r="B3" i="10" l="1"/>
  <c r="D10" i="10" l="1"/>
  <c r="C10" i="10"/>
  <c r="E10" i="10"/>
  <c r="B10" i="10"/>
  <c r="I96" i="3" l="1"/>
  <c r="I5" i="3"/>
  <c r="I12" i="3"/>
  <c r="C12" i="25" l="1"/>
  <c r="D61" i="15"/>
  <c r="D6" i="15"/>
  <c r="D9" i="15"/>
  <c r="D53" i="15" l="1"/>
  <c r="D4" i="15"/>
  <c r="D3" i="15" s="1"/>
  <c r="B9" i="14" l="1"/>
  <c r="B3" i="14"/>
  <c r="E15" i="1"/>
  <c r="F15" i="1"/>
  <c r="L57" i="3" l="1"/>
  <c r="K57" i="3"/>
  <c r="J57" i="3"/>
  <c r="I57" i="3"/>
  <c r="H57" i="3"/>
  <c r="G57" i="3"/>
  <c r="D57" i="3"/>
  <c r="C30" i="3"/>
  <c r="L12" i="3"/>
  <c r="K12" i="3"/>
  <c r="J12" i="3"/>
  <c r="F14" i="1" l="1"/>
  <c r="E14" i="1"/>
  <c r="I16" i="1" l="1"/>
  <c r="C16" i="1" l="1"/>
  <c r="B5" i="9" l="1"/>
  <c r="C5" i="9"/>
  <c r="L115" i="3" l="1"/>
  <c r="K115" i="3"/>
  <c r="J115" i="3"/>
  <c r="I115" i="3"/>
  <c r="H115" i="3"/>
  <c r="G115" i="3"/>
  <c r="D115" i="3"/>
  <c r="C115" i="3"/>
  <c r="L112" i="3"/>
  <c r="K112" i="3"/>
  <c r="J112" i="3"/>
  <c r="I112" i="3"/>
  <c r="H112" i="3"/>
  <c r="G112" i="3"/>
  <c r="D112" i="3"/>
  <c r="C112" i="3"/>
  <c r="L108" i="3"/>
  <c r="L107" i="3" s="1"/>
  <c r="K108" i="3"/>
  <c r="K107" i="3" s="1"/>
  <c r="J108" i="3"/>
  <c r="J107" i="3" s="1"/>
  <c r="I108" i="3"/>
  <c r="I107" i="3" s="1"/>
  <c r="H108" i="3"/>
  <c r="H107" i="3" s="1"/>
  <c r="G108" i="3"/>
  <c r="G107" i="3" s="1"/>
  <c r="D108" i="3"/>
  <c r="D107" i="3" s="1"/>
  <c r="C108" i="3"/>
  <c r="C107" i="3" s="1"/>
  <c r="L102" i="3"/>
  <c r="K102" i="3"/>
  <c r="J102" i="3"/>
  <c r="H102" i="3"/>
  <c r="G102" i="3"/>
  <c r="D102" i="3"/>
  <c r="C102" i="3"/>
  <c r="L96" i="3"/>
  <c r="K96" i="3"/>
  <c r="J96" i="3"/>
  <c r="I91" i="3"/>
  <c r="H96" i="3"/>
  <c r="G96" i="3"/>
  <c r="D96" i="3"/>
  <c r="C96" i="3"/>
  <c r="L92" i="3"/>
  <c r="L91" i="3" s="1"/>
  <c r="K92" i="3"/>
  <c r="J92" i="3"/>
  <c r="I92" i="3"/>
  <c r="H92" i="3"/>
  <c r="H91" i="3" s="1"/>
  <c r="G92" i="3"/>
  <c r="G91" i="3" s="1"/>
  <c r="D92" i="3"/>
  <c r="D91" i="3" s="1"/>
  <c r="C92" i="3"/>
  <c r="C91" i="3" s="1"/>
  <c r="L86" i="3"/>
  <c r="K86" i="3"/>
  <c r="J86" i="3"/>
  <c r="I86" i="3"/>
  <c r="H86" i="3"/>
  <c r="G86" i="3"/>
  <c r="D86" i="3"/>
  <c r="C86" i="3"/>
  <c r="L80" i="3"/>
  <c r="K80" i="3"/>
  <c r="J80" i="3"/>
  <c r="I80" i="3"/>
  <c r="H80" i="3"/>
  <c r="G80" i="3"/>
  <c r="L76" i="3"/>
  <c r="K76" i="3"/>
  <c r="J76" i="3"/>
  <c r="J75" i="3" s="1"/>
  <c r="I76" i="3"/>
  <c r="H76" i="3"/>
  <c r="G76" i="3"/>
  <c r="D76" i="3"/>
  <c r="D75" i="3" s="1"/>
  <c r="C76" i="3"/>
  <c r="L70" i="3"/>
  <c r="K70" i="3"/>
  <c r="J70" i="3"/>
  <c r="I70" i="3"/>
  <c r="H70" i="3"/>
  <c r="G70" i="3"/>
  <c r="D70" i="3"/>
  <c r="C70" i="3"/>
  <c r="L66" i="3"/>
  <c r="K66" i="3"/>
  <c r="J66" i="3"/>
  <c r="I66" i="3"/>
  <c r="H66" i="3"/>
  <c r="G66" i="3"/>
  <c r="D66" i="3"/>
  <c r="C66" i="3"/>
  <c r="C57" i="3"/>
  <c r="L52" i="3"/>
  <c r="K52" i="3"/>
  <c r="J52" i="3"/>
  <c r="I52" i="3"/>
  <c r="H52" i="3"/>
  <c r="G52" i="3"/>
  <c r="D52" i="3"/>
  <c r="C52" i="3"/>
  <c r="L48" i="3"/>
  <c r="L47" i="3" s="1"/>
  <c r="K48" i="3"/>
  <c r="K47" i="3" s="1"/>
  <c r="J48" i="3"/>
  <c r="J47" i="3" s="1"/>
  <c r="I48" i="3"/>
  <c r="I47" i="3" s="1"/>
  <c r="H48" i="3"/>
  <c r="H47" i="3" s="1"/>
  <c r="G48" i="3"/>
  <c r="G47" i="3" s="1"/>
  <c r="D47" i="3"/>
  <c r="C47" i="3"/>
  <c r="L41" i="3"/>
  <c r="K41" i="3"/>
  <c r="J41" i="3"/>
  <c r="I41" i="3"/>
  <c r="H41" i="3"/>
  <c r="G41" i="3"/>
  <c r="D41" i="3"/>
  <c r="L35" i="3"/>
  <c r="K35" i="3"/>
  <c r="J35" i="3"/>
  <c r="I35" i="3"/>
  <c r="H35" i="3"/>
  <c r="G35" i="3"/>
  <c r="D35" i="3"/>
  <c r="C35" i="3"/>
  <c r="L30" i="3"/>
  <c r="K30" i="3"/>
  <c r="J30" i="3"/>
  <c r="J29" i="3" s="1"/>
  <c r="I30" i="3"/>
  <c r="H30" i="3"/>
  <c r="G30" i="3"/>
  <c r="D30" i="3"/>
  <c r="C29" i="3"/>
  <c r="K29" i="3" l="1"/>
  <c r="H75" i="3"/>
  <c r="L75" i="3"/>
  <c r="J91" i="3"/>
  <c r="H29" i="3"/>
  <c r="C75" i="3"/>
  <c r="K91" i="3"/>
  <c r="G29" i="3"/>
  <c r="I75" i="3"/>
  <c r="G75" i="3"/>
  <c r="K75" i="3"/>
  <c r="I29" i="3"/>
  <c r="D29" i="3"/>
  <c r="L29" i="3"/>
  <c r="L21" i="3"/>
  <c r="K21" i="3"/>
  <c r="J21" i="3"/>
  <c r="I21" i="3"/>
  <c r="H21" i="3"/>
  <c r="G21" i="3"/>
  <c r="D21" i="3"/>
  <c r="C21" i="3"/>
  <c r="K5" i="3"/>
  <c r="J5" i="3"/>
  <c r="H12" i="3"/>
  <c r="G12" i="3"/>
  <c r="D12" i="3"/>
  <c r="C12" i="3"/>
  <c r="L5" i="3"/>
  <c r="D4" i="3" l="1"/>
  <c r="G4" i="3"/>
  <c r="H4" i="3"/>
  <c r="C4" i="3"/>
  <c r="K4" i="3" l="1"/>
  <c r="I4" i="3"/>
  <c r="L4" i="3"/>
  <c r="J4" i="3"/>
  <c r="B9" i="16"/>
  <c r="D9" i="16"/>
  <c r="C9" i="16"/>
  <c r="D4" i="25" l="1"/>
  <c r="C4" i="25"/>
  <c r="D26" i="25"/>
  <c r="G26" i="25"/>
  <c r="C26" i="25"/>
  <c r="H23" i="25"/>
  <c r="G23" i="25"/>
  <c r="D23" i="25"/>
  <c r="C23" i="25"/>
  <c r="C20" i="25"/>
  <c r="G20" i="25"/>
  <c r="C17" i="25"/>
  <c r="H17" i="25"/>
  <c r="G17" i="25"/>
  <c r="C14" i="25"/>
  <c r="D14" i="25"/>
  <c r="G12" i="25"/>
  <c r="H12" i="25"/>
  <c r="C6" i="25"/>
  <c r="D6" i="25"/>
  <c r="H14" i="25"/>
  <c r="G14" i="25"/>
  <c r="H26" i="25"/>
  <c r="H20" i="25"/>
  <c r="D20" i="25"/>
  <c r="D17" i="25"/>
  <c r="D12" i="25"/>
  <c r="H6" i="25"/>
  <c r="G6" i="25"/>
  <c r="G4" i="25"/>
  <c r="H4" i="25"/>
  <c r="C31" i="25" l="1"/>
  <c r="G31" i="25"/>
  <c r="H31" i="25"/>
  <c r="D31" i="25"/>
  <c r="H34" i="8"/>
  <c r="G34" i="8"/>
  <c r="B3" i="20"/>
  <c r="C25" i="20" s="1"/>
  <c r="D3" i="20"/>
  <c r="C37" i="20" s="1"/>
  <c r="B36" i="20"/>
  <c r="B31" i="20"/>
  <c r="B26" i="20"/>
  <c r="B21" i="20"/>
  <c r="B15" i="20"/>
  <c r="C3" i="20"/>
  <c r="C7" i="20" l="1"/>
  <c r="C9" i="20"/>
  <c r="C11" i="20"/>
  <c r="C13" i="20"/>
  <c r="C16" i="20"/>
  <c r="C18" i="20"/>
  <c r="C20" i="20"/>
  <c r="C22" i="20"/>
  <c r="C24" i="20"/>
  <c r="C26" i="20"/>
  <c r="C28" i="20"/>
  <c r="C30" i="20"/>
  <c r="C32" i="20"/>
  <c r="C34" i="20"/>
  <c r="C36" i="20"/>
  <c r="C38" i="20"/>
  <c r="C6" i="20"/>
  <c r="C8" i="20"/>
  <c r="C10" i="20"/>
  <c r="C12" i="20"/>
  <c r="C14" i="20"/>
  <c r="C15" i="20"/>
  <c r="C17" i="20"/>
  <c r="C19" i="20"/>
  <c r="C21" i="20"/>
  <c r="C23" i="20"/>
  <c r="C27" i="20"/>
  <c r="C29" i="20"/>
  <c r="C31" i="20"/>
  <c r="C33" i="20"/>
  <c r="C35" i="20"/>
  <c r="A12" i="5"/>
  <c r="M5" i="9" l="1"/>
  <c r="F5" i="9"/>
  <c r="E3" i="21"/>
  <c r="B3" i="21"/>
  <c r="J5" i="9"/>
  <c r="I5" i="9"/>
  <c r="D34" i="8" l="1"/>
  <c r="C34" i="8"/>
  <c r="A10" i="5"/>
  <c r="A6" i="5" s="1"/>
  <c r="A7" i="5" l="1"/>
  <c r="F8" i="5"/>
  <c r="G8" i="5"/>
  <c r="C3" i="14"/>
  <c r="C9" i="14"/>
  <c r="C13" i="14"/>
  <c r="C11" i="14"/>
  <c r="C8" i="14"/>
  <c r="C6" i="14"/>
  <c r="C4" i="14"/>
  <c r="C15" i="14"/>
  <c r="C14" i="14"/>
  <c r="C12" i="14"/>
  <c r="C10" i="14"/>
  <c r="C7" i="14"/>
  <c r="C5" i="14"/>
  <c r="K8" i="5"/>
  <c r="B8" i="5"/>
  <c r="J8" i="5"/>
  <c r="E8" i="5"/>
  <c r="I8" i="5"/>
  <c r="D8" i="5"/>
  <c r="L8" i="5"/>
  <c r="H8" i="5"/>
  <c r="C8" i="5"/>
  <c r="A8" i="5" l="1"/>
  <c r="C61" i="3"/>
  <c r="D61" i="3"/>
  <c r="G61" i="3"/>
  <c r="I61" i="3"/>
  <c r="L61" i="3" l="1"/>
  <c r="L62" i="3"/>
  <c r="K62" i="3"/>
  <c r="K61" i="3"/>
  <c r="H61" i="3"/>
  <c r="H62" i="3"/>
  <c r="J62" i="3"/>
  <c r="J61" i="3"/>
</calcChain>
</file>

<file path=xl/comments1.xml><?xml version="1.0" encoding="utf-8"?>
<comments xmlns="http://schemas.openxmlformats.org/spreadsheetml/2006/main">
  <authors>
    <author>Admin</author>
  </authors>
  <commentList>
    <comment ref="A1" authorId="0" shapeId="0">
      <text>
        <r>
          <rPr>
            <b/>
            <sz val="8"/>
            <color indexed="81"/>
            <rFont val="Tahoma"/>
            <family val="2"/>
            <charset val="204"/>
          </rPr>
          <t>В ячейках фиолетового цвета указывать общее количество участников клубного формирования (чел.)</t>
        </r>
        <r>
          <rPr>
            <sz val="8"/>
            <color indexed="81"/>
            <rFont val="Tahoma"/>
            <family val="2"/>
            <charset val="204"/>
          </rPr>
          <t xml:space="preserve">
</t>
        </r>
      </text>
    </comment>
  </commentList>
</comments>
</file>

<file path=xl/comments2.xml><?xml version="1.0" encoding="utf-8"?>
<comments xmlns="http://schemas.openxmlformats.org/spreadsheetml/2006/main">
  <authors>
    <author>Admin</author>
  </authors>
  <commentList>
    <comment ref="A1" authorId="0" shapeId="0">
      <text>
        <r>
          <rPr>
            <sz val="8"/>
            <color indexed="81"/>
            <rFont val="Tahoma"/>
            <family val="2"/>
            <charset val="204"/>
          </rPr>
          <t xml:space="preserve">Данный раздел содержит большое количество листов, поэтому перед отправкой документа на печать, обязательно укажите область печати </t>
        </r>
      </text>
    </comment>
  </commentList>
</comments>
</file>

<file path=xl/comments3.xml><?xml version="1.0" encoding="utf-8"?>
<comments xmlns="http://schemas.openxmlformats.org/spreadsheetml/2006/main">
  <authors>
    <author>Admin</author>
  </authors>
  <commentList>
    <comment ref="A1" authorId="0" shapeId="0">
      <text>
        <r>
          <rPr>
            <b/>
            <sz val="8"/>
            <color indexed="81"/>
            <rFont val="Tahoma"/>
            <family val="2"/>
            <charset val="204"/>
          </rPr>
          <t>В данной таблице не указываются  сведения об аттестации для заключения эффективных контрактов</t>
        </r>
        <r>
          <rPr>
            <sz val="8"/>
            <color indexed="81"/>
            <rFont val="Tahoma"/>
            <family val="2"/>
            <charset val="204"/>
          </rPr>
          <t xml:space="preserve">
</t>
        </r>
      </text>
    </comment>
  </commentList>
</comments>
</file>

<file path=xl/sharedStrings.xml><?xml version="1.0" encoding="utf-8"?>
<sst xmlns="http://schemas.openxmlformats.org/spreadsheetml/2006/main" count="902" uniqueCount="666">
  <si>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</si>
  <si>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</si>
  <si>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</si>
  <si>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</si>
  <si>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</si>
  <si>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</si>
  <si>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</si>
  <si>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</si>
  <si>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</si>
  <si>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</si>
  <si>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учащиеся ПУ, ССУЗов</t>
  </si>
  <si>
    <t>студенты</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</si>
  <si>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</si>
  <si>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</si>
  <si>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</si>
  <si>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</si>
  <si>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</si>
  <si>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</si>
  <si>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</si>
  <si>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</si>
  <si>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</si>
  <si>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</si>
  <si>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</si>
  <si>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</si>
  <si>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</si>
  <si>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</si>
  <si>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</si>
  <si>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</si>
  <si>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</si>
  <si>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</si>
  <si>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</si>
  <si>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</si>
  <si>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</si>
  <si>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</si>
  <si>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</si>
  <si>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</si>
  <si>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</si>
  <si>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</si>
  <si>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</si>
  <si>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</si>
  <si>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</si>
  <si>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</si>
  <si>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</si>
  <si>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</si>
  <si>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</si>
  <si>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менеджеров по связям с общественностью</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</si>
  <si>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</si>
  <si>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</si>
  <si>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</si>
  <si>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</si>
  <si>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</si>
  <si>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</si>
  <si>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</si>
  <si>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</si>
  <si>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</si>
  <si>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</si>
  <si>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</si>
  <si>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</si>
  <si>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</si>
  <si>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</si>
  <si>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</si>
  <si>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</si>
  <si>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</si>
  <si>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</si>
  <si>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</si>
  <si>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</si>
  <si>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</si>
  <si>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</si>
  <si>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</si>
  <si>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</si>
  <si>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</si>
  <si>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</si>
  <si>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</si>
  <si>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</si>
  <si>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от 30 лет и старше</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</si>
  <si>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</si>
  <si>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</si>
  <si>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</si>
  <si>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</si>
  <si>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</si>
  <si>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</si>
  <si>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</si>
  <si>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</si>
  <si>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</si>
  <si>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</si>
  <si>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</si>
  <si>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</si>
  <si>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</si>
  <si>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</si>
  <si>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</si>
  <si>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</si>
  <si>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</si>
  <si>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</si>
  <si>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</si>
  <si>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Дата проведения</t>
  </si>
  <si>
    <t>Место проведения</t>
  </si>
  <si>
    <t>Количество, принявших участие в мероприятии (чел.)</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</si>
  <si>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</si>
  <si>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</si>
  <si>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</si>
  <si>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</si>
  <si>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</si>
  <si>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</si>
  <si>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</si>
  <si>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</si>
  <si>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</si>
  <si>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</si>
  <si>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</si>
  <si>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</si>
  <si>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14 лет до 18 лет</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</si>
  <si>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</si>
  <si>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</si>
  <si>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</si>
  <si>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</si>
  <si>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</si>
  <si>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</si>
  <si>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</si>
  <si>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</si>
  <si>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</si>
  <si>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</si>
  <si>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</si>
  <si>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</si>
  <si>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</si>
  <si>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</si>
  <si>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</si>
  <si>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Название меропрятия</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</si>
  <si>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</si>
  <si>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t>Количество участников мероприятия (чел.)</t>
  </si>
  <si>
    <t>Возрастная характеристика участников мероприятия</t>
  </si>
  <si>
    <t>5.2. Мероприятия по месту жительства</t>
  </si>
  <si>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</si>
  <si>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</si>
  <si>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</si>
  <si>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</si>
  <si>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</si>
  <si>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</si>
  <si>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</si>
  <si>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</si>
  <si>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Название учреждения, проводившего повышение квалификации</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</si>
  <si>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</si>
  <si>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</si>
  <si>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</si>
  <si>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</si>
  <si>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</si>
  <si>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</si>
  <si>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</si>
  <si>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</si>
  <si>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</si>
  <si>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</si>
  <si>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</si>
  <si>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</si>
  <si>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</si>
  <si>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</si>
  <si>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</si>
  <si>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</si>
  <si>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</si>
  <si>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</si>
  <si>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</si>
  <si>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</si>
  <si>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</si>
  <si>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</si>
  <si>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</si>
  <si>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</si>
  <si>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</si>
  <si>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</si>
  <si>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</si>
  <si>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</si>
  <si>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</si>
  <si>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</si>
  <si>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</si>
  <si>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</si>
  <si>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</si>
  <si>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Аккаунт в социальной сети "Вконтакте"</t>
  </si>
  <si>
    <t>Группа в социальной сети "Вконтакте"</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</si>
  <si>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</si>
  <si>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</si>
  <si>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</si>
  <si>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</si>
  <si>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</si>
  <si>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</si>
  <si>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</si>
  <si>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</si>
  <si>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</si>
  <si>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</si>
  <si>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</si>
  <si>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</si>
  <si>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</si>
  <si>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</si>
  <si>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</si>
  <si>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</si>
  <si>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</si>
  <si>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</si>
  <si>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</si>
  <si>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</si>
  <si>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</si>
  <si>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высшее, из них:</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</si>
  <si>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</si>
  <si>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</si>
  <si>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</si>
  <si>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</si>
  <si>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</si>
  <si>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</si>
  <si>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</si>
  <si>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</si>
  <si>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</si>
  <si>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</si>
  <si>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</si>
  <si>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</si>
  <si>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</si>
  <si>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Комитет по делам молодежи мэрии города Новосибирска</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</si>
  <si>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</si>
  <si>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</si>
  <si>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</si>
  <si>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</si>
  <si>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</si>
  <si>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</si>
  <si>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</si>
  <si>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</si>
  <si>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</si>
  <si>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</si>
  <si>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</si>
  <si>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</si>
  <si>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</si>
  <si>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</si>
  <si>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</si>
  <si>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</si>
  <si>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r>
      <rPr>
        <sz val="14"/>
        <color theme="1"/>
        <rFont val="Calibri"/>
        <family val="2"/>
        <charset val="204"/>
      </rPr>
      <t>∙</t>
    </r>
    <r>
      <rPr>
        <sz val="14"/>
        <color theme="1"/>
        <rFont val="Times New Roman"/>
        <family val="1"/>
        <charset val="204"/>
      </rPr>
      <t xml:space="preserve"> условно осужденные; </t>
    </r>
  </si>
  <si>
    <t>По месту жительства</t>
  </si>
  <si>
    <t>1. ОБЩИЕ СВЕДЕНИЯ</t>
  </si>
  <si>
    <t>Учредитель</t>
  </si>
  <si>
    <t xml:space="preserve">Количество </t>
  </si>
  <si>
    <t xml:space="preserve">Сроки проведения </t>
  </si>
  <si>
    <t>Количество участников</t>
  </si>
  <si>
    <t>Цель мероприятия</t>
  </si>
  <si>
    <t>Направление деятельности, Наименование мероприятия</t>
  </si>
  <si>
    <t>ИТОГО</t>
  </si>
  <si>
    <t>Направленные на пропаганду здорового образа жизни</t>
  </si>
  <si>
    <t>По поддержке молодежного творчества</t>
  </si>
  <si>
    <t>По поддержке работающей молодежи</t>
  </si>
  <si>
    <t>Направленные на занятость молодежи</t>
  </si>
  <si>
    <t>По туризму</t>
  </si>
  <si>
    <t>По инновационному направлению</t>
  </si>
  <si>
    <t>По поддежке молодой семьи</t>
  </si>
  <si>
    <t>Направленные на профилактику ассоциальных явлений (для подростков и молодежи)</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</si>
  <si>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</si>
  <si>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</si>
  <si>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</si>
  <si>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</si>
  <si>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</si>
  <si>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</si>
  <si>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</si>
  <si>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 xml:space="preserve">  1.3. Участие в социально-значимой деятельности занимающихся в клубных формированиях</t>
  </si>
  <si>
    <t>Международные</t>
  </si>
  <si>
    <r>
      <t>Дата проведения (</t>
    </r>
    <r>
      <rPr>
        <b/>
        <u/>
        <sz val="14"/>
        <color theme="1"/>
        <rFont val="Times New Roman"/>
        <family val="1"/>
        <charset val="204"/>
      </rPr>
      <t>д.</t>
    </r>
    <r>
      <rPr>
        <b/>
        <sz val="14"/>
        <color theme="1"/>
        <rFont val="Times New Roman"/>
        <family val="1"/>
        <charset val="204"/>
      </rPr>
      <t xml:space="preserve"> </t>
    </r>
    <r>
      <rPr>
        <b/>
        <u/>
        <sz val="14"/>
        <color theme="1"/>
        <rFont val="Times New Roman"/>
        <family val="1"/>
        <charset val="204"/>
      </rPr>
      <t>м.</t>
    </r>
    <r>
      <rPr>
        <b/>
        <sz val="14"/>
        <color theme="1"/>
        <rFont val="Times New Roman"/>
        <family val="1"/>
        <charset val="204"/>
      </rPr>
      <t xml:space="preserve"> </t>
    </r>
    <r>
      <rPr>
        <b/>
        <u/>
        <sz val="14"/>
        <color theme="1"/>
        <rFont val="Times New Roman"/>
        <family val="1"/>
        <charset val="204"/>
      </rPr>
      <t>г.</t>
    </r>
    <r>
      <rPr>
        <b/>
        <sz val="14"/>
        <color theme="1"/>
        <rFont val="Times New Roman"/>
        <family val="1"/>
        <charset val="204"/>
      </rPr>
      <t>)</t>
    </r>
  </si>
  <si>
    <t>Городские</t>
  </si>
  <si>
    <t>Региональные</t>
  </si>
  <si>
    <t>Всероссийские</t>
  </si>
  <si>
    <t>Содействие развитию активной жизненной позиции молодежи</t>
  </si>
  <si>
    <t>Адрес</t>
  </si>
  <si>
    <t>количество в группе   (чел.)</t>
  </si>
  <si>
    <t>посещаемость    сутки/год   (чел.)</t>
  </si>
  <si>
    <t>уникальных посетителей  (чел.)</t>
  </si>
  <si>
    <t>5.1 ГОРОДСКИЕ МЕРОПРИЯТИЯ</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</si>
  <si>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</si>
  <si>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</si>
  <si>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</si>
  <si>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</si>
  <si>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</si>
  <si>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</si>
  <si>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</si>
  <si>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</si>
  <si>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</si>
  <si>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</si>
  <si>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</si>
  <si>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</si>
  <si>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</si>
  <si>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Итого</t>
  </si>
  <si>
    <t>ВК (внутриклубное)</t>
  </si>
  <si>
    <t>ВУ (внутриучрежд.)</t>
  </si>
  <si>
    <t>территориямолодежи.рф</t>
  </si>
  <si>
    <t>http://www.timolod.ru/centers/youth_centers/opisanie/territoria_molodeshi.php</t>
  </si>
  <si>
    <t xml:space="preserve">https://vk.com/tm_154
https://vk.com/cdm_respect
https://vk.com/crmi_pro
https://vk.com/sadovay63
https://vk.com/patriot_centr
https://vk.com/start2011 </t>
  </si>
  <si>
    <t xml:space="preserve">
https://www.instagram.com/territory_m/ 
https://www.instagram.com/mcttnsk/
https://www.instagram.com/cdm_respect/ 
https://www.instagram.com/crmi_pro/ </t>
  </si>
  <si>
    <t>https://www.youtube.com/channel/UC4WPLdYyKX3UlfjP8zgu5Bw</t>
  </si>
  <si>
    <t xml:space="preserve">Муниципальное бюджетное учреждение «Территория молодёжи» Октябрьского района города Новосибирска, 08.04.2013 г. 
</t>
  </si>
  <si>
    <t>Головное учреждение МБУ «Территория молодёжи», расположенное по адресу: 630102, г. Новосибирск, ул. Нижегородская, 20 - помещение на 1 этаже 5-ти этажного жилого дома;
Учреждение имеет основные отделы:
Основной отдел «Центр досуга молодежи «Респект», расположенный по адресу: 630008 г. Новосибирск, ул. Никитина,70 - помещение на 1 этаже и подвал 9-ти этажного жилого дома с отдельным входом;
Основной отдел «Центр развития молодежных инициатив «Продвижение», расположенный по адресу: 630089 г. Новосибирск, ул. Б.Богаткова, 201 -  помещение на 1 этаже 9-ти этажного жилого дома с отдельным входом;
Основной отдел «Центр гражданско-патриотического воспитания им. А. Невского», расположенный по адресу: 630083, г. Новосибирск, ул. Большевистская, 175/6 - помещение на 1 этаже 9-ти этажного жилого дома с отдельным входом;
Основной отдел «Молодёжный центр «Старт», расположенный по адресу: 630126, г. Новосибирск, ул. Выборная, 99/4 - цоколь 17-ти этажного жилого дома с отдельным входом;
Основной отдел «Молодёжный центр технического творчества», расположенный по адресу: 630102, г. Новосибирск, ул. Садовая, 63 -  отдельно стоящее 2-х этажное нежилое здание с подвальным помещением.</t>
  </si>
  <si>
    <t xml:space="preserve">Головное учреждение МБУ «Территория молодежи» - площадь – 88,7 кв.м.;
ОО «Центр досуга молодежи «Респект» - площадь - 1227,7 кв.м.;
ОО «Центр развития молодежных инициатив «Продвижение» - площадь – 685,5 кв.м.;
ОО «Центр гражданско-патриотического воспитания им. А. Невского» - площадь - 359,9 кв.м.;
ОО «Молодёжный центр «Старт» - площадь – 148,9 кв.м.;
ОО «Молодёжный центр технического творчества» - площадь – 543,7  кв.м.
</t>
  </si>
  <si>
    <t>14-35 лет</t>
  </si>
  <si>
    <t>Литературный клуб "Сияние"</t>
  </si>
  <si>
    <t>14-30 лет</t>
  </si>
  <si>
    <t xml:space="preserve"> октябрь 2017 - декабрь 2019</t>
  </si>
  <si>
    <t>февраль 2018 - декабрь 2019</t>
  </si>
  <si>
    <t xml:space="preserve"> февраль 2018 - декабрь 2019  </t>
  </si>
  <si>
    <t>16-25 лет</t>
  </si>
  <si>
    <t>14-18 лет</t>
  </si>
  <si>
    <t>август 2018 - декабрь 2019</t>
  </si>
  <si>
    <t>14 - 30 лет</t>
  </si>
  <si>
    <t>"Народная дружина Октябрьского района"</t>
  </si>
  <si>
    <t>19 - 30 лет</t>
  </si>
  <si>
    <t>"Спасатель"</t>
  </si>
  <si>
    <t>"Вахта Памяти"</t>
  </si>
  <si>
    <t>14 - 18 лет</t>
  </si>
  <si>
    <t>Правовой клуб "Синий куб"</t>
  </si>
  <si>
    <t>"Счастье в доме"</t>
  </si>
  <si>
    <t>январь 2018 - декабрь 2019</t>
  </si>
  <si>
    <t>Трудовой отряд "Люди "N"</t>
  </si>
  <si>
    <t>14 - 25 лет</t>
  </si>
  <si>
    <t>"ECOLIFE"</t>
  </si>
  <si>
    <t>18-35 лет</t>
  </si>
  <si>
    <t xml:space="preserve">Головное учреждение МБУ «Территория молодежи» - площадь – 84,4 кв.м.;
ОО «Центр досуга молодежи «Респект» - площадь – 923,6 кв.м.;
ОО «Центр развития молодежных инициатив «Продвижение» - площадь – 586,3 кв.м.;
ОО «Центр гражданско-патриотического воспитания им. А. Невского» - площадь – 270,3 кв.м.;
ОО «Молодёжный центр «Старт» - площадь – 144,4 кв.м.;
ОО «Молодёжный центр технического творчества» - площадь - 482, 9  кв.м.
</t>
  </si>
  <si>
    <t xml:space="preserve">Центр занятости населения Октябрьского района </t>
  </si>
  <si>
    <t>Городской экотуристский слет молодежи  "ЭкоСтарт"</t>
  </si>
  <si>
    <t>Акция "Георгиевская ленточка"</t>
  </si>
  <si>
    <t>Содействие в выборе профессии и ориентирование на рынке труда</t>
  </si>
  <si>
    <t xml:space="preserve">Городской фестиваль «Огни Сибири».           Гала концерт </t>
  </si>
  <si>
    <t>Содействие развитию активной жизненной позиции умолодёжи</t>
  </si>
  <si>
    <t>Городская поэтическая акция "Стихосушка"</t>
  </si>
  <si>
    <t>16 - 25 лет</t>
  </si>
  <si>
    <t xml:space="preserve">14 - 18 лет </t>
  </si>
  <si>
    <t>от 14 и старше</t>
  </si>
  <si>
    <t>молодые семьи</t>
  </si>
  <si>
    <t>Акция «Трудовой десант»</t>
  </si>
  <si>
    <t>Отчетный концерт студии современного танца «3D Stile»</t>
  </si>
  <si>
    <t xml:space="preserve">12 – 35 лет </t>
  </si>
  <si>
    <t>День призывника</t>
  </si>
  <si>
    <t>18 - 25 лет</t>
  </si>
  <si>
    <t>Вручение паспортов 14-летним гражданам</t>
  </si>
  <si>
    <t>Районная акция «Свеча памяти»</t>
  </si>
  <si>
    <t>Содействие формированию здорового образа жизни</t>
  </si>
  <si>
    <t>ГАУ НСО "Школа олимпийского резерва по лыжному спорту" (Инюшенский бор)</t>
  </si>
  <si>
    <t>Главная сцена Набережной реки Обь</t>
  </si>
  <si>
    <t>Первомайский сквер</t>
  </si>
  <si>
    <t>Стела трудовому подвигу ленинградцев (ул. Восход)</t>
  </si>
  <si>
    <t>Акция "Герогиевская ленточка"</t>
  </si>
  <si>
    <t>Памятник Б.Богаткову</t>
  </si>
  <si>
    <t xml:space="preserve">ФГБОУ ВО «НГПУ», ИКиМП, 3 курс
</t>
  </si>
  <si>
    <t>ФГБОУ ВО «Сиб ГУТИ», реклама и связи с общественностью, 4 курс</t>
  </si>
  <si>
    <t>ГАПОУ НСО «НОККиИ», социально – культурная деятельность, 3 курс</t>
  </si>
  <si>
    <t xml:space="preserve">ФГБОУ ВО «НГПУ», ИКиМП, 4 курс
</t>
  </si>
  <si>
    <t>ФГБОУ ВО "Кемеровский гос.институт культуры", 4 курс</t>
  </si>
  <si>
    <t xml:space="preserve">ОО "ЦГПВ им. А. Невского" МБУ "Территория молодежи", ул. Большевистская, 175/6 </t>
  </si>
  <si>
    <t>Профильная смена «С танцем по жизни»</t>
  </si>
  <si>
    <t xml:space="preserve">630102, г. Новосибирск, ул. Нижегородская, 20;
e-mail: tm154@yandex.ru;тел/факс: 206-38-71;
тел: 266-12-06, 206-38-71;
сайт: www.территориямолодежи.рф
</t>
  </si>
  <si>
    <t xml:space="preserve"> Головное учреждение МБУ «Территория молодежи»: 4 кабинета для административно-управленческого ресурса.                                                                                                                           ОО "Центр досуга молодежи «Респект»: 10 кабинетов.
ОО «Центр развития молодежных инициатив «Продвижение»: 10 кабинетов. 
ОО «Центр гражданско-патриотического воспитания им. А. Невского»: 6 кабинетов. 
ОО «Молодежный центр «Старт»: 5 кабинетов. 
ОО «Молодежный центр технического творчества»: 14 кабинетов.                                                                                          Итого: 49
</t>
  </si>
  <si>
    <t xml:space="preserve">МБУ "Территория молодежи" Октябрьского района г.Новосибирска </t>
  </si>
  <si>
    <t>Гавриленко О.А.</t>
  </si>
  <si>
    <t xml:space="preserve">Организация и проведение благотворительной акции «Garage sale», в поддержку общественной организации «Ковчег» </t>
  </si>
  <si>
    <t>ул. Бориса Богаткова 201, ЦРМИ "Продвижение"</t>
  </si>
  <si>
    <t>Организация и проведение спектакля «(НЕ)здесь» в рамках межведомственной операции «Семья»</t>
  </si>
  <si>
    <t>Организация и проведение прогулочной фотосессии «Как важно оставаться ребенком»</t>
  </si>
  <si>
    <t>Организация и проведение мероприятия «Дни добра» в рамках декады пожилого человека</t>
  </si>
  <si>
    <t>Октябрьский район</t>
  </si>
  <si>
    <t>Танцевальный марафон к Всемирному дню здоровья</t>
  </si>
  <si>
    <t>ОО "ЦГПВ им. А. Невского" МБУ "Территория молодежи", ул. Большевистская, 175/6</t>
  </si>
  <si>
    <t xml:space="preserve">Организация и проведение программы для КЦСОН «Формула счастья»
</t>
  </si>
  <si>
    <t>Акция «Ромашка»,  приуроченной к дню семьи, любви и верности</t>
  </si>
  <si>
    <t>микрорайон «Большевистский»</t>
  </si>
  <si>
    <t>Мастер-класс по самообороне с элементами тренинга действий при угрозе терроризма ко Дню солидарности в борьбе с терроризмом</t>
  </si>
  <si>
    <t>Организация и проведение  социальной акции по сбору помощи бездомным животным</t>
  </si>
  <si>
    <t>15.10 - 15.11</t>
  </si>
  <si>
    <t>Детский дом «Жемчужина», ул. Ватутина,30</t>
  </si>
  <si>
    <t>С(К)Ш № 129, ул. Д.Ковальчук, 284</t>
  </si>
  <si>
    <t>Мастер-классы по изготовлению открыток для ветеранов</t>
  </si>
  <si>
    <t>18, 25.04.2019</t>
  </si>
  <si>
    <t>ОО МЦ «Старт» МБУ "Территория молодежи",  ул. Выборная, 99/4</t>
  </si>
  <si>
    <t>Открытая встреча, направленная в рамках дня солидарности в борьбе с терроризмом</t>
  </si>
  <si>
    <t xml:space="preserve">Просмотр профилактического фильма о «ВИЧ/СПИД» и беседа посвященные дню памяти умерших от СПИДа </t>
  </si>
  <si>
    <t>декабрь</t>
  </si>
  <si>
    <t>Мастер-класс по изготовлению новогодних открыток для детей с ОВЗ</t>
  </si>
  <si>
    <t>Мастер-класс по росписи стен в детском доме</t>
  </si>
  <si>
    <t>Мастер-класс по росписи пасхальных яиц для детей в ТЖС</t>
  </si>
  <si>
    <t>Профилактическая программа для воспитанников центра  «Взросленье без куренья» в рамках всемирного дня без табака</t>
  </si>
  <si>
    <t xml:space="preserve">Ежегодная акция по сбору батареек «Батарейки сдавайтесь!» </t>
  </si>
  <si>
    <t>январь - февраль</t>
  </si>
  <si>
    <t>Акция по сбору макулатуры "Бумажный бум"</t>
  </si>
  <si>
    <t>март - апрель</t>
  </si>
  <si>
    <t xml:space="preserve">Флешмоб «Передай другому доброе слово» </t>
  </si>
  <si>
    <t>площадки микрорайона</t>
  </si>
  <si>
    <t>Молодежный субботник в Инюшенском бору</t>
  </si>
  <si>
    <t>Инюшенский бор</t>
  </si>
  <si>
    <t xml:space="preserve">Экологический десант - уборка Инюшенского бора </t>
  </si>
  <si>
    <t>Акция, приуроченная ко дню семьи, любви и верности «Ромашковое лето»</t>
  </si>
  <si>
    <t>микрорайон «Выборный»</t>
  </si>
  <si>
    <t>Акция "Теплые ладошки"</t>
  </si>
  <si>
    <t>октябрь - ноябрь</t>
  </si>
  <si>
    <t xml:space="preserve">Участие в Зеленом Марафоне «Бегущие Сердца» </t>
  </si>
  <si>
    <t>набережная Речного вокзала</t>
  </si>
  <si>
    <t>парк чудес «Галилео», ул. Добролюбова, 16А</t>
  </si>
  <si>
    <t>Благотворительный осенний АртБазар</t>
  </si>
  <si>
    <t xml:space="preserve">Городской конкурс социальной экологической рекламы «Мы за чистый город» </t>
  </si>
  <si>
    <t>МФК "Сан Сити", пл. К.Маркса, 7</t>
  </si>
  <si>
    <t>Благотворительная акция "Протяни руку лапам"</t>
  </si>
  <si>
    <t>ОО "ЦРМИ "Продвижение" ул. Б.Богаткова, 201</t>
  </si>
  <si>
    <t>пл. Пименова</t>
  </si>
  <si>
    <t>Благотворительная выставка – раздача животных «Хвостатые Любимцы»</t>
  </si>
  <si>
    <t>сентябрь 2018- август 2020</t>
  </si>
  <si>
    <t xml:space="preserve">Интеллектуальный клуб "Гики Рики" </t>
  </si>
  <si>
    <t xml:space="preserve">Творческое пространство "Полотно" </t>
  </si>
  <si>
    <t>"ОтЛичный наставник"</t>
  </si>
  <si>
    <t>июнь - август 2019</t>
  </si>
  <si>
    <t>"Перспектива"</t>
  </si>
  <si>
    <t>январь - декабрь 2019</t>
  </si>
  <si>
    <t>14-25 лет</t>
  </si>
  <si>
    <t>14-20 лет</t>
  </si>
  <si>
    <t>"Передай другому"</t>
  </si>
  <si>
    <t>Творческое объединение молодых художников "Красный клевер"</t>
  </si>
  <si>
    <t>сентябрь 2018 - март 2019</t>
  </si>
  <si>
    <t>Поэтическая платформа "Маяк"</t>
  </si>
  <si>
    <t xml:space="preserve"> январь 2019-декабрь 2019</t>
  </si>
  <si>
    <t>Мотивационный проект "Хороший тон"</t>
  </si>
  <si>
    <t>16-35 лет</t>
  </si>
  <si>
    <t xml:space="preserve"> май 2019-июль 2019</t>
  </si>
  <si>
    <t>12-28 лет</t>
  </si>
  <si>
    <t>«ПрофСёрфинг»</t>
  </si>
  <si>
    <t>январь -декабрь 2019</t>
  </si>
  <si>
    <t>"Будь мечтой"</t>
  </si>
  <si>
    <t>январь 2019-декабрь 2019</t>
  </si>
  <si>
    <t>Ландшафтный центр НГАУ, ООО «Флагман», МБУ «Территория молодежи», Завод «Оксид»</t>
  </si>
  <si>
    <t>Садовник/ Вожатый/ Рабочий/ Подсобный работник/ Уборщик служебных помещений/ Костюмер</t>
  </si>
  <si>
    <t>Июнь, июль, август</t>
  </si>
  <si>
    <t>Сборы казачьей молодежи Новосибирской области «СТУЖА 2019»</t>
  </si>
  <si>
    <t>21.07.2019г. по 04.08.2019г</t>
  </si>
  <si>
    <t xml:space="preserve">Лагерь «Горный орленок» (Республика Алтай, Шебалинский район, с. Камлак). </t>
  </si>
  <si>
    <t>14 - 17 лет</t>
  </si>
  <si>
    <t>02 – 04.01.2019</t>
  </si>
  <si>
    <t>Открытие 70-дневной Вахты Памяти у памятника Борису Богаткову, посвященной Дню защитника Отечества</t>
  </si>
  <si>
    <t>Гала-концерт III Городского поэтического фестиваля «Переплет»</t>
  </si>
  <si>
    <t>"Библио-бар"</t>
  </si>
  <si>
    <t>«Выше крыш»</t>
  </si>
  <si>
    <t>"Event-волонтер"</t>
  </si>
  <si>
    <t>16 - 35 лет</t>
  </si>
  <si>
    <t>14  и старше</t>
  </si>
  <si>
    <t xml:space="preserve">Проведение Городских соревнований по судомодельному  спорту «ХХIII Кубок России-2017» им. маршала  А.И. Покрышкина, посвящённых 74-летию Великой Победы </t>
  </si>
  <si>
    <t xml:space="preserve">Городской фестиваль  «ТехноART – 2019» </t>
  </si>
  <si>
    <t xml:space="preserve">IV Городская акция по обмену поэзией «Стихосушка» </t>
  </si>
  <si>
    <t>Городской туристский слет молодежи «ЭкоСтарт»</t>
  </si>
  <si>
    <t>16 - 23 лет</t>
  </si>
  <si>
    <t>Конкурс-выставка «Скетч-марафон»</t>
  </si>
  <si>
    <t>от 16  и старше</t>
  </si>
  <si>
    <t>Фестиваль зимних дворовых игр</t>
  </si>
  <si>
    <t xml:space="preserve">Традиционная программа на микрорайоне «Широкая
Масленица»
</t>
  </si>
  <si>
    <t>от 10 и старше</t>
  </si>
  <si>
    <t>14  лет</t>
  </si>
  <si>
    <t>Иммерсивное шоу «Счастливый брак»</t>
  </si>
  <si>
    <t xml:space="preserve">Районный ЗОЖ - фестиваль 
«Тянись к мечте»
</t>
  </si>
  <si>
    <t xml:space="preserve">Экологический уикэнд
«Счастье быть вместе» 
</t>
  </si>
  <si>
    <t>Районный сэлфи-квэст  «Дом вверх дном»</t>
  </si>
  <si>
    <t>IV Музыкальный ринг в рамках проекта «Литературный клуб «Сияние»</t>
  </si>
  <si>
    <t>Теневой спектакль «Дикие лебеди»</t>
  </si>
  <si>
    <t>Выезд в Новосибирскую воспитательную колонию со спектаклем «PRO животных и людей»</t>
  </si>
  <si>
    <t>14-17 лет</t>
  </si>
  <si>
    <t>Открытие новогодней ёлки на микрорайоне</t>
  </si>
  <si>
    <t>Новогодний  поэтический слэм «ПОЭТому»</t>
  </si>
  <si>
    <t xml:space="preserve">14 - 35 лет </t>
  </si>
  <si>
    <t xml:space="preserve">16 - 35 лет </t>
  </si>
  <si>
    <t xml:space="preserve">ОО «МЦТТ» МБУ «Территория молодёжи», ул. Садовая, 63 </t>
  </si>
  <si>
    <t>Открытие летнего сезона в арт-пространстве «Точка» для воспитанников КФ ОО "МЦТТ" с участием воспитанников социального центра помощи семье и детям "Семья"</t>
  </si>
  <si>
    <t>Выезд в «приют для собак Академгородка»</t>
  </si>
  <si>
    <t xml:space="preserve">приют для собак "Право на жизнь" Верхняя зона Академгородка </t>
  </si>
  <si>
    <t>Благотворительной фотосессии студенческого отряда "Сибстриновец" в пользу приюта для собак "Право на жизнь"</t>
  </si>
  <si>
    <t>1-3.07.2019</t>
  </si>
  <si>
    <t>центр социально помощи семье и детям в тжс «Семья», ул.Зорге, 127/а</t>
  </si>
  <si>
    <t xml:space="preserve"> Кулинарный МК для подростков  из социального центра «Семья»</t>
  </si>
  <si>
    <t>центр социальной помощи семье и детям в тжс «Семья», ул.Зорге, 127/а</t>
  </si>
  <si>
    <t>Торжественная церемония открытия спортивной площадки на улице Садовой</t>
  </si>
  <si>
    <t>Спортивная площадка ул. Садовая, 62/63</t>
  </si>
  <si>
    <t>п. Краснообск, МУЗ Новосибирская центральная районная больница</t>
  </si>
  <si>
    <t xml:space="preserve">Акция «Право на жизнь» в приюте для собак Академ городка </t>
  </si>
  <si>
    <t xml:space="preserve">Мастер-класса «В гостях у кондитера»
</t>
  </si>
  <si>
    <t>Центр социальной помощи семье и детям в тжс «Семья», ул.Зорге, 127/а</t>
  </si>
  <si>
    <t>Мастер-класс для пациентов детского онкогематологического отделения Новосибирской клинической центральной районной больницы (изготовление заготовок)</t>
  </si>
  <si>
    <t>25.11. - 02.12.2019</t>
  </si>
  <si>
    <t xml:space="preserve">Интерактивная игровая программа для детей, подростков и молодежи с инвалидностью «Ура! Зима у двора» </t>
  </si>
  <si>
    <t xml:space="preserve">06.12.2019; </t>
  </si>
  <si>
    <t xml:space="preserve">отделение реабилитации инвалидов, детей и подростков с ОВЗ КЦСОН Октябрьского района 
г. Новосибирск, ул. Чехова, 419;             </t>
  </si>
  <si>
    <t>ОО «МЦТТ» МБУ «Территория молодёжи», ул. Садовая, 63</t>
  </si>
  <si>
    <t xml:space="preserve">Новогодняя программа для детей и молодежи в тжс </t>
  </si>
  <si>
    <t xml:space="preserve">Субботник в Зыряновском сквере </t>
  </si>
  <si>
    <t>Зыряновский сквер</t>
  </si>
  <si>
    <t>ул. Никитина 70, ОО ЦДМ "Респект"</t>
  </si>
  <si>
    <t xml:space="preserve">Районный благотворительный марафон "Мы вместе" </t>
  </si>
  <si>
    <t>Дворец спорта НГТУ</t>
  </si>
  <si>
    <t>Городская экологическая акция "Полезная крышечка"</t>
  </si>
  <si>
    <t xml:space="preserve">в течение всего года </t>
  </si>
  <si>
    <t>Городская экологическая акция "Разрядка"</t>
  </si>
  <si>
    <t>МФК Сан-сити</t>
  </si>
  <si>
    <t>1757
3306
2794
1313
1036
1220</t>
  </si>
  <si>
    <t>70/21933
84/26392
69/21680
40/12640
20/6495
89/27889</t>
  </si>
  <si>
    <t>4615
6507
5875
3168
1792
4377</t>
  </si>
  <si>
    <t>820
1082
622
223</t>
  </si>
  <si>
    <t>АНО ДПО "Институт государственного управления и контрактной системы" (Контрактная система в сфере закупок для обеспечения государственных и муниципальных нужд (44-ФЗ)), 144 часа</t>
  </si>
  <si>
    <t>АНО ДПО "РИПК" (обучение по технической эксплуатации электроустановок потребителей)</t>
  </si>
  <si>
    <t>АНО ДПО "Институт государственного управления и контрактной системы" (Управление закупками по правилам 44-ФЗ и 223-ФЗ), 360 часов</t>
  </si>
  <si>
    <t>ООО УЦ "Профстандарт" (обучение по охране труда для работников организаций)</t>
  </si>
  <si>
    <t>ГАУ ДПО НСО " Новосибирский институт повышения квалификации работников образования", 108 часов</t>
  </si>
  <si>
    <t>ООО УЦ "Профстандарт" (Охрана труда. Техносферная безопасность), 256 часов</t>
  </si>
  <si>
    <t xml:space="preserve">Цель: содействие формированию чувства патриотизма и гражданственности, верности конституционному и воинскому долгу в условиях мирного и военного времени, высокой ответственности и дисциплинированности у молодежи в ходе реализации мероприятий по организации мемориальной и военно-прикладной деятельности во время несения Вахты Памяти. </t>
  </si>
  <si>
    <t>Гавриленко Олеся Александровна</t>
  </si>
  <si>
    <t>Головное учреждение "МБУ "Территория молодёжи" = 15 чел.                                                                                                                       Основной отдел "ЦДМ "Респект" = 25 чел.                                                                                             Основной отдел "ЦРМИ "Продвижение" = 22 чел.                                                                                   Основной отдел "МЦТТ" = 24 чел.                                                                                                           Основной отдел "МЦ "Старт" = 14 чел.                                                                                                   Основной отдел "ЦГПВ им. А. Невского" = 14 чел.                                                                                     Итого: 114 чел.</t>
  </si>
  <si>
    <t xml:space="preserve">Цель - содействие формированию чувства патриотизма и гражданственности в молодёжной среде. </t>
  </si>
  <si>
    <t>В этом году акция традиционно стартовала у мемориального комплекса имени Бориса Богаткова в Октябрьском районе. Открытие акции сопровождалось песнями времен ВОВ, чтением стихов посвященных подвигу российского народа в годы войны и торжественным возложением цветов к памятнику. На мероприятии была развернута масштабная копия Знамени Победы – 200 кв.м. Разворот Знамени Победы дал возможность каждому участнику акции прикоснувшись к флагу, ощутить душой и сердцем все величие Победы.</t>
  </si>
  <si>
    <t>III Городской поэтический фестиваль «Переплет»</t>
  </si>
  <si>
    <t>16.03.-03.04.2019</t>
  </si>
  <si>
    <t xml:space="preserve">Лофт-парк «Подземка», 
ул. Красный проспект, 161
</t>
  </si>
  <si>
    <t xml:space="preserve">Фестивальная программа включала в себя 8 мероприятий различной направленности: квартирник, мастер-классы, интеллектуальная игра, выставка, читка пьесы.  Конкурс проходил по двум номинациям «Я чтец», «Я поэт». Финал был представлен в формате целостного литературного шоу, в котором и зрители являлись творцами, а финалисты фестиваля представили поэтический спектакль, который переплел всех участников единой красной историей.  Всего организационным комитетом было собрано 113 заявок в двух номинациях (55 чтецов и 58 поэтов), по итогам отборочных туров в финал вышли 23 участника, из них 12 поэтов и 11 чтецов, Финал посетили более 200 зрителей.
</t>
  </si>
  <si>
    <t>8-13.05.2019</t>
  </si>
  <si>
    <t xml:space="preserve">ул. Тульская, 205
Комплекс  «Озеро грез» 
</t>
  </si>
  <si>
    <t>Цель: популяризация, поддержка и развитие судомодельного спорта, формирование основы для профессиональной ориентации молодежи.</t>
  </si>
  <si>
    <t xml:space="preserve">Кубок России по судомодельному спорту имени маршала А.И. Покрышкина является ежегодным, соревнования проводятся совместно с Федерацией по судомодельному спорту. 
Руководителем студии и судомоделирования и главным экспертом из команды организаторов Бекешовым Дмитрием Гурьевичем отмечен рост интереса публики к уже традиционному мероприятию. География участников соревнований остается стабильно широкой (12 и более регионов), что позволяет сделать вывод о том, что мероприятие не теряет своей актуальности, имеет высокую значимость в узкой среде судомоделистов, болельщиков  и поклонников их творчества.  
</t>
  </si>
  <si>
    <t>Цель: содействие развитию активной жизненной позиции молодежи, популяризация поэтического твочества.</t>
  </si>
  <si>
    <t xml:space="preserve">Цель: выявление и поддержка творческих инициатив одаренной и талантливой молодежи, в том числе представителей неформальных и субкультурных сообществ. </t>
  </si>
  <si>
    <t xml:space="preserve">Городской фестиваль «Огни Сибири», целью которого является поддержка творческих инициатив талантливой молодежи, в том числе представителей неформальных и субкультурных сообществ, проводился в пятый раз в городе Новосибирске. За пять лет своего существования из локального шоу на городской площади перед ГПНТБ, огненный праздник превратился в полноценный многодневный фестиваль. 
Ежегодно фестиваль огненного искусства привлекает большое количество участников из разных городов России, Украины, Казахстана, Белоруссии. Последние четыре года местом проведения фестиваля становится Михайловская набережная. Для участия в фестивале в оргкомитет было подано более 120 заявок. Фестивальную программу посетили более 150 человек. Гала-концерт посетили более 5000 зрителей.
Фестиваль получился очень значимым и масштабным как для творческой молодежи города Новосибирска так для других городов - участников фестиваля. 
Фестиваль по-прежнему востребован у артистов оригинального жанра, является крупнейшем в Сибирском Федеральном округе. В 2019 году фестиваль посетил гость из Австралии – Тим Годдард. Он является одним из лучших пойстеров мира. Возрос интерес к творческой составляющей фестиваля среди артистов данного жанра, проживающих за Уралом.  
</t>
  </si>
  <si>
    <t>Городской фестиваль молодежного творчества «ТехноART-2019»</t>
  </si>
  <si>
    <t>Парк «Городское начало»</t>
  </si>
  <si>
    <t xml:space="preserve">Основная идея фестиваля - показать жителем города, что за любым прогрессом стоят, прежде всего, владение технологией и творческий подход автора. К участию в фестивале были приглашены мастера хенд-мейда, работы которых явились основой выставочной площадки декоративно-прикладного творчества. Была организована ярмарка-обменник, которая позволила обмениваться мастерам и гостям фестиваля предметами творчества, материалами и инструментами. На значительной части фестивальной площадки разместились мастер-классы по живописи  в  самых разных ее проявлениях. Сцену наполнили новосибирские молодежные кавер-группы.  </t>
  </si>
  <si>
    <t>Цель: создание условий для развития и реализации творческого потенциала молодёжи в области художественного творчества  и дизайна</t>
  </si>
  <si>
    <t>Цель: содействие развитию активной жизненной позиции молодежи и популяризации поэтического творчества в городе Новосибирске.</t>
  </si>
  <si>
    <t xml:space="preserve">Акция проходила 27 июля 2019 года в Первомайском сквере. Сбор заявок на участие проходил с 24 июня по 12 июля 2019 года, заявки на участие подали 110 поэтов, один поэт мог представить до 3 четверостиший (включительно). Всего было создано 123 уникальных авторских открытки. На акции «Стихосушка» все открытки были пронумерованы и зрители голосовали за наиболее понравившуюся им открытку, были определены три лучших открытки, авторам вручили памятные подарки.
С каждым годом «Стихосушка» собирает все большую аудиторию. В сравнении с прошлым годом, количество заявок и открыток значительно увеличилось. В 2018 году заявку на участие в акции подали 70 поэтов и было создано 105 уникальных открыток, а в 2019 году заявились на 40 молодых поэтов больше, и было создано на 18 уникальных открыток более. </t>
  </si>
  <si>
    <t xml:space="preserve">Конкурс изобразительного искусства «Новогодняя сказка» Международный конкурс «Мир художников» </t>
  </si>
  <si>
    <t xml:space="preserve">г. Москва </t>
  </si>
  <si>
    <t>Диплом лауреата III место Юрченко Анастасия</t>
  </si>
  <si>
    <t>IV Международная пойстерская конвенция «Poicon»</t>
  </si>
  <si>
    <t xml:space="preserve">6 Международный конкурс социально значимых плакатов «Люблю тебя, мой край родной!»  </t>
  </si>
  <si>
    <t>г. Новосибирск</t>
  </si>
  <si>
    <t>Сертификат за участие Романову А.Д</t>
  </si>
  <si>
    <t xml:space="preserve">Диплом участника </t>
  </si>
  <si>
    <t xml:space="preserve">Кубок России по судомодельному спорту </t>
  </si>
  <si>
    <t xml:space="preserve">Диплом 1 место Бекешов Д.Г.
Диплом  2место  командное 
Диплом  3 место   Котельников Олег
</t>
  </si>
  <si>
    <t>I Международный фестиваль авторской песни «Станция Сибирь».</t>
  </si>
  <si>
    <t>XLVI Международный фестиваль авторской песни им. Валерия Грушина, г. Самара, Мастрюковские озера.</t>
  </si>
  <si>
    <t>XIV Международный фестиваль авторской песни «Свой Остров», г. Новосибисрск, ПКиО «У моря Обского», Софийская, 15.</t>
  </si>
  <si>
    <t>г. Самара</t>
  </si>
  <si>
    <t>г. Искитим</t>
  </si>
  <si>
    <t xml:space="preserve">Диплом Участника детско-юношеского Гала-концерта Виктории Прокопенко.
Благодарственное письмо руководителю КСП «Лад» 
Чернышеву А. Э 
</t>
  </si>
  <si>
    <t>Диплом за проникновенное исполнение песен Юрия Визбора Чернышеву А. Э 
Благодарственное письмо руководителю КСП «Лад» Чернышеву А. Э. за помощь в работе Детско-юношеской республики на фестивале.</t>
  </si>
  <si>
    <t xml:space="preserve">Виктория Прокопенко – Лауреат в номинации «Самый юный участник» (Детская республика «Островок»).
Виктория Прокопенко – Лауреат в номинации «Приз зрительских симпатий»
Диплом за активное участие в Международном фестивале авторской песни «Свой Остров»:
Екатерина Пьянкова,
Екатерина Сморгонская,
Дуэт: Екатерина Пьянкова и Александр Чернышев,
Александр Чернышев.
Александр Чернышев – Лауреат второй степени в номинации «Авторская песня».
</t>
  </si>
  <si>
    <t xml:space="preserve">X Международный фестиваль авторского и самодеятельного творчества «Золотая осень», 
НСО, Искитимский район, ДОЛ «Чкаловец».
</t>
  </si>
  <si>
    <t xml:space="preserve">г. Искитим </t>
  </si>
  <si>
    <t xml:space="preserve">Екатерина Сморгонская – Лауреат первой степени в номинации «Исполнитель-солист» (бардовское направление).
Александр Чернышев – Лауреат второй степени в номинации «Автор-исполнитель» (бардовское направление).
</t>
  </si>
  <si>
    <t>Международный фестиваль детского, юношеского и молодежного театрального творчества «Времен связующая нить»</t>
  </si>
  <si>
    <t xml:space="preserve">Диплом в номинации «Новаторские приемы в режиссуре»
Диплом II степени за спектакль «Дикие лебеди»
Диплом I степени награждается Яна Соколова за роль повествователя в спектакле «Дикие лебеди»
</t>
  </si>
  <si>
    <t>VII Всероссийский Рейтинговый Открытый конкурс по современной хореографии «Гран-При Новосибирска»</t>
  </si>
  <si>
    <t>Всероссийский турнир по традиционному русскому рукопашному бою среди военно-патриотических клубов «Тверская БУЗА 2019»</t>
  </si>
  <si>
    <t>Всероссийский открытый чемпионат по современной хореографии «АНТИгравитация»</t>
  </si>
  <si>
    <t>Всероссийский фестиваль «Недетское время»</t>
  </si>
  <si>
    <t xml:space="preserve">Всероссийский конкурс детского и юношеского творчества «Семь нот. Зима» </t>
  </si>
  <si>
    <t>Диплом за  III место</t>
  </si>
  <si>
    <t>г. Тверь</t>
  </si>
  <si>
    <t xml:space="preserve"> г. Домодедово</t>
  </si>
  <si>
    <t>Диплом за I место в номинации «Хип-хоп. Дети. Формейшн</t>
  </si>
  <si>
    <t xml:space="preserve">Дипломы:
-  за II место в номинации «StreetShow Дети. Формейшн»;
-  за II место в номинации «Современная хореография. Юниоры Малые группы»; 
-  за VII место в номинации «Эстрадный танец. Дети. Формейшн»
</t>
  </si>
  <si>
    <t>Диплом III степени</t>
  </si>
  <si>
    <t>Диплом лауреата II степени (Гуламова Лиана, Самойлова Анна, Казакова Кристина)</t>
  </si>
  <si>
    <t>XIX Всероссийский детско-юношеский фестиваль авторской песни «Искитим – 2019», НСО, г. Искитим</t>
  </si>
  <si>
    <t>Всероссийский творческий конкурс «Весна – красна!»</t>
  </si>
  <si>
    <t xml:space="preserve">III Всероссийский фестиваль-конкурс хореографического искусства «SiberianDanceContegt» </t>
  </si>
  <si>
    <t>Всероссийский фестиваль боевых искусств</t>
  </si>
  <si>
    <t>Фестиваль огненного шоу «Игры огня»</t>
  </si>
  <si>
    <t>г. Киров</t>
  </si>
  <si>
    <t>г. Тула</t>
  </si>
  <si>
    <t>г. Железногорск</t>
  </si>
  <si>
    <t xml:space="preserve">Диплом Лауреата в номинации «Исполнитель» (младшая возрастная группа) Виктория Прокопенко,
Благодарственное письмо Клубу самодеятельной песни «Лад» Благодарственное письмо руководителю КСП «Лад» Чернышеву А. Э за проведение мастер-класса и работу в жюри </t>
  </si>
  <si>
    <t>диплом победителя Климова Милана
диплом победителя Былина Надежда
диплом призера Козырь Оксана
диплом призера Горбатенкова Ольга
диплом призера Агафонова Ксения</t>
  </si>
  <si>
    <t>Диплом дипломанта 2 степени</t>
  </si>
  <si>
    <t>Диплом за  I командное  место</t>
  </si>
  <si>
    <t>Диплом участника:  Прудников Андрей, Путренко Александр, Косоухов Максим,
Казакова Евгения,
Имаева Кристина
Васильеву Никите</t>
  </si>
  <si>
    <t>II Всероссийский фестиваль-конкурс исполнительских искусств «GREEN FEST»</t>
  </si>
  <si>
    <t>XВсероссийский детско-юношеский фестиваль авторской песни имени И.И. Щербиной «Здравствуйте, люди мои дорогие!»</t>
  </si>
  <si>
    <t xml:space="preserve">г. Курган </t>
  </si>
  <si>
    <r>
      <t>Л</t>
    </r>
    <r>
      <rPr>
        <sz val="11"/>
        <color theme="1"/>
        <rFont val="Times New Roman"/>
        <family val="1"/>
        <charset val="204"/>
      </rPr>
      <t>ауреат II степени  в номинации «Художественное слово. Дуэт»</t>
    </r>
  </si>
  <si>
    <t xml:space="preserve">Диплом I степени в номинации «Исполнитель» (19-25 лет) Сморгонская Е.  Диплом лауреата в номинации «Учитель и ученик» Сморгонская Е., Чернышев А.Э.
Диплом лауреата в номинации «Учитель и ученик» Трио «Фрагмент»
Диплом лауреата в номинации «Исполнитель» (8-12 лет) Прокопенко В. 
</t>
  </si>
  <si>
    <t xml:space="preserve">XVI Региональный фестиваль военно-патриотических клубов и юнармейских отрядов «За Други своя» </t>
  </si>
  <si>
    <t>Чемпионат Сибирского Федерального округа по судомодельному спорту в классе моделей NS</t>
  </si>
  <si>
    <t>Межрегиональный турнир по оружейному бою Памяти Евгения Богомолова</t>
  </si>
  <si>
    <t>Региональный фестиваль талантов «Времена года» Зима</t>
  </si>
  <si>
    <t>Почетная грамота за II место по стрельбе из пневматической винтовки</t>
  </si>
  <si>
    <t xml:space="preserve">Грамота: 
- за I место в классе моделей F 4-С(Бекешов Дмитрий)
- за I местов классе моделей F 2-A (Арахтин Сергей)
- за II место в колассе моделей F 4-B (Котельников Олег)
- за III место в классе моделей F 4-A (Бут Виктор)
</t>
  </si>
  <si>
    <t xml:space="preserve">Почетная грамота:
- за I место по Ножевому бою (Дроздов Игорь);
- за I место по Палочному бою (Лысак Александр)
- за III место по Ножевому бою (Пинаев Данил) 
-за II место по Ножевому бою (Федоров Сергей)
-за III место по Палочному бою (Федоров Сергей)
- за III место по Оружейному бою (Мстинская традиция)
- за I место по Ножевому бою в возрастной группе 2008-2007 (Лысак Владимир) 
- за I место команда ЦГПВ им. А. Невского
- за II место по Ножевому бою (Потемкин Виктор)
- за II место по Палочному бою (Потемкин Виктор)
</t>
  </si>
  <si>
    <t xml:space="preserve">Диплом за I место Балакина Ксения (номинация – Современный танец.Юниоры, дуэты)      Диплом за I место Пономарева Елизавета
(Современный танец, Юниоры, дуэты)
Диплом за 1 место Фомина Кристина (Эстрадный танец, дети, дуэты)
Диплом за I место Фомина Марина (Эстрадный танец, дети, дуэты)
</t>
  </si>
  <si>
    <t>г. Томск</t>
  </si>
  <si>
    <t>Межрегиональные соревнования по судомоделизму на «Кубок Кузбасса»</t>
  </si>
  <si>
    <t xml:space="preserve">XXV Межрегиональный фестиваль традиционной воинской культуры «Где стоишь – там и поле Куликово» </t>
  </si>
  <si>
    <t>Кубок Сибири среди обучающихся</t>
  </si>
  <si>
    <t>Межрегиональные соревнования по судомоделизму «Золотая Осень»</t>
  </si>
  <si>
    <t>Межрегиональный конкурс детского рисунка «Я родом из Сибири»</t>
  </si>
  <si>
    <t>г. Новокузнецк</t>
  </si>
  <si>
    <t xml:space="preserve">Диплом за I место Команда МБУ «Территория молодежи»
Диплом за I место Котельников Олег (модели F4-B)
Диплом за II место Арахтин Сергей (модели F2-A)
Диплом за II место Арендаренко Максим (модели F4-С)
 Диплом за I место Бекешов Дмитрий (модели F4-C)
Диплом за III место Филатов Юрий  (F2-B)
</t>
  </si>
  <si>
    <t xml:space="preserve">Почетная грамота
За участие  
</t>
  </si>
  <si>
    <t xml:space="preserve">Диплом  1 место  - команда «Территория молодежи»
Диплом 1 место  Дуничев Александр
</t>
  </si>
  <si>
    <t xml:space="preserve">Диплом 1 место  Дуничев Александр
Диплом 3 место  Дуничев Александр
Диплом 1 место  Дуничев Александр
Диплом 3 место Арендаренко Максим
</t>
  </si>
  <si>
    <t xml:space="preserve">Областные </t>
  </si>
  <si>
    <t>Областной турнир по борьбе в круг и рукопашному бою, посвященный Дню Защитника Отечества</t>
  </si>
  <si>
    <t>Областное молодежное гуляние «Широкая Масленица»</t>
  </si>
  <si>
    <t>Первенство НСО по судомодельному спорту среди обучающихся</t>
  </si>
  <si>
    <t xml:space="preserve">Фестиваль-конкурс исполнителей эстрадной песни «Золотой микрофон» </t>
  </si>
  <si>
    <t>Открытые областные соревнования по судомоделизму в классе моделей ЕХ-600</t>
  </si>
  <si>
    <t xml:space="preserve">Дипломы:
- за второе место (Дроздов Данил)
</t>
  </si>
  <si>
    <t xml:space="preserve">Благодарственное письмо
Почетная грамота за участие
</t>
  </si>
  <si>
    <t xml:space="preserve">Диплом за III место командное
Диплом за II место Головков Иван
Горцев Илья
Диплом  за I место 
Куликов Данил
</t>
  </si>
  <si>
    <t>Диплом за «яркий сценический образ» (Тарасова Анастасия)</t>
  </si>
  <si>
    <t>Диплом 2 место – Герцев Илья</t>
  </si>
  <si>
    <t>Открытый городской фестиваль по военно-прикладным и спортивным дисциплинам «Будь душою крепче стали»</t>
  </si>
  <si>
    <t>«Шахматный Новосибирск»</t>
  </si>
  <si>
    <t>Городской фестиваль «В единстве сила»</t>
  </si>
  <si>
    <t>Игра «Курс молодого бойца»</t>
  </si>
  <si>
    <t>Дипломы:
-  за участие (Команда проекта «Спасатель»)
- 2 место команда ЦГПВ им. А. Невского
- победа в номинации «Ловкость» команда проекта «Спасатель»</t>
  </si>
  <si>
    <t>Диплом за 2 место Чечулина Маргарита (в турнире «FG»</t>
  </si>
  <si>
    <t xml:space="preserve">Диплом за победу в номинации «Мозговой штурм»
Диплом за участие.
</t>
  </si>
  <si>
    <t>Диплом за III место</t>
  </si>
  <si>
    <t>Открытый фестиваль – конкурс молодых руководителей танцевальных коллективов «Культпросвет. Смотр»</t>
  </si>
  <si>
    <t>VII ежегодный городской творческий марафон «БазАрт – 2018»</t>
  </si>
  <si>
    <t xml:space="preserve">Первый этап соревнований «Шахматный Новосибирск - 2019» </t>
  </si>
  <si>
    <t xml:space="preserve">II турнир по хоккею с шайбой, посвященный «Дню защитника Отечества» </t>
  </si>
  <si>
    <t xml:space="preserve">Дипломы:
- лауреата  III степени в номинации «Эстрадный танец»;
- лауреата  I степени в номинации «Уличный танец»;
- лауреата  III степени в номинации «Современный танец»
- диплом лауреата II степени в номинации «Уличный танец»
</t>
  </si>
  <si>
    <t xml:space="preserve">Диплом за участие 3 </t>
  </si>
  <si>
    <t xml:space="preserve">Грамоты:
- за 2 место в турнире «FG» (Чечулина Маргарита);
- за 3 место в турнире «D» (Бабенко Денис)
</t>
  </si>
  <si>
    <t>Диплом II степени</t>
  </si>
  <si>
    <t xml:space="preserve">XII смотр – конкурс художественной самодеятельности «Радуга талантов» </t>
  </si>
  <si>
    <t xml:space="preserve">Второй этап соревнований «Шахматный Новосибирск - 2019» </t>
  </si>
  <si>
    <t xml:space="preserve">II этап десятого открытого детского шахматного фестиваля «Озорная ладья 2018 – 2019» </t>
  </si>
  <si>
    <t xml:space="preserve">Открытый чемпионат по хоккею среди молодежных любительских команд «Стальной конек» сезон  2018 – 2019 </t>
  </si>
  <si>
    <t xml:space="preserve">Шахматный фестиваль «Весенние каникулы - 2019» </t>
  </si>
  <si>
    <t>Благотворительный фестиваль творчества молодежи «GreenFly»</t>
  </si>
  <si>
    <t>Шахматный фестиваль на призы города Новосибирска</t>
  </si>
  <si>
    <t xml:space="preserve">Дипломы:
- за участие в номинации «вокально-инструментальное исполнительство»;
- за участие в номинации «вокальное исполнительство»;
- II степени
- за участие в номинации Хореография
-2  диплома за участие
</t>
  </si>
  <si>
    <t>Грамота  за 3 место в группе С3 (Фадеев Антон)</t>
  </si>
  <si>
    <t>Диплом за 2 место (Иванюшкин Арсений)</t>
  </si>
  <si>
    <t>Диплом за I место</t>
  </si>
  <si>
    <t>Диплом за 1 место Чечулина Маргарита</t>
  </si>
  <si>
    <t>Диплом за участие Терпсихора</t>
  </si>
  <si>
    <t xml:space="preserve">Диплом III степени Смирнягин Илья </t>
  </si>
  <si>
    <t>Открытый фестиваль творческой самодеятельности «Арт-калинка»</t>
  </si>
  <si>
    <t>Открытый конкурс – фестиваль вокального творчества «Моя Россия»</t>
  </si>
  <si>
    <t>Открытый городской вокальный конкурс «Vголосе»</t>
  </si>
  <si>
    <t>Городской конкурс социальной экологической рекламы «Мы за чистый город»</t>
  </si>
  <si>
    <t xml:space="preserve">Зимняя спартакиада работников сферы молодежной политики </t>
  </si>
  <si>
    <t>Летняя спартакиада работников сферы молодежной политики</t>
  </si>
  <si>
    <t>Городской фестиваль «Лови  лето»</t>
  </si>
  <si>
    <t xml:space="preserve">Соревнования по судомодельному спорту «Кубок памяти Сваровского С.Г. 2019» </t>
  </si>
  <si>
    <t xml:space="preserve">Благодарственное письмо Голевой Ю.В
Диплом лауреата 3 степени
Диплом участника
</t>
  </si>
  <si>
    <t xml:space="preserve">Диплом II степени Чмырь Дарья
Диплом участника Юлия Филлипова
Диплом III степени
ансамбль
</t>
  </si>
  <si>
    <t>Диплом участника Шейкина Алена</t>
  </si>
  <si>
    <t xml:space="preserve">Почетная грамота Смирнова Ирина Александровна.
Диплом за участие: 
Леонов Глеб,
Григорьева Алиса,
Чувахин Александр,
Чуб Иван,
Чиминев Тимофей, 
Соломаха Савелий, 
Бычкова Варвара.
</t>
  </si>
  <si>
    <t>Диплом за участие</t>
  </si>
  <si>
    <t xml:space="preserve">Диплом за участие 
Якушенко С.О. 
Тыщенко Л.Р.
Орлова Д.Л. 
Белич Н.Ю. 
ПрацванияТ.С.
Прокофьева Д.Ю. 
Вандышева В,А. 
Рябышева И,Д. 
Куликова О.А. 
Моисеева А.С. 
ПейпанТ.В. 
Еремеева М.О. 
ЗаварухинН.С. 
Яковлева Л,А. 
</t>
  </si>
  <si>
    <t>Диплом за 2  место Виктор Бут</t>
  </si>
  <si>
    <t>Диплом за 3 место Афанасьев Е</t>
  </si>
  <si>
    <t xml:space="preserve">Районный фестиваль конкурс исполнителей эстрадной песни «Золотой микрофон» </t>
  </si>
  <si>
    <t>Специальный приз  за «Яркий сценический образ»</t>
  </si>
  <si>
    <t>3 диплома за участие</t>
  </si>
  <si>
    <t xml:space="preserve">Диплом участника 3 Усковой Алене Гладких Екатерина, 
Пхасувор Диана
Лауреат 1 степени Баранов Станислав
Диплом Лауреата 2 степени Пхасувор Диана
</t>
  </si>
  <si>
    <t>Диплом за участие в конкурсе:
Чугасова Софья, 
Леонтьев Михаил,
Патрушева Виктория, 
Кулешова Лилия,
Силина Александра,
Войтик Елизавета,
Смирнова Анастасия,
Богданова Виктория, 
Аванесова Зоя, 
Воробьева Елена,
Бычкова Варвара.
Диплом за участие в открытом конкурсе: 
Чугасова Софья. 
Диплом за работу, особо отмеченную жюри: 
Григорьева Милена.</t>
  </si>
  <si>
    <t>Головное учреждение МБУ «Территория молодёжи»: 
07.30 - 21.00 понедельник – пятница; 
10.00-20.00 суббота, воскресенье. 
ОО «Центр гражданско-патриотического воспитания им. А. Невского»: 
09.00 - 22.00 понедельник;                                                                                                       09.00 - 21.30 вторник, четверг;                                                                                         09.30 - 22.00 среда, пятница;                                                                                            12.00 - 21.00 суббота;                                                                                                               10.00 - 18.00 воскресенье.  
ОО «Молодёжный центр технического творчества»: 
9.00 до 21.00 понедельник – пятница; 
09.00 до 20.00 суббота; 
воскресенье – выходной. 
ОО «Центр развития молодежных инициатив «Продвижение»: 
10.00 - 22.00 понедельник – суббота; 
воскресенье – выходной.
ОО  «Центр досуга молодежи «Респект»: 
09.30 – 21.30 понедельник – воскресенье.
ОО «Молодёжный центр «Старт»:
09.30 - 21.30 понедельник – воскресенье.</t>
  </si>
  <si>
    <t>ФГБОУ ВО "НГПУ" (Реализация государственной молодежной политики на региональном и муниципальном уровнях)</t>
  </si>
  <si>
    <t>Игровая программа для детей и подростков в тжс, проживающих в центре «Семья»</t>
  </si>
  <si>
    <t>Выезд для помощи  в «приют для собак Академгородка»</t>
  </si>
  <si>
    <t>Театрализованный мастер-класс с элементами игры для пациентов детского онкогематологического отделения Новосибирской клинической центральной районной больницы (изготовление заготовок для МК)</t>
  </si>
  <si>
    <t>Благотворительные фотоссесии для молодёжи в ТЖС "Семейный альбом" и "Зимняя сказка"</t>
  </si>
  <si>
    <t>Участие в благотоворительном фестивале "Green fly"</t>
  </si>
  <si>
    <t>Содействие формированию здорового образа жизни в молодежной среде через вовлечение молодежи в массовые спортивно-оздоровительные мероприятия и пропаганду туризма как средства физического, нравсвенного, патриотического и экологического воспитания молодежи</t>
  </si>
  <si>
    <t xml:space="preserve">Мероприятие в 2019 году проводилось в пятый раз. В ходе мероприятия были организованы различные соревновательные этапы, а также были проведены творческие и спортивные конкурсы для болельщиков. Была организована зона отдыха, где участники в перерывах могли отдохнуть, попив чай с домашними сладостями. Работало несколько фотозон, соответствующих тематике мероприятия. Был изменен формат соревновательных этапов. По окончании мероприятия была организована обратная связь со стороны участников, которые отметили новый формат прохождения этапов по карте активностей, позволяющий без заминок и задержек пройти все соревновательные этапы; также усатниками были позитивно отмечены новые интересные конкурсы на взаимодействие команд и общая атмосфера мероприятия. 
</t>
  </si>
  <si>
    <t xml:space="preserve">Городские соревнования
 «XXIV Кубок России» 
по судомодельному спорту имени маршала А.И. Покрышкина, 
посвященные 74-летию Великой Победы
</t>
  </si>
  <si>
    <t>Вахта Памяти осуществляется пятый год. Четвертый год она имеет статус городского мероприятия. Торжественное открытие Вахты Памяти состоялось 23 февраля у мемориального комплекса имени Бориса Богаткова, на нем присутствовали представители депутатского корпуса города, админитсрации Октябрьского района, Совета Ветеранов. Далее 70 дней старшеклассники школ Октябрьского района и курсанты военных образовательных учреждений несли караульную службу. Ежегодно отмечается рост интереса к данному проекту, как со стороны школьников, так и со стороны общественных организщаци и коммерческиз структур, которые готовы поддерживать проект. Школьники готовы вступать в постоянный состав Вахты Памяти. По итогам 70-дневной Вахты на межотраслевой коллегии было принято решение, что в год 75-летия Победы необходимо нести вахту не 5 дней в неделю, а 6 дней, в т.ч. в субботу. Все участники коллегии согласились с этим решением.</t>
  </si>
  <si>
    <t>Выставка «Скетч-марафон 2019»</t>
  </si>
  <si>
    <t>Фестиваль-конкурс патриотической песни «Горжусь Отчизною своей»</t>
  </si>
  <si>
    <t xml:space="preserve">Выставка-конкурс технического творчества  «Полеты во сне и наяву»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</si>
</sst>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8"/>
      <color indexed="81"/>
      <name val="Tahoma"/>
      <family val="2"/>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b/>
      <sz val="8"/>
      <color indexed="81"/>
      <name val="Tahoma"/>
      <family val="2"/>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b/>
      <u/>
      <sz val="14"/>
      <color theme="1"/>
      <name val="Times New Roman"/>
      <family val="1"/>
      <charset val="204"/>
    </font>
    <font>
      <b/>
      <sz val="14"/>
      <color indexed="8"/>
      <name val="Times New Roman"/>
      <family val="1"/>
      <charset val="204"/>
    </font>
    <font>
      <sz val="14"/>
      <color indexed="8"/>
      <name val="Times New Roman"/>
      <family val="1"/>
      <charset val="204"/>
    </font>
    <font>
      <b/>
      <sz val="14"/>
      <color rgb="FF000000"/>
      <name val="Times New Roman"/>
      <family val="1"/>
      <charset val="204"/>
    </font>
    <font>
      <sz val="10"/>
      <color rgb="FF000000"/>
      <name val="Times New Roman"/>
      <family val="1"/>
      <charset val="204"/>
    </font>
    <font>
      <sz val="11"/>
      <color theme="0"/>
      <name val="Times New Roman"/>
      <family val="1"/>
      <charset val="204"/>
    </font>
    <font>
      <sz val="11"/>
      <color rgb="FF000000"/>
      <name val="Times New Roman"/>
      <family val="1"/>
      <charset val="204"/>
    </font>
    <font>
      <sz val="11"/>
      <color indexed="8"/>
      <name val="Times New Roman"/>
      <family val="1"/>
      <charset val="204"/>
    </font>
    <font>
      <b/>
      <sz val="11"/>
      <color theme="1"/>
      <name val="Times New Roman"/>
      <family val="1"/>
      <charset val="204"/>
    </font>
    <font>
      <sz val="8"/>
      <color theme="1"/>
      <name val="Times New Roman"/>
      <family val="1"/>
      <charset val="204"/>
    </font>
    <font>
      <sz val="12"/>
      <color rgb="FF363636"/>
      <name val="Times New Roman"/>
      <family val="1"/>
      <charset val="204"/>
    </font>
    <font>
      <sz val="12"/>
      <color rgb="FF333333"/>
      <name val="Times New Roman"/>
      <family val="1"/>
      <charset val="204"/>
    </font>
    <font>
      <sz val="12"/>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4"/>
      </patternFill>
    </fill>
    <fill>
      <patternFill patternType="solid">
        <fgColor theme="2" tint="-0.249977111117893"/>
        <bgColor indexed="64"/>
      </patternFill>
    </fill>
    <fill>
      <patternFill patternType="solid">
        <fgColor rgb="FF66FFFF"/>
        <bgColor indexed="64"/>
      </patternFill>
    </fill>
    <fill>
      <patternFill patternType="solid">
        <fgColor indexed="9"/>
        <bgColor indexed="64"/>
      </patternFill>
    </fill>
    <fill>
      <patternFill patternType="solid">
        <fgColor rgb="FFFFFFFF"/>
        <bgColor rgb="FFFFFFFF"/>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s>
  <cellStyleXfs count="5">
    <xf numFmtId="0" fontId="0" fillId="0" borderId="0"/>
    <xf numFmtId="0" fontId="28" fillId="0" borderId="0" applyNumberFormat="0" applyFill="0" applyBorder="0" applyAlignment="0" applyProtection="0"/>
    <xf numFmtId="0" fontId="23"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cellStyleXfs>
  <cellXfs count="453">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3" fillId="3" borderId="1" xfId="0" applyFont="1" applyFill="1" applyBorder="1" applyAlignment="1" applyProtection="1">
      <alignment horizontal="center"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4" borderId="3"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Alignment="1" applyProtection="1">
      <alignment horizontal="right"/>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3" fillId="4" borderId="5" xfId="0" applyFont="1" applyFill="1" applyBorder="1" applyAlignment="1" applyProtection="1">
      <alignment horizontal="center"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1" fillId="0" borderId="0" xfId="0" applyFont="1" applyBorder="1" applyProtection="1">
      <protection hidden="1"/>
    </xf>
    <xf numFmtId="0" fontId="0" fillId="0" borderId="1" xfId="0" applyBorder="1"/>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hidden="1"/>
    </xf>
    <xf numFmtId="49" fontId="3" fillId="3" borderId="5" xfId="0" applyNumberFormat="1" applyFont="1" applyFill="1" applyBorder="1" applyAlignment="1" applyProtection="1">
      <alignment horizontal="center" vertical="top" wrapText="1"/>
      <protection hidden="1"/>
    </xf>
    <xf numFmtId="49" fontId="3" fillId="3" borderId="1" xfId="0" applyNumberFormat="1" applyFont="1" applyFill="1" applyBorder="1" applyAlignment="1" applyProtection="1">
      <alignment horizontal="center" vertical="top" wrapText="1"/>
      <protection hidden="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3" borderId="1" xfId="0" applyFont="1" applyFill="1" applyBorder="1" applyProtection="1">
      <protection hidden="1"/>
    </xf>
    <xf numFmtId="0" fontId="2" fillId="2"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0" xfId="0" applyFont="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2" fillId="0" borderId="5" xfId="0" applyFont="1" applyBorder="1" applyAlignment="1" applyProtection="1">
      <alignment horizontal="left"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5" xfId="0" applyFont="1" applyBorder="1" applyAlignment="1" applyProtection="1">
      <alignment vertical="top"/>
      <protection locked="0"/>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5" xfId="0" applyFont="1" applyBorder="1" applyAlignment="1" applyProtection="1">
      <alignment vertical="top"/>
      <protection locked="0"/>
    </xf>
    <xf numFmtId="0" fontId="3" fillId="3" borderId="5" xfId="0" applyFont="1" applyFill="1" applyBorder="1" applyAlignment="1" applyProtection="1">
      <alignment horizontal="right" vertical="top"/>
      <protection hidden="1"/>
    </xf>
    <xf numFmtId="0" fontId="3" fillId="3" borderId="5" xfId="0" applyFont="1" applyFill="1" applyBorder="1" applyAlignment="1" applyProtection="1">
      <alignment horizontal="center" vertical="top"/>
      <protection hidden="1"/>
    </xf>
    <xf numFmtId="0" fontId="2" fillId="0" borderId="1" xfId="0" applyFont="1" applyBorder="1" applyAlignment="1" applyProtection="1">
      <alignment horizontal="left" vertical="top"/>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3" fillId="3" borderId="1" xfId="0" applyFont="1" applyFill="1" applyBorder="1" applyAlignment="1" applyProtection="1">
      <alignment horizontal="center" vertical="top" wrapText="1"/>
      <protection hidden="1"/>
    </xf>
    <xf numFmtId="0" fontId="19" fillId="4" borderId="6" xfId="0" applyFont="1" applyFill="1" applyBorder="1" applyAlignment="1" applyProtection="1">
      <alignment vertical="top" wrapText="1"/>
      <protection hidden="1"/>
    </xf>
    <xf numFmtId="0" fontId="18"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20" fillId="0" borderId="0" xfId="0" applyFont="1" applyBorder="1" applyProtection="1">
      <protection hidden="1"/>
    </xf>
    <xf numFmtId="0" fontId="0" fillId="0" borderId="0" xfId="0" applyBorder="1" applyProtection="1">
      <protection hidden="1"/>
    </xf>
    <xf numFmtId="2" fontId="3" fillId="3" borderId="0" xfId="0" applyNumberFormat="1" applyFont="1" applyFill="1" applyBorder="1" applyAlignment="1" applyProtection="1">
      <alignment horizontal="center" vertical="top" wrapText="1"/>
      <protection hidden="1"/>
    </xf>
    <xf numFmtId="0" fontId="2" fillId="0" borderId="1" xfId="0" applyFont="1" applyBorder="1" applyProtection="1">
      <protection locked="0"/>
    </xf>
    <xf numFmtId="2" fontId="3" fillId="2" borderId="1" xfId="0" applyNumberFormat="1" applyFont="1" applyFill="1" applyBorder="1" applyAlignment="1" applyProtection="1">
      <alignment horizontal="center" vertical="top" wrapText="1"/>
      <protection hidden="1"/>
    </xf>
    <xf numFmtId="1" fontId="21" fillId="3" borderId="1"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2" fillId="2" borderId="5" xfId="0" applyFont="1" applyFill="1" applyBorder="1" applyAlignment="1" applyProtection="1">
      <alignment horizontal="left" vertical="top" wrapText="1"/>
      <protection hidden="1"/>
    </xf>
    <xf numFmtId="0" fontId="3" fillId="0" borderId="1" xfId="0" applyFont="1" applyBorder="1" applyAlignment="1" applyProtection="1">
      <alignment horizontal="center" vertical="top"/>
      <protection locked="0"/>
    </xf>
    <xf numFmtId="1" fontId="3" fillId="5" borderId="2" xfId="0" applyNumberFormat="1" applyFont="1" applyFill="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64" fontId="3" fillId="3"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3" fillId="0" borderId="5" xfId="0" applyFont="1" applyBorder="1" applyAlignment="1" applyProtection="1">
      <alignment horizontal="center" vertical="center" wrapText="1"/>
      <protection locked="0"/>
    </xf>
    <xf numFmtId="0" fontId="3" fillId="4" borderId="5"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3"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1" fontId="24" fillId="0" borderId="0" xfId="0" applyNumberFormat="1" applyFont="1" applyProtection="1">
      <protection hidden="1"/>
    </xf>
    <xf numFmtId="0" fontId="23" fillId="0" borderId="0" xfId="0" applyFont="1" applyProtection="1">
      <protection hidden="1"/>
    </xf>
    <xf numFmtId="0" fontId="3" fillId="2" borderId="5" xfId="0" applyFont="1" applyFill="1" applyBorder="1" applyAlignment="1" applyProtection="1">
      <alignment vertical="top" wrapText="1"/>
      <protection hidden="1"/>
    </xf>
    <xf numFmtId="0" fontId="18" fillId="2" borderId="7" xfId="0" applyFont="1" applyFill="1" applyBorder="1" applyAlignment="1" applyProtection="1">
      <alignment horizontal="center" vertical="top" wrapText="1"/>
      <protection hidden="1"/>
    </xf>
    <xf numFmtId="0" fontId="25" fillId="2" borderId="6"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10" fillId="0" borderId="0" xfId="0" applyFont="1" applyAlignment="1" applyProtection="1">
      <alignment vertical="center"/>
      <protection hidden="1"/>
    </xf>
    <xf numFmtId="0" fontId="26" fillId="0" borderId="0" xfId="0" applyFont="1" applyBorder="1" applyAlignment="1" applyProtection="1">
      <alignment horizontal="center" vertical="top"/>
      <protection hidden="1"/>
    </xf>
    <xf numFmtId="0" fontId="26"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0" fontId="10" fillId="0" borderId="0" xfId="0" applyFont="1"/>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10" fillId="0" borderId="1" xfId="0" applyFont="1" applyBorder="1"/>
    <xf numFmtId="49" fontId="10" fillId="3" borderId="1" xfId="0" applyNumberFormat="1" applyFont="1" applyFill="1" applyBorder="1" applyAlignment="1" applyProtection="1">
      <alignment horizontal="right" wrapText="1"/>
      <protection hidden="1"/>
    </xf>
    <xf numFmtId="0" fontId="24" fillId="7" borderId="1" xfId="2" applyFont="1" applyBorder="1" applyAlignment="1">
      <alignment horizontal="center" vertical="center"/>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0" borderId="0" xfId="0" applyFont="1" applyBorder="1" applyAlignment="1" applyProtection="1">
      <alignment horizontal="left"/>
      <protection hidden="1"/>
    </xf>
    <xf numFmtId="0" fontId="3" fillId="3" borderId="0" xfId="0" applyFont="1" applyFill="1" applyBorder="1" applyAlignment="1" applyProtection="1">
      <alignment horizontal="center" vertical="top" wrapText="1"/>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2" fillId="8"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vertical="top" wrapText="1"/>
      <protection locked="0"/>
    </xf>
    <xf numFmtId="0" fontId="9" fillId="8" borderId="5" xfId="0" applyFont="1" applyFill="1" applyBorder="1" applyAlignment="1" applyProtection="1">
      <alignment horizontal="center" vertical="top" wrapText="1"/>
      <protection locked="0"/>
    </xf>
    <xf numFmtId="0" fontId="2" fillId="8" borderId="1" xfId="0" applyFont="1" applyFill="1" applyBorder="1" applyAlignment="1" applyProtection="1">
      <alignment horizontal="center" vertical="top" wrapText="1"/>
      <protection locked="0"/>
    </xf>
    <xf numFmtId="0" fontId="2" fillId="8"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0" fontId="3" fillId="0" borderId="0" xfId="0" applyFont="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4" borderId="2" xfId="0" applyFont="1" applyFill="1" applyBorder="1" applyAlignment="1" applyProtection="1">
      <alignment horizontal="center" vertical="top"/>
      <protection hidden="1"/>
    </xf>
    <xf numFmtId="0" fontId="10" fillId="0" borderId="1" xfId="0" applyFont="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9" borderId="3" xfId="0" applyFont="1" applyFill="1" applyBorder="1" applyAlignment="1" applyProtection="1">
      <alignment horizontal="left" vertical="top" wrapText="1"/>
      <protection locked="0"/>
    </xf>
    <xf numFmtId="0" fontId="2" fillId="9" borderId="3" xfId="0"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top" wrapText="1"/>
      <protection locked="0"/>
    </xf>
    <xf numFmtId="0" fontId="2" fillId="9" borderId="1" xfId="0" applyFont="1" applyFill="1" applyBorder="1" applyAlignment="1" applyProtection="1">
      <alignment horizontal="center" vertical="top" wrapText="1"/>
      <protection locked="0"/>
    </xf>
    <xf numFmtId="0" fontId="27" fillId="9" borderId="1" xfId="0" applyFont="1" applyFill="1" applyBorder="1" applyAlignment="1">
      <alignment horizontal="center" vertical="center" wrapText="1"/>
    </xf>
    <xf numFmtId="0" fontId="27" fillId="9" borderId="3" xfId="0" applyFont="1" applyFill="1" applyBorder="1" applyAlignment="1" applyProtection="1">
      <alignment horizontal="center" vertical="top" wrapText="1"/>
      <protection locked="0"/>
    </xf>
    <xf numFmtId="0" fontId="27" fillId="9" borderId="1" xfId="0" applyFont="1" applyFill="1" applyBorder="1" applyAlignment="1" applyProtection="1">
      <alignment horizontal="center" vertical="top" wrapText="1"/>
      <protection locked="0"/>
    </xf>
    <xf numFmtId="0" fontId="3" fillId="9" borderId="3" xfId="0" applyFont="1" applyFill="1" applyBorder="1" applyAlignment="1" applyProtection="1">
      <alignment horizontal="left" vertical="top" wrapText="1"/>
      <protection locked="0"/>
    </xf>
    <xf numFmtId="0" fontId="3" fillId="9" borderId="1" xfId="0" applyFont="1" applyFill="1" applyBorder="1" applyAlignment="1" applyProtection="1">
      <alignment horizontal="left" vertical="top" wrapText="1"/>
      <protection locked="0"/>
    </xf>
    <xf numFmtId="0" fontId="10" fillId="9" borderId="13" xfId="0" applyFont="1" applyFill="1" applyBorder="1" applyAlignment="1">
      <alignment horizontal="center" vertical="center" wrapText="1"/>
    </xf>
    <xf numFmtId="0" fontId="27" fillId="9" borderId="13" xfId="0" applyFont="1" applyFill="1" applyBorder="1" applyAlignment="1">
      <alignment horizontal="center" vertical="center" wrapText="1"/>
    </xf>
    <xf numFmtId="0" fontId="2" fillId="0" borderId="3" xfId="0" applyFont="1" applyBorder="1" applyAlignment="1" applyProtection="1">
      <alignment horizontal="left" vertical="top" wrapText="1"/>
      <protection locked="0"/>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2" fillId="0" borderId="1" xfId="0" applyFont="1" applyFill="1" applyBorder="1" applyAlignment="1">
      <alignment vertical="top" wrapText="1"/>
    </xf>
    <xf numFmtId="0" fontId="3" fillId="4" borderId="1" xfId="0" applyFont="1" applyFill="1" applyBorder="1" applyAlignment="1" applyProtection="1">
      <alignment horizontal="center" vertical="top" wrapText="1"/>
      <protection hidden="1"/>
    </xf>
    <xf numFmtId="0" fontId="3" fillId="9" borderId="1" xfId="0" applyFont="1" applyFill="1" applyBorder="1" applyAlignment="1">
      <alignment horizontal="center" vertical="center" wrapText="1"/>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hidden="1"/>
    </xf>
    <xf numFmtId="0" fontId="28" fillId="0" borderId="1" xfId="1"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hidden="1"/>
    </xf>
    <xf numFmtId="0" fontId="5" fillId="0" borderId="0" xfId="0" applyFont="1" applyAlignment="1">
      <alignment horizontal="center" vertical="center"/>
    </xf>
    <xf numFmtId="0" fontId="5" fillId="0" borderId="0" xfId="0" applyFont="1"/>
    <xf numFmtId="0" fontId="3" fillId="4" borderId="1" xfId="0" applyFont="1" applyFill="1" applyBorder="1" applyAlignment="1" applyProtection="1">
      <alignment horizontal="center" vertical="top" wrapText="1"/>
      <protection hidden="1"/>
    </xf>
    <xf numFmtId="0" fontId="2" fillId="9" borderId="1"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14" fontId="2" fillId="9" borderId="1" xfId="0" applyNumberFormat="1" applyFont="1" applyFill="1" applyBorder="1" applyAlignment="1" applyProtection="1">
      <alignment horizontal="center" vertical="center" wrapText="1"/>
      <protection locked="0"/>
    </xf>
    <xf numFmtId="0" fontId="5" fillId="0" borderId="0" xfId="0" applyFont="1" applyAlignment="1">
      <alignment vertical="center"/>
    </xf>
    <xf numFmtId="14" fontId="10" fillId="9" borderId="1" xfId="0" applyNumberFormat="1"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15" fillId="0" borderId="1" xfId="0" applyFont="1" applyBorder="1" applyAlignment="1">
      <alignment vertical="top" wrapText="1"/>
    </xf>
    <xf numFmtId="0" fontId="31" fillId="10" borderId="1" xfId="0" applyFont="1" applyFill="1" applyBorder="1" applyAlignment="1" applyProtection="1">
      <alignment horizontal="center" vertical="top" wrapText="1"/>
      <protection locked="0"/>
    </xf>
    <xf numFmtId="0" fontId="32" fillId="0" borderId="5" xfId="0" applyFont="1" applyBorder="1" applyAlignment="1" applyProtection="1">
      <alignment horizontal="center" vertical="top" wrapText="1"/>
      <protection locked="0"/>
    </xf>
    <xf numFmtId="0" fontId="32"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15" fillId="0" borderId="16" xfId="0" applyFont="1" applyBorder="1" applyAlignment="1" applyProtection="1">
      <alignment horizontal="center" vertical="top" wrapText="1"/>
      <protection locked="0"/>
    </xf>
    <xf numFmtId="0" fontId="33" fillId="11" borderId="17" xfId="0" applyFont="1" applyFill="1" applyBorder="1" applyAlignment="1" applyProtection="1">
      <alignment horizontal="center" vertical="top" wrapText="1"/>
      <protection locked="0"/>
    </xf>
    <xf numFmtId="0" fontId="33" fillId="0" borderId="17" xfId="0" applyFont="1" applyBorder="1" applyAlignment="1" applyProtection="1">
      <alignment horizontal="center" vertical="top" wrapText="1"/>
      <protection locked="0"/>
    </xf>
    <xf numFmtId="0" fontId="9" fillId="0" borderId="1" xfId="0" applyFont="1" applyBorder="1" applyAlignment="1">
      <alignment vertical="top" wrapText="1"/>
    </xf>
    <xf numFmtId="0" fontId="2" fillId="0" borderId="0" xfId="0" applyFont="1" applyAlignment="1" applyProtection="1">
      <alignment vertical="top" wrapText="1"/>
      <protection hidden="1"/>
    </xf>
    <xf numFmtId="0" fontId="2" fillId="2" borderId="1" xfId="0" applyFont="1" applyFill="1" applyBorder="1" applyAlignment="1" applyProtection="1">
      <alignment vertical="top" wrapText="1"/>
      <protection locked="0"/>
    </xf>
    <xf numFmtId="0" fontId="2" fillId="2" borderId="1" xfId="0" applyFont="1" applyFill="1" applyBorder="1" applyAlignment="1" applyProtection="1">
      <alignment vertical="top" wrapText="1"/>
      <protection hidden="1"/>
    </xf>
    <xf numFmtId="0" fontId="2" fillId="0" borderId="1" xfId="0" applyFont="1" applyBorder="1" applyAlignment="1" applyProtection="1">
      <alignment vertical="top" wrapText="1"/>
      <protection locked="0"/>
    </xf>
    <xf numFmtId="0" fontId="5" fillId="0" borderId="0" xfId="0" applyFont="1" applyAlignment="1" applyProtection="1">
      <alignment vertical="top" wrapText="1"/>
      <protection hidden="1"/>
    </xf>
    <xf numFmtId="0" fontId="5" fillId="0" borderId="1" xfId="0" applyFont="1" applyBorder="1" applyAlignment="1">
      <alignment vertical="top" wrapText="1"/>
    </xf>
    <xf numFmtId="0" fontId="34" fillId="0" borderId="1" xfId="0" applyFont="1" applyBorder="1" applyAlignment="1">
      <alignment horizontal="left" vertical="top" wrapText="1"/>
    </xf>
    <xf numFmtId="0" fontId="26" fillId="0" borderId="15" xfId="0" applyFont="1" applyBorder="1" applyAlignment="1">
      <alignment horizontal="justify" vertical="top" wrapText="1"/>
    </xf>
    <xf numFmtId="14" fontId="5" fillId="0" borderId="1" xfId="0" applyNumberFormat="1" applyFont="1" applyBorder="1" applyAlignment="1">
      <alignment horizontal="center" vertical="top"/>
    </xf>
    <xf numFmtId="0" fontId="5" fillId="0" borderId="1" xfId="0" applyFont="1" applyBorder="1" applyAlignment="1">
      <alignment horizontal="center" vertical="top"/>
    </xf>
    <xf numFmtId="0" fontId="10" fillId="0" borderId="1" xfId="0" applyFont="1" applyBorder="1" applyAlignment="1">
      <alignment vertical="top"/>
    </xf>
    <xf numFmtId="0" fontId="5" fillId="0" borderId="1" xfId="0" applyFont="1" applyBorder="1" applyAlignment="1" applyProtection="1">
      <alignment vertical="top" wrapText="1"/>
      <protection locked="0"/>
    </xf>
    <xf numFmtId="0" fontId="5" fillId="0" borderId="1" xfId="0" applyFont="1" applyBorder="1" applyAlignment="1">
      <alignment horizontal="center" vertical="top" wrapText="1"/>
    </xf>
    <xf numFmtId="0" fontId="26" fillId="0" borderId="1" xfId="0" applyFont="1" applyBorder="1" applyAlignment="1">
      <alignment horizontal="left" vertical="top" wrapText="1"/>
    </xf>
    <xf numFmtId="0" fontId="5" fillId="0" borderId="1" xfId="0" applyFont="1" applyBorder="1" applyAlignment="1">
      <alignment horizontal="left" vertical="top" wrapText="1"/>
    </xf>
    <xf numFmtId="0" fontId="26" fillId="0" borderId="1" xfId="0" applyFont="1" applyBorder="1" applyAlignment="1">
      <alignment vertical="top" wrapText="1"/>
    </xf>
    <xf numFmtId="0" fontId="5"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vertical="top" wrapText="1"/>
      <protection hidden="1"/>
    </xf>
    <xf numFmtId="0" fontId="5" fillId="2" borderId="1" xfId="0" applyFont="1" applyFill="1" applyBorder="1" applyAlignment="1" applyProtection="1">
      <alignment vertical="top" wrapText="1"/>
      <protection locked="0"/>
    </xf>
    <xf numFmtId="0" fontId="5" fillId="0" borderId="1" xfId="0" applyFont="1" applyBorder="1"/>
    <xf numFmtId="14" fontId="5" fillId="0" borderId="1" xfId="0" applyNumberFormat="1" applyFont="1" applyBorder="1" applyAlignment="1">
      <alignment horizontal="center" vertical="top" wrapText="1"/>
    </xf>
    <xf numFmtId="0" fontId="35" fillId="7" borderId="1" xfId="2" applyFont="1" applyBorder="1"/>
    <xf numFmtId="0" fontId="2" fillId="0" borderId="3" xfId="0" applyFont="1" applyBorder="1" applyAlignment="1" applyProtection="1">
      <alignment horizontal="center" vertical="top"/>
      <protection locked="0"/>
    </xf>
    <xf numFmtId="0" fontId="10" fillId="0" borderId="0" xfId="0" applyFont="1" applyProtection="1">
      <protection locked="0"/>
    </xf>
    <xf numFmtId="0" fontId="3" fillId="0" borderId="1" xfId="0" applyFont="1" applyBorder="1" applyAlignment="1" applyProtection="1">
      <alignment horizontal="center" vertical="center"/>
      <protection locked="0"/>
    </xf>
    <xf numFmtId="0" fontId="3" fillId="4" borderId="8"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14" fontId="5" fillId="0" borderId="1" xfId="0" applyNumberFormat="1" applyFont="1" applyBorder="1" applyAlignment="1">
      <alignment horizontal="center" vertical="center" wrapText="1"/>
    </xf>
    <xf numFmtId="0" fontId="10" fillId="0" borderId="1" xfId="0" applyFont="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0" fillId="9" borderId="1"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 xfId="0" applyFont="1" applyBorder="1" applyAlignment="1">
      <alignment horizontal="left" vertical="center" wrapText="1"/>
    </xf>
    <xf numFmtId="0" fontId="3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10" fillId="9" borderId="3" xfId="0" applyFont="1" applyFill="1" applyBorder="1" applyAlignment="1">
      <alignment horizontal="center" vertical="center" wrapText="1"/>
    </xf>
    <xf numFmtId="14"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left" vertical="center" wrapText="1"/>
      <protection locked="0"/>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top" wrapText="1"/>
      <protection locked="0"/>
    </xf>
    <xf numFmtId="14" fontId="5" fillId="0" borderId="2" xfId="0" applyNumberFormat="1" applyFont="1" applyBorder="1" applyAlignment="1" applyProtection="1">
      <alignment horizontal="center" vertical="center" wrapText="1"/>
      <protection locked="0"/>
    </xf>
    <xf numFmtId="14" fontId="37" fillId="0" borderId="1" xfId="0" applyNumberFormat="1" applyFont="1" applyBorder="1" applyAlignment="1">
      <alignment horizontal="center" vertical="center" wrapText="1"/>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0" borderId="0" xfId="0" applyFont="1" applyAlignment="1">
      <alignment horizontal="center" vertical="center"/>
    </xf>
    <xf numFmtId="0" fontId="3" fillId="9" borderId="3" xfId="0" applyFont="1" applyFill="1" applyBorder="1" applyAlignment="1">
      <alignment horizontal="left" vertical="top" wrapText="1"/>
    </xf>
    <xf numFmtId="0" fontId="37" fillId="0" borderId="18" xfId="0" applyFont="1" applyBorder="1" applyAlignment="1">
      <alignment horizontal="left" vertical="center" wrapText="1"/>
    </xf>
    <xf numFmtId="0" fontId="37" fillId="0" borderId="19" xfId="0" applyFont="1" applyBorder="1" applyAlignment="1">
      <alignment horizontal="left" vertical="center" wrapText="1"/>
    </xf>
    <xf numFmtId="0" fontId="37" fillId="0" borderId="1" xfId="0" applyFont="1" applyBorder="1" applyAlignment="1">
      <alignment horizontal="left" vertical="center" wrapText="1"/>
    </xf>
    <xf numFmtId="0" fontId="5" fillId="0" borderId="20" xfId="0" applyFont="1" applyBorder="1" applyAlignment="1">
      <alignment horizontal="left" vertical="top" wrapText="1"/>
    </xf>
    <xf numFmtId="0" fontId="37" fillId="0" borderId="1" xfId="0" applyFont="1" applyBorder="1" applyAlignment="1">
      <alignment horizontal="left" wrapText="1"/>
    </xf>
    <xf numFmtId="0" fontId="37" fillId="0" borderId="1" xfId="0" applyFont="1" applyBorder="1" applyAlignment="1">
      <alignment horizontal="left" vertical="top" wrapText="1"/>
    </xf>
    <xf numFmtId="0" fontId="37" fillId="0" borderId="1" xfId="0" applyFont="1" applyBorder="1" applyAlignment="1" applyProtection="1">
      <alignment horizontal="center" vertical="center" wrapText="1"/>
      <protection locked="0"/>
    </xf>
    <xf numFmtId="14" fontId="37" fillId="0" borderId="1" xfId="0" applyNumberFormat="1" applyFont="1" applyBorder="1" applyAlignment="1" applyProtection="1">
      <alignment horizontal="center" vertical="center" wrapText="1"/>
      <protection locked="0"/>
    </xf>
    <xf numFmtId="0" fontId="37" fillId="0" borderId="1" xfId="0" applyFont="1" applyBorder="1" applyAlignment="1" applyProtection="1">
      <alignment horizontal="left" vertical="top" wrapText="1"/>
      <protection locked="0"/>
    </xf>
    <xf numFmtId="0" fontId="5" fillId="0" borderId="0" xfId="0" applyFont="1" applyAlignment="1">
      <alignment wrapText="1"/>
    </xf>
    <xf numFmtId="0" fontId="38" fillId="0" borderId="1" xfId="0" applyFont="1" applyBorder="1" applyAlignment="1" applyProtection="1">
      <alignment horizontal="center" vertical="center" wrapText="1"/>
      <protection locked="0"/>
    </xf>
    <xf numFmtId="17" fontId="2" fillId="0" borderId="1" xfId="0" applyNumberFormat="1" applyFont="1" applyBorder="1" applyAlignment="1" applyProtection="1">
      <alignment horizontal="center" vertical="top" wrapText="1"/>
      <protection locked="0"/>
    </xf>
    <xf numFmtId="0" fontId="32"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protection locked="0"/>
    </xf>
    <xf numFmtId="0" fontId="32" fillId="0" borderId="1" xfId="0" applyFont="1" applyFill="1" applyBorder="1" applyAlignment="1" applyProtection="1">
      <alignment horizontal="center" vertical="top" wrapText="1"/>
      <protection locked="0"/>
    </xf>
    <xf numFmtId="0" fontId="32" fillId="0" borderId="5" xfId="0" applyFont="1" applyFill="1" applyBorder="1" applyAlignment="1" applyProtection="1">
      <alignment horizontal="center" vertical="top" wrapText="1"/>
      <protection locked="0"/>
    </xf>
    <xf numFmtId="0" fontId="32" fillId="0" borderId="5" xfId="0" applyNumberFormat="1" applyFont="1" applyFill="1" applyBorder="1" applyAlignment="1" applyProtection="1">
      <alignment horizontal="center" vertical="top" wrapText="1"/>
      <protection locked="0"/>
    </xf>
    <xf numFmtId="0" fontId="32" fillId="0" borderId="1" xfId="0" applyFont="1" applyBorder="1" applyAlignment="1" applyProtection="1">
      <alignment horizontal="left" vertical="top" wrapText="1"/>
      <protection locked="0"/>
    </xf>
    <xf numFmtId="0" fontId="1" fillId="0" borderId="0" xfId="0" applyFont="1" applyProtection="1">
      <protection locked="0"/>
    </xf>
    <xf numFmtId="0" fontId="39" fillId="0" borderId="0" xfId="0" applyFont="1" applyAlignment="1">
      <alignment horizontal="center"/>
    </xf>
    <xf numFmtId="0" fontId="5" fillId="0" borderId="1" xfId="0" applyFont="1" applyBorder="1" applyAlignment="1">
      <alignment horizontal="left" vertical="top"/>
    </xf>
    <xf numFmtId="0" fontId="38" fillId="0" borderId="1" xfId="0" applyFont="1" applyBorder="1" applyAlignment="1" applyProtection="1">
      <alignment horizontal="center" vertical="top" wrapText="1"/>
      <protection locked="0"/>
    </xf>
    <xf numFmtId="0" fontId="40" fillId="0" borderId="1" xfId="0" applyFont="1" applyBorder="1" applyAlignment="1">
      <alignment horizontal="center" vertical="top" wrapText="1"/>
    </xf>
    <xf numFmtId="0" fontId="41" fillId="0" borderId="0" xfId="0" applyFont="1" applyAlignment="1">
      <alignment horizontal="center" vertical="top" wrapText="1"/>
    </xf>
    <xf numFmtId="0" fontId="10" fillId="0" borderId="1" xfId="0" applyFont="1" applyBorder="1" applyAlignment="1" applyProtection="1">
      <alignment horizontal="center" vertical="top" wrapText="1"/>
      <protection locked="0"/>
    </xf>
    <xf numFmtId="0" fontId="8" fillId="0" borderId="1" xfId="0" applyFont="1" applyBorder="1" applyAlignment="1" applyProtection="1">
      <alignment horizontal="center" vertical="top"/>
      <protection locked="0"/>
    </xf>
    <xf numFmtId="0" fontId="2" fillId="0" borderId="2" xfId="0" applyFont="1" applyBorder="1" applyAlignment="1" applyProtection="1">
      <alignment horizontal="left" vertical="top"/>
      <protection hidden="1"/>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0" fontId="10" fillId="0" borderId="0" xfId="0" applyFont="1" applyAlignment="1">
      <alignment horizontal="center" vertical="top" wrapText="1"/>
    </xf>
    <xf numFmtId="0" fontId="10" fillId="0" borderId="0" xfId="0" applyFont="1" applyAlignment="1">
      <alignment horizontal="center" vertical="top"/>
    </xf>
    <xf numFmtId="0" fontId="5" fillId="0" borderId="15" xfId="0" applyFont="1" applyBorder="1" applyAlignment="1">
      <alignment vertical="top" wrapText="1"/>
    </xf>
    <xf numFmtId="17" fontId="5" fillId="0" borderId="0" xfId="0" applyNumberFormat="1" applyFont="1" applyAlignment="1">
      <alignment horizontal="center" vertical="center"/>
    </xf>
    <xf numFmtId="17" fontId="5" fillId="0" borderId="15" xfId="0" applyNumberFormat="1" applyFont="1" applyBorder="1" applyAlignment="1">
      <alignment horizontal="center" vertical="top" wrapText="1"/>
    </xf>
    <xf numFmtId="0" fontId="5" fillId="0" borderId="21" xfId="0" applyFont="1" applyBorder="1" applyAlignment="1">
      <alignment vertical="top" wrapText="1"/>
    </xf>
    <xf numFmtId="17" fontId="5" fillId="0" borderId="21" xfId="0" applyNumberFormat="1" applyFont="1" applyBorder="1" applyAlignment="1">
      <alignment horizontal="center" vertical="top" wrapText="1"/>
    </xf>
    <xf numFmtId="0" fontId="5" fillId="0" borderId="21" xfId="0" applyFont="1" applyBorder="1" applyAlignment="1">
      <alignment horizontal="left" vertical="top" wrapText="1"/>
    </xf>
    <xf numFmtId="0" fontId="5" fillId="0" borderId="15" xfId="0" applyFont="1" applyBorder="1" applyAlignment="1">
      <alignment horizontal="left" vertical="top" wrapText="1"/>
    </xf>
    <xf numFmtId="0" fontId="5" fillId="0" borderId="21" xfId="0" applyFont="1" applyBorder="1" applyAlignment="1">
      <alignment horizontal="left" vertical="center" wrapText="1"/>
    </xf>
    <xf numFmtId="0" fontId="5" fillId="0" borderId="0" xfId="0" applyFont="1" applyBorder="1" applyAlignment="1">
      <alignment vertical="top" wrapText="1"/>
    </xf>
    <xf numFmtId="17" fontId="26" fillId="0" borderId="0" xfId="0" applyNumberFormat="1" applyFont="1" applyAlignment="1">
      <alignment horizontal="center" vertical="center"/>
    </xf>
    <xf numFmtId="0" fontId="5" fillId="0" borderId="0" xfId="0" applyFont="1" applyBorder="1" applyAlignment="1">
      <alignment horizontal="left" vertical="top" wrapText="1"/>
    </xf>
    <xf numFmtId="0" fontId="26" fillId="0" borderId="15" xfId="0" applyFont="1" applyBorder="1" applyAlignment="1">
      <alignment vertical="top" wrapText="1"/>
    </xf>
    <xf numFmtId="0" fontId="26" fillId="0" borderId="21" xfId="0" applyFont="1" applyBorder="1" applyAlignment="1">
      <alignment vertical="top" wrapText="1"/>
    </xf>
    <xf numFmtId="0" fontId="5" fillId="0" borderId="2" xfId="0" applyFont="1" applyBorder="1" applyAlignment="1" applyProtection="1">
      <alignment horizontal="center" vertical="center" wrapText="1"/>
      <protection locked="0"/>
    </xf>
    <xf numFmtId="17" fontId="26" fillId="0" borderId="1" xfId="0" applyNumberFormat="1" applyFont="1" applyBorder="1" applyAlignment="1">
      <alignment horizontal="center" vertical="center"/>
    </xf>
    <xf numFmtId="17" fontId="26" fillId="0" borderId="15" xfId="0" applyNumberFormat="1" applyFont="1" applyBorder="1" applyAlignment="1">
      <alignment horizontal="center" vertical="top" wrapText="1"/>
    </xf>
    <xf numFmtId="17" fontId="26" fillId="0" borderId="21" xfId="0" applyNumberFormat="1" applyFont="1" applyBorder="1" applyAlignment="1">
      <alignment horizontal="center" vertical="top" wrapText="1"/>
    </xf>
    <xf numFmtId="17" fontId="26" fillId="0" borderId="15" xfId="0" applyNumberFormat="1" applyFont="1" applyBorder="1" applyAlignment="1">
      <alignment horizontal="center" vertical="center" wrapText="1"/>
    </xf>
    <xf numFmtId="17" fontId="26" fillId="0" borderId="21" xfId="0" applyNumberFormat="1" applyFont="1" applyBorder="1" applyAlignment="1">
      <alignment horizontal="center" vertical="center" wrapText="1"/>
    </xf>
    <xf numFmtId="0" fontId="26" fillId="0" borderId="21" xfId="0" applyFont="1" applyBorder="1" applyAlignment="1">
      <alignment horizontal="left" vertical="center" wrapText="1"/>
    </xf>
    <xf numFmtId="0" fontId="5" fillId="0" borderId="5" xfId="0" applyFont="1" applyBorder="1" applyAlignment="1" applyProtection="1">
      <alignment horizontal="center" vertical="center" wrapText="1"/>
      <protection locked="0"/>
    </xf>
    <xf numFmtId="0" fontId="5" fillId="0" borderId="15" xfId="0" applyFont="1" applyBorder="1" applyAlignment="1">
      <alignment horizontal="left" vertical="center" wrapText="1"/>
    </xf>
    <xf numFmtId="0" fontId="26" fillId="0" borderId="0" xfId="0" applyFont="1" applyAlignment="1">
      <alignment wrapText="1"/>
    </xf>
    <xf numFmtId="0" fontId="26" fillId="0" borderId="21" xfId="0" applyFont="1" applyBorder="1" applyAlignment="1">
      <alignment wrapText="1"/>
    </xf>
    <xf numFmtId="0" fontId="5" fillId="0" borderId="1" xfId="0" applyFont="1" applyBorder="1" applyAlignment="1">
      <alignment vertical="center" wrapText="1"/>
    </xf>
    <xf numFmtId="0" fontId="5" fillId="0" borderId="1" xfId="0" applyFont="1" applyBorder="1" applyAlignment="1">
      <alignment horizontal="left" vertical="center"/>
    </xf>
    <xf numFmtId="17" fontId="5" fillId="0" borderId="21" xfId="0" applyNumberFormat="1" applyFont="1" applyBorder="1" applyAlignment="1">
      <alignment horizontal="center" vertical="center" wrapText="1"/>
    </xf>
    <xf numFmtId="0" fontId="26" fillId="0" borderId="15" xfId="0" applyFont="1" applyBorder="1" applyAlignment="1">
      <alignment vertical="center" wrapText="1"/>
    </xf>
    <xf numFmtId="0" fontId="26" fillId="0" borderId="15" xfId="0" applyFont="1" applyBorder="1" applyAlignment="1">
      <alignment horizontal="left" vertical="center" wrapText="1"/>
    </xf>
    <xf numFmtId="0" fontId="36" fillId="0" borderId="1" xfId="0" applyFont="1" applyBorder="1" applyAlignment="1">
      <alignment horizontal="left" vertical="center" wrapText="1"/>
    </xf>
    <xf numFmtId="0" fontId="5" fillId="0" borderId="21" xfId="0" applyFont="1" applyBorder="1" applyAlignment="1">
      <alignment vertical="center" wrapText="1"/>
    </xf>
    <xf numFmtId="17" fontId="5" fillId="0" borderId="15" xfId="0" applyNumberFormat="1" applyFont="1" applyBorder="1" applyAlignment="1">
      <alignment horizontal="center" vertical="center" wrapText="1"/>
    </xf>
    <xf numFmtId="17" fontId="5" fillId="0" borderId="22"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4" xfId="0" applyFont="1" applyBorder="1" applyAlignment="1">
      <alignment horizontal="left" vertical="center" wrapText="1"/>
    </xf>
    <xf numFmtId="0" fontId="36" fillId="0" borderId="1" xfId="0" applyFont="1" applyBorder="1" applyAlignment="1">
      <alignment horizontal="left" wrapText="1"/>
    </xf>
    <xf numFmtId="0" fontId="42" fillId="9" borderId="1" xfId="0" applyFont="1" applyFill="1" applyBorder="1" applyAlignment="1">
      <alignment horizontal="left" vertical="center" wrapText="1"/>
    </xf>
    <xf numFmtId="17" fontId="42" fillId="9" borderId="1" xfId="0" applyNumberFormat="1" applyFont="1" applyFill="1" applyBorder="1" applyAlignment="1">
      <alignment horizontal="center" vertical="center" wrapText="1"/>
    </xf>
    <xf numFmtId="0" fontId="42" fillId="9" borderId="1" xfId="0" applyFont="1" applyFill="1" applyBorder="1" applyAlignment="1" applyProtection="1">
      <alignment horizontal="center" vertical="center" wrapText="1"/>
      <protection locked="0"/>
    </xf>
    <xf numFmtId="0" fontId="9" fillId="9" borderId="1" xfId="0" applyFont="1" applyFill="1" applyBorder="1" applyAlignment="1">
      <alignment horizontal="left" vertical="center" wrapText="1"/>
    </xf>
    <xf numFmtId="17" fontId="26" fillId="0" borderId="25" xfId="0" applyNumberFormat="1" applyFont="1" applyBorder="1" applyAlignment="1">
      <alignment horizontal="center" vertical="center" wrapText="1"/>
    </xf>
    <xf numFmtId="17" fontId="26" fillId="0" borderId="23" xfId="0" applyNumberFormat="1" applyFont="1" applyBorder="1" applyAlignment="1">
      <alignment horizontal="center" vertical="center" wrapText="1"/>
    </xf>
    <xf numFmtId="0" fontId="5" fillId="0" borderId="1" xfId="0" applyFont="1" applyBorder="1" applyAlignment="1" applyProtection="1">
      <alignment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15" xfId="0" applyFont="1" applyBorder="1" applyAlignment="1">
      <alignment vertical="center" wrapText="1"/>
    </xf>
    <xf numFmtId="0" fontId="5" fillId="0" borderId="21" xfId="0" applyFont="1" applyBorder="1" applyAlignment="1">
      <alignment horizontal="left" wrapText="1"/>
    </xf>
    <xf numFmtId="0" fontId="36" fillId="0" borderId="1" xfId="0" applyFont="1" applyBorder="1" applyAlignment="1">
      <alignment vertical="center" wrapText="1"/>
    </xf>
    <xf numFmtId="0" fontId="26" fillId="0" borderId="0" xfId="0" applyFont="1" applyAlignment="1">
      <alignment vertical="center"/>
    </xf>
    <xf numFmtId="0" fontId="5" fillId="0" borderId="1" xfId="0" applyFont="1" applyBorder="1" applyAlignment="1">
      <alignment vertical="center"/>
    </xf>
    <xf numFmtId="0" fontId="5" fillId="0" borderId="15" xfId="0" applyFont="1" applyBorder="1" applyAlignment="1">
      <alignment wrapText="1"/>
    </xf>
    <xf numFmtId="0" fontId="8" fillId="10" borderId="1" xfId="0" applyFont="1" applyFill="1" applyBorder="1" applyAlignment="1" applyProtection="1">
      <alignment horizontal="center" vertical="top"/>
      <protection locked="0"/>
    </xf>
    <xf numFmtId="0" fontId="38" fillId="9" borderId="1" xfId="0" applyFont="1" applyFill="1" applyBorder="1" applyAlignment="1">
      <alignment horizontal="center" vertical="center" wrapText="1"/>
    </xf>
    <xf numFmtId="0" fontId="2" fillId="0" borderId="0" xfId="0" applyFont="1" applyAlignment="1" applyProtection="1">
      <alignment horizontal="center" vertical="top"/>
      <protection hidden="1"/>
    </xf>
    <xf numFmtId="0" fontId="26" fillId="0" borderId="9" xfId="0" applyFont="1" applyBorder="1" applyAlignment="1" applyProtection="1">
      <alignment horizontal="center"/>
      <protection hidden="1"/>
    </xf>
    <xf numFmtId="0" fontId="26" fillId="0" borderId="0" xfId="0" applyFont="1" applyBorder="1" applyAlignment="1" applyProtection="1">
      <alignment horizontal="center" vertical="top"/>
      <protection hidden="1"/>
    </xf>
    <xf numFmtId="0" fontId="17"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0" xfId="0" applyFont="1" applyAlignment="1" applyProtection="1">
      <alignment horizontal="center"/>
      <protection hidden="1"/>
    </xf>
    <xf numFmtId="0" fontId="3" fillId="0" borderId="4" xfId="0" applyFont="1" applyBorder="1" applyAlignment="1" applyProtection="1">
      <alignment horizontal="center"/>
      <protection locked="0"/>
    </xf>
    <xf numFmtId="0" fontId="13" fillId="0" borderId="9" xfId="0" applyFont="1" applyBorder="1" applyAlignment="1" applyProtection="1">
      <alignment horizontal="center"/>
      <protection hidden="1"/>
    </xf>
    <xf numFmtId="0" fontId="3" fillId="0" borderId="0" xfId="0" applyFont="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0" xfId="0" applyFont="1" applyAlignment="1" applyProtection="1">
      <alignment horizontal="center" vertical="top"/>
      <protection hidden="1"/>
    </xf>
    <xf numFmtId="0" fontId="5" fillId="0" borderId="6" xfId="0" applyFont="1"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2" xfId="0"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3" borderId="2" xfId="0" applyNumberFormat="1" applyFont="1" applyFill="1" applyBorder="1" applyAlignment="1" applyProtection="1">
      <alignment horizontal="center" vertical="top" wrapText="1"/>
      <protection hidden="1"/>
    </xf>
    <xf numFmtId="0" fontId="3" fillId="0" borderId="0" xfId="0" applyFont="1" applyAlignment="1" applyProtection="1">
      <alignment horizontal="left"/>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3" fillId="4" borderId="5" xfId="0" applyFont="1" applyFill="1" applyBorder="1" applyAlignment="1" applyProtection="1">
      <alignment horizontal="center" vertical="top" wrapText="1"/>
      <protection hidden="1"/>
    </xf>
    <xf numFmtId="0" fontId="3" fillId="4" borderId="6"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12" fillId="0" borderId="9"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 fillId="0" borderId="4" xfId="0" applyFont="1" applyBorder="1" applyAlignment="1" applyProtection="1">
      <alignment horizontal="left" wrapText="1"/>
      <protection hidden="1"/>
    </xf>
    <xf numFmtId="0" fontId="3" fillId="0" borderId="4"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 fillId="0" borderId="2" xfId="0" applyFont="1" applyBorder="1" applyAlignment="1" applyProtection="1">
      <alignment horizontal="left" vertical="top"/>
      <protection hidden="1"/>
    </xf>
    <xf numFmtId="0" fontId="2" fillId="0" borderId="14" xfId="0" applyFont="1" applyBorder="1" applyAlignment="1" applyProtection="1">
      <alignment horizontal="left" vertical="top"/>
      <protection hidden="1"/>
    </xf>
    <xf numFmtId="0" fontId="2" fillId="0" borderId="2"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 xfId="0" applyFont="1" applyBorder="1" applyAlignment="1" applyProtection="1">
      <alignment horizontal="center" vertical="top"/>
      <protection hidden="1"/>
    </xf>
    <xf numFmtId="0" fontId="2" fillId="0" borderId="1" xfId="0" applyFont="1" applyBorder="1" applyAlignment="1" applyProtection="1">
      <alignment horizontal="center" vertical="center" wrapText="1"/>
      <protection hidden="1"/>
    </xf>
    <xf numFmtId="0" fontId="18" fillId="4" borderId="5" xfId="0" applyFont="1" applyFill="1" applyBorder="1" applyAlignment="1" applyProtection="1">
      <alignment horizontal="center"/>
      <protection hidden="1"/>
    </xf>
    <xf numFmtId="0" fontId="18"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left" vertical="top"/>
      <protection hidden="1"/>
    </xf>
    <xf numFmtId="0" fontId="3" fillId="4" borderId="1" xfId="0" applyFont="1" applyFill="1" applyBorder="1" applyAlignment="1" applyProtection="1">
      <alignment horizontal="center" vertical="center" wrapText="1"/>
      <protection hidden="1"/>
    </xf>
  </cellXfs>
  <cellStyles count="5">
    <cellStyle name="Акцент1" xfId="2" builtinId="29"/>
    <cellStyle name="Гиперссылка" xfId="1" builtinId="8"/>
    <cellStyle name="Гиперссылка 2" xfId="3"/>
    <cellStyle name="Гиперссылка 3" xfId="4"/>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66FFFF"/>
      <color rgb="FFFFFF99"/>
      <color rgb="FFB7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youtube.com/channel/UC4WPLdYyKX3UlfjP8zgu5Bw"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SheetLayoutView="100" workbookViewId="0">
      <selection activeCell="I6" sqref="I6"/>
    </sheetView>
  </sheetViews>
  <sheetFormatPr defaultColWidth="9.140625" defaultRowHeight="15" x14ac:dyDescent="0.25"/>
  <cols>
    <col min="1" max="1" width="10.140625" style="41" customWidth="1"/>
    <col min="2" max="2" width="9.140625" style="41"/>
    <col min="3" max="3" width="2.140625" style="41" customWidth="1"/>
    <col min="4" max="7" width="9.140625" style="41"/>
    <col min="8" max="8" width="8.5703125" style="41" customWidth="1"/>
    <col min="9" max="9" width="9.140625" style="41"/>
    <col min="10" max="10" width="9.140625" style="41" customWidth="1"/>
    <col min="11" max="11" width="5.42578125" style="41" customWidth="1"/>
    <col min="12" max="12" width="15.7109375" style="41" customWidth="1"/>
    <col min="13" max="13" width="9.140625" style="41"/>
    <col min="14" max="14" width="15.7109375" style="41" customWidth="1"/>
    <col min="15" max="16384" width="9.140625" style="41"/>
  </cols>
  <sheetData>
    <row r="1" spans="1:14" ht="20.25" x14ac:dyDescent="0.25">
      <c r="A1" s="381" t="s">
        <v>209</v>
      </c>
      <c r="B1" s="381"/>
      <c r="C1" s="381"/>
      <c r="D1" s="381"/>
      <c r="E1" s="381"/>
      <c r="F1" s="381"/>
      <c r="G1" s="381"/>
      <c r="H1" s="381"/>
      <c r="I1" s="381"/>
      <c r="J1" s="381"/>
      <c r="K1" s="381"/>
      <c r="L1" s="381"/>
      <c r="M1" s="381"/>
      <c r="N1" s="381"/>
    </row>
    <row r="2" spans="1:14" ht="38.25" customHeight="1" x14ac:dyDescent="0.25"/>
    <row r="3" spans="1:14" ht="19.5" customHeight="1" x14ac:dyDescent="0.25">
      <c r="A3" s="389" t="s">
        <v>221</v>
      </c>
      <c r="B3" s="389"/>
      <c r="C3" s="389"/>
      <c r="D3" s="389"/>
      <c r="E3" s="389"/>
      <c r="L3" s="382"/>
      <c r="M3" s="382"/>
      <c r="N3" s="382"/>
    </row>
    <row r="4" spans="1:14" ht="15.75" x14ac:dyDescent="0.25">
      <c r="A4" s="142" t="s">
        <v>79</v>
      </c>
      <c r="B4" s="388"/>
      <c r="C4" s="388"/>
      <c r="D4" s="388"/>
      <c r="E4" s="388"/>
    </row>
    <row r="5" spans="1:14" ht="21.75" customHeight="1" x14ac:dyDescent="0.25">
      <c r="A5" s="388"/>
      <c r="B5" s="388"/>
      <c r="C5" s="388"/>
      <c r="D5" s="388"/>
      <c r="E5" s="388"/>
    </row>
    <row r="6" spans="1:14" ht="30.75" customHeight="1" x14ac:dyDescent="0.25">
      <c r="A6" s="390" t="s">
        <v>345</v>
      </c>
      <c r="B6" s="390"/>
      <c r="D6" s="391"/>
      <c r="E6" s="391"/>
    </row>
    <row r="7" spans="1:14" ht="12.75" customHeight="1" x14ac:dyDescent="0.25">
      <c r="A7" s="392" t="s">
        <v>222</v>
      </c>
      <c r="B7" s="392"/>
      <c r="D7" s="379" t="s">
        <v>223</v>
      </c>
      <c r="E7" s="379"/>
    </row>
    <row r="8" spans="1:14" ht="12.75" customHeight="1" x14ac:dyDescent="0.25">
      <c r="A8" s="143"/>
      <c r="B8" s="380" t="s">
        <v>224</v>
      </c>
      <c r="C8" s="380"/>
      <c r="D8" s="380"/>
      <c r="E8" s="144"/>
    </row>
    <row r="9" spans="1:14" ht="101.25" customHeight="1" x14ac:dyDescent="0.25"/>
    <row r="10" spans="1:14" ht="18.75" x14ac:dyDescent="0.3">
      <c r="A10" s="384" t="s">
        <v>102</v>
      </c>
      <c r="B10" s="384"/>
      <c r="C10" s="384"/>
      <c r="D10" s="384"/>
      <c r="E10" s="384"/>
      <c r="F10" s="384"/>
      <c r="G10" s="384"/>
      <c r="H10" s="384"/>
      <c r="I10" s="384"/>
      <c r="J10" s="384"/>
      <c r="K10" s="384"/>
      <c r="L10" s="384"/>
      <c r="M10" s="384"/>
      <c r="N10" s="384"/>
    </row>
    <row r="11" spans="1:14" ht="18.75" customHeight="1" x14ac:dyDescent="0.3">
      <c r="A11" s="385" t="s">
        <v>344</v>
      </c>
      <c r="B11" s="385"/>
      <c r="C11" s="385"/>
      <c r="D11" s="385"/>
      <c r="E11" s="385"/>
      <c r="F11" s="385"/>
      <c r="G11" s="385"/>
      <c r="H11" s="385"/>
      <c r="I11" s="385"/>
      <c r="J11" s="385"/>
      <c r="K11" s="385"/>
      <c r="L11" s="385"/>
      <c r="M11" s="385"/>
      <c r="N11" s="385"/>
    </row>
    <row r="12" spans="1:14" x14ac:dyDescent="0.25">
      <c r="A12" s="386" t="s">
        <v>103</v>
      </c>
      <c r="B12" s="386"/>
      <c r="C12" s="386"/>
      <c r="D12" s="386"/>
      <c r="E12" s="386"/>
      <c r="F12" s="386"/>
      <c r="G12" s="386"/>
      <c r="H12" s="386"/>
      <c r="I12" s="386"/>
      <c r="J12" s="386"/>
      <c r="K12" s="386"/>
      <c r="L12" s="386"/>
      <c r="M12" s="386"/>
      <c r="N12" s="386"/>
    </row>
    <row r="13" spans="1:14" ht="18.75" x14ac:dyDescent="0.3">
      <c r="E13" s="42" t="s">
        <v>104</v>
      </c>
      <c r="F13" s="383">
        <v>2019</v>
      </c>
      <c r="G13" s="383"/>
      <c r="H13" s="387" t="s">
        <v>105</v>
      </c>
      <c r="I13" s="387"/>
      <c r="J13" s="387"/>
    </row>
    <row r="23" spans="1:14" ht="18.75" x14ac:dyDescent="0.25">
      <c r="A23" s="378" t="s">
        <v>210</v>
      </c>
      <c r="B23" s="378"/>
      <c r="C23" s="378"/>
      <c r="D23" s="378"/>
      <c r="E23" s="378"/>
      <c r="F23" s="378"/>
      <c r="G23" s="378"/>
      <c r="H23" s="378"/>
      <c r="I23" s="378"/>
      <c r="J23" s="378"/>
      <c r="K23" s="378"/>
      <c r="L23" s="378"/>
      <c r="M23" s="378"/>
      <c r="N23" s="378"/>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90" zoomScaleNormal="90" workbookViewId="0">
      <selection activeCell="J31" sqref="J31"/>
    </sheetView>
  </sheetViews>
  <sheetFormatPr defaultColWidth="9.140625" defaultRowHeight="15" x14ac:dyDescent="0.25"/>
  <cols>
    <col min="1" max="1" width="7.140625" style="220" customWidth="1"/>
    <col min="2" max="2" width="27.28515625" style="220" customWidth="1"/>
    <col min="3" max="4" width="9.140625" style="220"/>
    <col min="5" max="5" width="18.42578125" style="220" customWidth="1"/>
    <col min="6" max="6" width="18.28515625" style="220" customWidth="1"/>
    <col min="7" max="7" width="9.140625" style="220"/>
    <col min="8" max="8" width="10.5703125" style="220" customWidth="1"/>
    <col min="9" max="9" width="27.42578125" style="220" customWidth="1"/>
    <col min="10" max="10" width="27.28515625" style="220" customWidth="1"/>
    <col min="11" max="16384" width="9.140625" style="220"/>
  </cols>
  <sheetData>
    <row r="1" spans="1:10" ht="18.75" x14ac:dyDescent="0.3">
      <c r="A1" s="2" t="s">
        <v>262</v>
      </c>
    </row>
    <row r="2" spans="1:10" ht="36.75" customHeight="1" x14ac:dyDescent="0.25">
      <c r="A2" s="428" t="s">
        <v>62</v>
      </c>
      <c r="B2" s="422" t="s">
        <v>234</v>
      </c>
      <c r="C2" s="422" t="s">
        <v>230</v>
      </c>
      <c r="D2" s="422"/>
      <c r="E2" s="416" t="s">
        <v>231</v>
      </c>
      <c r="F2" s="422" t="s">
        <v>95</v>
      </c>
      <c r="G2" s="424" t="s">
        <v>232</v>
      </c>
      <c r="H2" s="426"/>
      <c r="I2" s="422" t="s">
        <v>233</v>
      </c>
      <c r="J2" s="422" t="s">
        <v>155</v>
      </c>
    </row>
    <row r="3" spans="1:10" ht="36.75" customHeight="1" x14ac:dyDescent="0.25">
      <c r="A3" s="428"/>
      <c r="B3" s="422"/>
      <c r="C3" s="221" t="s">
        <v>59</v>
      </c>
      <c r="D3" s="221" t="s">
        <v>90</v>
      </c>
      <c r="E3" s="418"/>
      <c r="F3" s="422"/>
      <c r="G3" s="221" t="s">
        <v>59</v>
      </c>
      <c r="H3" s="221" t="s">
        <v>90</v>
      </c>
      <c r="I3" s="422"/>
      <c r="J3" s="422"/>
    </row>
    <row r="4" spans="1:10" ht="75.75" thickBot="1" x14ac:dyDescent="0.3">
      <c r="A4" s="70"/>
      <c r="B4" s="128" t="s">
        <v>236</v>
      </c>
      <c r="C4" s="128">
        <f>SUM(C5:C5)</f>
        <v>1</v>
      </c>
      <c r="D4" s="128">
        <f>SUM(D5:D5)</f>
        <v>1</v>
      </c>
      <c r="E4" s="128"/>
      <c r="F4" s="128"/>
      <c r="G4" s="128">
        <f>SUM(G5:G5)</f>
        <v>150</v>
      </c>
      <c r="H4" s="128">
        <f>SUM(H5:H5)</f>
        <v>150</v>
      </c>
      <c r="I4" s="128"/>
      <c r="J4" s="128"/>
    </row>
    <row r="5" spans="1:10" ht="396" thickBot="1" x14ac:dyDescent="0.3">
      <c r="A5" s="247">
        <v>1</v>
      </c>
      <c r="B5" s="241" t="s">
        <v>311</v>
      </c>
      <c r="C5" s="246">
        <v>1</v>
      </c>
      <c r="D5" s="246">
        <v>1</v>
      </c>
      <c r="E5" s="245">
        <v>43718</v>
      </c>
      <c r="F5" s="242" t="s">
        <v>329</v>
      </c>
      <c r="G5" s="246">
        <v>150</v>
      </c>
      <c r="H5" s="246">
        <v>150</v>
      </c>
      <c r="I5" s="243" t="s">
        <v>659</v>
      </c>
      <c r="J5" s="244" t="s">
        <v>660</v>
      </c>
    </row>
    <row r="6" spans="1:10" ht="57" thickBot="1" x14ac:dyDescent="0.3">
      <c r="A6" s="159"/>
      <c r="B6" s="128" t="s">
        <v>237</v>
      </c>
      <c r="C6" s="128">
        <f>SUM(C7:C11)</f>
        <v>5</v>
      </c>
      <c r="D6" s="128">
        <f>SUM(D7:D11)</f>
        <v>5</v>
      </c>
      <c r="E6" s="128"/>
      <c r="F6" s="128"/>
      <c r="G6" s="128">
        <f>SUM(G7:G11)</f>
        <v>3550</v>
      </c>
      <c r="H6" s="128">
        <f>SUM(H7:H11)</f>
        <v>3550</v>
      </c>
      <c r="I6" s="128"/>
      <c r="J6" s="128"/>
    </row>
    <row r="7" spans="1:10" ht="409.15" customHeight="1" thickBot="1" x14ac:dyDescent="0.3">
      <c r="A7" s="247">
        <v>2</v>
      </c>
      <c r="B7" s="248" t="s">
        <v>314</v>
      </c>
      <c r="C7" s="246">
        <v>1</v>
      </c>
      <c r="D7" s="246">
        <v>1</v>
      </c>
      <c r="E7" s="245">
        <v>43610</v>
      </c>
      <c r="F7" s="249" t="s">
        <v>330</v>
      </c>
      <c r="G7" s="246">
        <v>2000</v>
      </c>
      <c r="H7" s="246">
        <v>2000</v>
      </c>
      <c r="I7" s="250" t="s">
        <v>510</v>
      </c>
      <c r="J7" s="244" t="s">
        <v>511</v>
      </c>
    </row>
    <row r="8" spans="1:10" ht="396" thickBot="1" x14ac:dyDescent="0.3">
      <c r="A8" s="247">
        <v>3</v>
      </c>
      <c r="B8" s="248" t="s">
        <v>316</v>
      </c>
      <c r="C8" s="246">
        <v>1</v>
      </c>
      <c r="D8" s="246">
        <v>1</v>
      </c>
      <c r="E8" s="245">
        <v>43673</v>
      </c>
      <c r="F8" s="249" t="s">
        <v>331</v>
      </c>
      <c r="G8" s="246">
        <v>150</v>
      </c>
      <c r="H8" s="246">
        <v>150</v>
      </c>
      <c r="I8" s="252" t="s">
        <v>516</v>
      </c>
      <c r="J8" s="244" t="s">
        <v>517</v>
      </c>
    </row>
    <row r="9" spans="1:10" ht="306.75" thickBot="1" x14ac:dyDescent="0.3">
      <c r="A9" s="247">
        <v>4</v>
      </c>
      <c r="B9" s="248" t="s">
        <v>512</v>
      </c>
      <c r="C9" s="246">
        <v>1</v>
      </c>
      <c r="D9" s="246">
        <v>1</v>
      </c>
      <c r="E9" s="245">
        <v>43645</v>
      </c>
      <c r="F9" s="249" t="s">
        <v>513</v>
      </c>
      <c r="G9" s="246">
        <v>1000</v>
      </c>
      <c r="H9" s="246">
        <v>1000</v>
      </c>
      <c r="I9" s="252" t="s">
        <v>515</v>
      </c>
      <c r="J9" s="244" t="s">
        <v>514</v>
      </c>
    </row>
    <row r="10" spans="1:10" ht="332.25" thickBot="1" x14ac:dyDescent="0.3">
      <c r="A10" s="247">
        <v>5</v>
      </c>
      <c r="B10" s="242" t="s">
        <v>501</v>
      </c>
      <c r="C10" s="246">
        <v>1</v>
      </c>
      <c r="D10" s="246">
        <v>1</v>
      </c>
      <c r="E10" s="322" t="s">
        <v>502</v>
      </c>
      <c r="F10" s="249" t="s">
        <v>503</v>
      </c>
      <c r="G10" s="246">
        <v>250</v>
      </c>
      <c r="H10" s="246">
        <v>250</v>
      </c>
      <c r="I10" s="250" t="s">
        <v>509</v>
      </c>
      <c r="J10" s="252" t="s">
        <v>504</v>
      </c>
    </row>
    <row r="11" spans="1:10" ht="332.25" thickBot="1" x14ac:dyDescent="0.3">
      <c r="A11" s="247">
        <v>6</v>
      </c>
      <c r="B11" s="253" t="s">
        <v>661</v>
      </c>
      <c r="C11" s="249">
        <v>1</v>
      </c>
      <c r="D11" s="249">
        <v>1</v>
      </c>
      <c r="E11" s="323" t="s">
        <v>505</v>
      </c>
      <c r="F11" s="249" t="s">
        <v>506</v>
      </c>
      <c r="G11" s="249">
        <v>150</v>
      </c>
      <c r="H11" s="249">
        <v>150</v>
      </c>
      <c r="I11" s="251" t="s">
        <v>507</v>
      </c>
      <c r="J11" s="244" t="s">
        <v>508</v>
      </c>
    </row>
    <row r="12" spans="1:10" ht="56.25" x14ac:dyDescent="0.25">
      <c r="A12" s="159"/>
      <c r="B12" s="128" t="s">
        <v>238</v>
      </c>
      <c r="C12" s="128">
        <f>SUM(C13:C13)</f>
        <v>0</v>
      </c>
      <c r="D12" s="128">
        <f>SUM(D13:D13)</f>
        <v>0</v>
      </c>
      <c r="E12" s="128"/>
      <c r="F12" s="321"/>
      <c r="G12" s="128">
        <f>SUM(G13:G13)</f>
        <v>0</v>
      </c>
      <c r="H12" s="128">
        <f>SUM(H13:H13)</f>
        <v>0</v>
      </c>
      <c r="I12" s="128"/>
      <c r="J12" s="128"/>
    </row>
    <row r="13" spans="1:10" ht="15.75" x14ac:dyDescent="0.25">
      <c r="A13" s="158"/>
      <c r="B13" s="256"/>
      <c r="C13" s="256"/>
      <c r="D13" s="256"/>
      <c r="E13" s="256"/>
      <c r="F13" s="256"/>
      <c r="G13" s="256"/>
      <c r="H13" s="256"/>
      <c r="I13" s="256"/>
      <c r="J13" s="256"/>
    </row>
    <row r="14" spans="1:10" ht="37.5" x14ac:dyDescent="0.25">
      <c r="A14" s="159"/>
      <c r="B14" s="128" t="s">
        <v>239</v>
      </c>
      <c r="C14" s="128">
        <f>SUM(C15:C16)</f>
        <v>0</v>
      </c>
      <c r="D14" s="128">
        <f>SUM(D15:D16)</f>
        <v>0</v>
      </c>
      <c r="E14" s="128"/>
      <c r="F14" s="128"/>
      <c r="G14" s="128">
        <f>SUM(G15:G16)</f>
        <v>0</v>
      </c>
      <c r="H14" s="128">
        <f>SUM(H15:H16)</f>
        <v>0</v>
      </c>
      <c r="I14" s="128"/>
      <c r="J14" s="128"/>
    </row>
    <row r="15" spans="1:10" ht="15.75" x14ac:dyDescent="0.25">
      <c r="A15" s="158"/>
      <c r="B15" s="256"/>
      <c r="C15" s="256"/>
      <c r="D15" s="256"/>
      <c r="E15" s="256"/>
      <c r="F15" s="256"/>
      <c r="G15" s="256"/>
      <c r="H15" s="256"/>
      <c r="I15" s="256"/>
      <c r="J15" s="256"/>
    </row>
    <row r="16" spans="1:10" ht="15.75" x14ac:dyDescent="0.25">
      <c r="A16" s="158"/>
      <c r="B16" s="256"/>
      <c r="C16" s="256"/>
      <c r="D16" s="256"/>
      <c r="E16" s="256"/>
      <c r="F16" s="256"/>
      <c r="G16" s="256"/>
      <c r="H16" s="256"/>
      <c r="I16" s="256"/>
      <c r="J16" s="256"/>
    </row>
    <row r="17" spans="1:10" ht="18.75" x14ac:dyDescent="0.25">
      <c r="A17" s="159"/>
      <c r="B17" s="128" t="s">
        <v>240</v>
      </c>
      <c r="C17" s="128">
        <f>SUM(C18:C19)</f>
        <v>0</v>
      </c>
      <c r="D17" s="128">
        <f>SUM(D18:D19)</f>
        <v>0</v>
      </c>
      <c r="E17" s="128"/>
      <c r="F17" s="128"/>
      <c r="G17" s="128">
        <f>SUM(G18:G19)</f>
        <v>0</v>
      </c>
      <c r="H17" s="128">
        <f>SUM(H18:H19)</f>
        <v>0</v>
      </c>
      <c r="I17" s="128"/>
      <c r="J17" s="128"/>
    </row>
    <row r="18" spans="1:10" ht="15.75" x14ac:dyDescent="0.25">
      <c r="A18" s="158"/>
      <c r="B18" s="256"/>
      <c r="C18" s="256"/>
      <c r="D18" s="256"/>
      <c r="E18" s="256"/>
      <c r="F18" s="256"/>
      <c r="G18" s="256"/>
      <c r="H18" s="256"/>
      <c r="I18" s="256"/>
      <c r="J18" s="256"/>
    </row>
    <row r="19" spans="1:10" ht="15.75" x14ac:dyDescent="0.25">
      <c r="A19" s="158"/>
      <c r="B19" s="256"/>
      <c r="C19" s="256"/>
      <c r="D19" s="256"/>
      <c r="E19" s="256"/>
      <c r="F19" s="256"/>
      <c r="G19" s="256"/>
      <c r="H19" s="256"/>
      <c r="I19" s="256"/>
      <c r="J19" s="256"/>
    </row>
    <row r="20" spans="1:10" ht="37.5" x14ac:dyDescent="0.25">
      <c r="A20" s="159"/>
      <c r="B20" s="128" t="s">
        <v>241</v>
      </c>
      <c r="C20" s="128">
        <f>SUM(C21:C22)</f>
        <v>0</v>
      </c>
      <c r="D20" s="128">
        <f>SUM(D21:D22)</f>
        <v>0</v>
      </c>
      <c r="E20" s="128"/>
      <c r="F20" s="128"/>
      <c r="G20" s="128">
        <f>SUM(G21:G22)</f>
        <v>0</v>
      </c>
      <c r="H20" s="128">
        <f>SUM(H21:H22)</f>
        <v>0</v>
      </c>
      <c r="I20" s="128"/>
      <c r="J20" s="128"/>
    </row>
    <row r="21" spans="1:10" ht="15.75" x14ac:dyDescent="0.25">
      <c r="A21" s="158"/>
      <c r="B21" s="256"/>
      <c r="C21" s="256"/>
      <c r="D21" s="256"/>
      <c r="E21" s="256"/>
      <c r="F21" s="256"/>
      <c r="G21" s="256"/>
      <c r="H21" s="256"/>
      <c r="I21" s="256"/>
      <c r="J21" s="256"/>
    </row>
    <row r="22" spans="1:10" ht="15.75" x14ac:dyDescent="0.25">
      <c r="A22" s="158"/>
      <c r="B22" s="256"/>
      <c r="C22" s="256"/>
      <c r="D22" s="256"/>
      <c r="E22" s="256"/>
      <c r="F22" s="256"/>
      <c r="G22" s="256"/>
      <c r="H22" s="256"/>
      <c r="I22" s="256"/>
      <c r="J22" s="256"/>
    </row>
    <row r="23" spans="1:10" ht="37.5" x14ac:dyDescent="0.25">
      <c r="A23" s="159"/>
      <c r="B23" s="128" t="s">
        <v>242</v>
      </c>
      <c r="C23" s="128">
        <f>SUM(C24:C25)</f>
        <v>0</v>
      </c>
      <c r="D23" s="128">
        <f>SUM(D24:D25)</f>
        <v>0</v>
      </c>
      <c r="E23" s="128"/>
      <c r="F23" s="128"/>
      <c r="G23" s="128">
        <f>SUM(G24:G25)</f>
        <v>0</v>
      </c>
      <c r="H23" s="128">
        <f>SUM(H24:H25)</f>
        <v>0</v>
      </c>
      <c r="I23" s="128"/>
      <c r="J23" s="128"/>
    </row>
    <row r="24" spans="1:10" ht="15.75" x14ac:dyDescent="0.25">
      <c r="A24" s="158"/>
      <c r="B24" s="256"/>
      <c r="C24" s="256"/>
      <c r="D24" s="256"/>
      <c r="E24" s="256"/>
      <c r="F24" s="256"/>
      <c r="G24" s="256"/>
      <c r="H24" s="256"/>
      <c r="I24" s="256"/>
      <c r="J24" s="256"/>
    </row>
    <row r="25" spans="1:10" ht="15.75" x14ac:dyDescent="0.25">
      <c r="A25" s="158"/>
      <c r="B25" s="256"/>
      <c r="C25" s="256"/>
      <c r="D25" s="256"/>
      <c r="E25" s="256"/>
      <c r="F25" s="256"/>
      <c r="G25" s="256"/>
      <c r="H25" s="256"/>
      <c r="I25" s="256"/>
      <c r="J25" s="256"/>
    </row>
    <row r="26" spans="1:10" ht="112.5" x14ac:dyDescent="0.25">
      <c r="A26" s="159"/>
      <c r="B26" s="128" t="s">
        <v>243</v>
      </c>
      <c r="C26" s="128">
        <f>SUM(C27:C29)</f>
        <v>2</v>
      </c>
      <c r="D26" s="128">
        <f>SUM(D27:D30)</f>
        <v>2</v>
      </c>
      <c r="E26" s="128"/>
      <c r="F26" s="128"/>
      <c r="G26" s="128">
        <f>SUM(G27:G30)</f>
        <v>1180</v>
      </c>
      <c r="H26" s="128">
        <f>SUM(H27:H30)</f>
        <v>1180</v>
      </c>
      <c r="I26" s="128"/>
      <c r="J26" s="128"/>
    </row>
    <row r="27" spans="1:10" ht="409.5" x14ac:dyDescent="0.25">
      <c r="A27" s="247">
        <v>7</v>
      </c>
      <c r="B27" s="254" t="s">
        <v>425</v>
      </c>
      <c r="C27" s="246">
        <v>1</v>
      </c>
      <c r="D27" s="246">
        <v>1</v>
      </c>
      <c r="E27" s="245">
        <v>43519</v>
      </c>
      <c r="F27" s="249" t="s">
        <v>332</v>
      </c>
      <c r="G27" s="246">
        <v>180</v>
      </c>
      <c r="H27" s="246">
        <v>180</v>
      </c>
      <c r="I27" s="250" t="s">
        <v>496</v>
      </c>
      <c r="J27" s="252" t="s">
        <v>662</v>
      </c>
    </row>
    <row r="28" spans="1:10" ht="408.6" customHeight="1" x14ac:dyDescent="0.25">
      <c r="A28" s="247">
        <v>8</v>
      </c>
      <c r="B28" s="255" t="s">
        <v>333</v>
      </c>
      <c r="C28" s="249">
        <v>1</v>
      </c>
      <c r="D28" s="249">
        <v>1</v>
      </c>
      <c r="E28" s="257">
        <v>43585</v>
      </c>
      <c r="F28" s="249" t="s">
        <v>334</v>
      </c>
      <c r="G28" s="249">
        <v>1000</v>
      </c>
      <c r="H28" s="249">
        <v>1000</v>
      </c>
      <c r="I28" s="251" t="s">
        <v>499</v>
      </c>
      <c r="J28" s="242" t="s">
        <v>500</v>
      </c>
    </row>
    <row r="29" spans="1:10" ht="15.75" x14ac:dyDescent="0.25">
      <c r="A29" s="158"/>
      <c r="B29" s="256"/>
      <c r="C29" s="256"/>
      <c r="D29" s="256"/>
      <c r="E29" s="256"/>
      <c r="F29" s="256"/>
      <c r="G29" s="256"/>
      <c r="H29" s="256"/>
      <c r="I29" s="256"/>
      <c r="J29" s="256"/>
    </row>
    <row r="30" spans="1:10" ht="15.75" x14ac:dyDescent="0.25">
      <c r="A30" s="158"/>
      <c r="B30" s="256"/>
      <c r="C30" s="256"/>
      <c r="D30" s="256"/>
      <c r="E30" s="256"/>
      <c r="F30" s="256"/>
      <c r="G30" s="256"/>
      <c r="H30" s="256"/>
      <c r="I30" s="256"/>
      <c r="J30" s="256"/>
    </row>
    <row r="31" spans="1:10" ht="33.75" customHeight="1" x14ac:dyDescent="0.25">
      <c r="A31" s="258"/>
      <c r="B31" s="160" t="s">
        <v>235</v>
      </c>
      <c r="C31" s="160">
        <f>SUM(C4,C6,C12,C14,C17,C20,C23,C26)</f>
        <v>8</v>
      </c>
      <c r="D31" s="160">
        <f>SUM(D4,D6,D12,D14,D17,D20,D23,D26)</f>
        <v>8</v>
      </c>
      <c r="E31" s="160"/>
      <c r="F31" s="160"/>
      <c r="G31" s="160">
        <f>SUM(G4,G6,G12,G14,G17,G20,G23,G26)</f>
        <v>4880</v>
      </c>
      <c r="H31" s="160">
        <f>SUM(H4,H6,H12,H14,H17,H20,H23,H26)</f>
        <v>4880</v>
      </c>
      <c r="I31" s="258"/>
      <c r="J31" s="258"/>
    </row>
  </sheetData>
  <mergeCells count="8">
    <mergeCell ref="I2:I3"/>
    <mergeCell ref="J2:J3"/>
    <mergeCell ref="A2:A3"/>
    <mergeCell ref="B2:B3"/>
    <mergeCell ref="C2:D2"/>
    <mergeCell ref="E2:E3"/>
    <mergeCell ref="F2:F3"/>
    <mergeCell ref="G2:H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selection activeCell="H14" sqref="H14"/>
    </sheetView>
  </sheetViews>
  <sheetFormatPr defaultRowHeight="15" x14ac:dyDescent="0.25"/>
  <cols>
    <col min="1" max="1" width="49.42578125" customWidth="1"/>
    <col min="2" max="4" width="18.7109375" customWidth="1"/>
  </cols>
  <sheetData>
    <row r="1" spans="1:4" ht="18.75" customHeight="1" x14ac:dyDescent="0.25">
      <c r="A1" s="163" t="s">
        <v>129</v>
      </c>
      <c r="B1" s="163"/>
      <c r="C1" s="163"/>
      <c r="D1" s="163"/>
    </row>
    <row r="2" spans="1:4" ht="94.5" customHeight="1" x14ac:dyDescent="0.25">
      <c r="A2" s="129" t="s">
        <v>130</v>
      </c>
      <c r="B2" s="161" t="s">
        <v>244</v>
      </c>
      <c r="C2" s="161" t="s">
        <v>245</v>
      </c>
      <c r="D2" s="161" t="s">
        <v>201</v>
      </c>
    </row>
    <row r="3" spans="1:4" ht="37.5" customHeight="1" x14ac:dyDescent="0.25">
      <c r="A3" s="121" t="s">
        <v>60</v>
      </c>
      <c r="B3" s="215">
        <v>88</v>
      </c>
      <c r="C3" s="261">
        <v>114</v>
      </c>
      <c r="D3" s="261">
        <v>5892</v>
      </c>
    </row>
    <row r="4" spans="1:4" ht="37.5" customHeight="1" x14ac:dyDescent="0.25">
      <c r="A4" s="121" t="s">
        <v>61</v>
      </c>
      <c r="B4" s="215">
        <v>35</v>
      </c>
      <c r="C4" s="261">
        <v>35</v>
      </c>
      <c r="D4" s="130">
        <v>2050</v>
      </c>
    </row>
    <row r="5" spans="1:4" ht="37.5" customHeight="1" x14ac:dyDescent="0.25">
      <c r="A5" s="121" t="s">
        <v>69</v>
      </c>
      <c r="B5" s="215">
        <v>17</v>
      </c>
      <c r="C5" s="261">
        <v>17</v>
      </c>
      <c r="D5" s="130">
        <v>585</v>
      </c>
    </row>
    <row r="6" spans="1:4" ht="37.5" customHeight="1" x14ac:dyDescent="0.25">
      <c r="A6" s="121" t="s">
        <v>70</v>
      </c>
      <c r="B6" s="215">
        <v>12</v>
      </c>
      <c r="C6" s="261">
        <v>12</v>
      </c>
      <c r="D6" s="130">
        <v>465</v>
      </c>
    </row>
    <row r="7" spans="1:4" ht="37.5" customHeight="1" x14ac:dyDescent="0.25">
      <c r="A7" s="121" t="s">
        <v>71</v>
      </c>
      <c r="B7" s="215">
        <v>35</v>
      </c>
      <c r="C7" s="261">
        <v>35</v>
      </c>
      <c r="D7" s="130">
        <v>1802</v>
      </c>
    </row>
    <row r="8" spans="1:4" ht="37.5" customHeight="1" x14ac:dyDescent="0.25">
      <c r="A8" s="121" t="s">
        <v>72</v>
      </c>
      <c r="B8" s="215">
        <v>20</v>
      </c>
      <c r="C8" s="261">
        <v>20</v>
      </c>
      <c r="D8" s="130">
        <v>632</v>
      </c>
    </row>
    <row r="9" spans="1:4" ht="37.5" customHeight="1" x14ac:dyDescent="0.25">
      <c r="A9" s="162" t="s">
        <v>91</v>
      </c>
      <c r="B9" s="38">
        <f>SUM(B3:B8)</f>
        <v>207</v>
      </c>
      <c r="C9" s="38">
        <f>SUM(C3:C8)</f>
        <v>233</v>
      </c>
      <c r="D9" s="38">
        <f>SUM(D3:D8)</f>
        <v>11426</v>
      </c>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SheetLayoutView="100" workbookViewId="0">
      <selection activeCell="I9" sqref="I9"/>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436" t="s">
        <v>143</v>
      </c>
      <c r="B1" s="436"/>
      <c r="C1" s="436"/>
      <c r="D1" s="436"/>
      <c r="E1" s="436"/>
    </row>
    <row r="2" spans="1:5" ht="94.5" customHeight="1" x14ac:dyDescent="0.25">
      <c r="A2" s="27" t="s">
        <v>144</v>
      </c>
      <c r="B2" s="27" t="s">
        <v>145</v>
      </c>
      <c r="C2" s="27" t="s">
        <v>146</v>
      </c>
      <c r="D2" s="27" t="s">
        <v>147</v>
      </c>
      <c r="E2" s="27" t="s">
        <v>148</v>
      </c>
    </row>
    <row r="3" spans="1:5" ht="56.25" x14ac:dyDescent="0.3">
      <c r="A3" s="77" t="s">
        <v>149</v>
      </c>
      <c r="B3" s="376">
        <f>SUM(E3,D3,C3)</f>
        <v>194</v>
      </c>
      <c r="C3" s="314">
        <v>21</v>
      </c>
      <c r="D3" s="314">
        <v>1</v>
      </c>
      <c r="E3" s="314">
        <v>172</v>
      </c>
    </row>
    <row r="4" spans="1:5" ht="75" x14ac:dyDescent="0.3">
      <c r="A4" s="77" t="s">
        <v>150</v>
      </c>
      <c r="B4" s="376">
        <v>90</v>
      </c>
      <c r="C4" s="314"/>
      <c r="D4" s="314"/>
      <c r="E4" s="314">
        <v>90</v>
      </c>
    </row>
    <row r="5" spans="1:5" ht="112.5" x14ac:dyDescent="0.3">
      <c r="A5" s="77" t="s">
        <v>225</v>
      </c>
      <c r="B5" s="145">
        <v>3</v>
      </c>
      <c r="C5" s="145"/>
      <c r="D5" s="145"/>
      <c r="E5" s="145">
        <v>3</v>
      </c>
    </row>
    <row r="6" spans="1:5" ht="24" customHeight="1" x14ac:dyDescent="0.3">
      <c r="A6" s="77" t="s">
        <v>226</v>
      </c>
      <c r="B6" s="60">
        <v>3</v>
      </c>
      <c r="C6" s="23"/>
      <c r="D6" s="23"/>
      <c r="E6" s="23">
        <v>3</v>
      </c>
    </row>
    <row r="7" spans="1:5" ht="37.5" x14ac:dyDescent="0.3">
      <c r="A7" s="77" t="s">
        <v>151</v>
      </c>
      <c r="B7" s="60"/>
      <c r="C7" s="23"/>
      <c r="D7" s="23"/>
      <c r="E7" s="23"/>
    </row>
    <row r="8" spans="1:5" ht="56.25" x14ac:dyDescent="0.3">
      <c r="A8" s="77" t="s">
        <v>152</v>
      </c>
      <c r="B8" s="60"/>
      <c r="C8" s="23"/>
      <c r="D8" s="23"/>
      <c r="E8" s="23"/>
    </row>
    <row r="9" spans="1:5" ht="56.25" x14ac:dyDescent="0.3">
      <c r="A9" s="77" t="s">
        <v>153</v>
      </c>
      <c r="B9" s="60"/>
      <c r="C9" s="23"/>
      <c r="D9" s="23"/>
      <c r="E9" s="23"/>
    </row>
    <row r="10" spans="1:5" ht="18.75" x14ac:dyDescent="0.25">
      <c r="A10" s="78" t="s">
        <v>91</v>
      </c>
      <c r="B10" s="128">
        <f>SUM(B5,B4,B3)</f>
        <v>287</v>
      </c>
      <c r="C10" s="128">
        <f>SUM(C5,C4,C3)</f>
        <v>21</v>
      </c>
      <c r="D10" s="128">
        <f>D5+SUM(D5,D4,D3)</f>
        <v>1</v>
      </c>
      <c r="E10" s="128">
        <f>SUM(E5,E4,E3)</f>
        <v>265</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view="pageBreakPreview" zoomScale="80" zoomScaleSheetLayoutView="80" workbookViewId="0">
      <selection activeCell="L73" sqref="L73"/>
    </sheetView>
  </sheetViews>
  <sheetFormatPr defaultColWidth="9.140625" defaultRowHeight="15" x14ac:dyDescent="0.25"/>
  <cols>
    <col min="1" max="1" width="43.28515625" style="270" customWidth="1"/>
    <col min="2" max="2" width="15.85546875" style="225" customWidth="1"/>
    <col min="3" max="3" width="26" style="219" customWidth="1"/>
    <col min="4" max="4" width="43.7109375" style="271" customWidth="1"/>
    <col min="5" max="16384" width="9.140625" style="220"/>
  </cols>
  <sheetData>
    <row r="1" spans="1:4" ht="58.5" customHeight="1" x14ac:dyDescent="0.25">
      <c r="A1" s="437" t="s">
        <v>154</v>
      </c>
      <c r="B1" s="438"/>
      <c r="C1" s="438"/>
      <c r="D1" s="438"/>
    </row>
    <row r="2" spans="1:4" ht="37.5" x14ac:dyDescent="0.25">
      <c r="A2" s="266" t="s">
        <v>93</v>
      </c>
      <c r="B2" s="218" t="s">
        <v>94</v>
      </c>
      <c r="C2" s="218" t="s">
        <v>95</v>
      </c>
      <c r="D2" s="266" t="s">
        <v>155</v>
      </c>
    </row>
    <row r="3" spans="1:4" ht="18.75" x14ac:dyDescent="0.25">
      <c r="A3" s="267" t="s">
        <v>227</v>
      </c>
      <c r="B3" s="222"/>
      <c r="C3" s="222"/>
      <c r="D3" s="267"/>
    </row>
    <row r="4" spans="1:4" ht="18.75" x14ac:dyDescent="0.25">
      <c r="A4" s="268"/>
      <c r="B4" s="223"/>
      <c r="C4" s="217"/>
      <c r="D4" s="268"/>
    </row>
    <row r="5" spans="1:4" ht="18.75" x14ac:dyDescent="0.25">
      <c r="A5" s="268"/>
      <c r="B5" s="223"/>
      <c r="C5" s="217"/>
      <c r="D5" s="268"/>
    </row>
    <row r="6" spans="1:4" ht="18.75" x14ac:dyDescent="0.25">
      <c r="A6" s="268"/>
      <c r="B6" s="217"/>
      <c r="C6" s="217"/>
      <c r="D6" s="268"/>
    </row>
    <row r="7" spans="1:4" ht="19.5" thickBot="1" x14ac:dyDescent="0.3">
      <c r="A7" s="267" t="s">
        <v>124</v>
      </c>
      <c r="B7" s="224"/>
      <c r="C7" s="222"/>
      <c r="D7" s="267"/>
    </row>
    <row r="8" spans="1:4" ht="40.9" customHeight="1" thickBot="1" x14ac:dyDescent="0.3">
      <c r="A8" s="330" t="s">
        <v>647</v>
      </c>
      <c r="B8" s="365">
        <v>43556</v>
      </c>
      <c r="C8" s="281" t="s">
        <v>351</v>
      </c>
      <c r="D8" s="348" t="s">
        <v>648</v>
      </c>
    </row>
    <row r="9" spans="1:4" ht="23.45" customHeight="1" thickBot="1" x14ac:dyDescent="0.3">
      <c r="A9" s="371" t="s">
        <v>663</v>
      </c>
      <c r="B9" s="366">
        <v>43525</v>
      </c>
      <c r="C9" s="281" t="s">
        <v>351</v>
      </c>
      <c r="D9" s="374" t="s">
        <v>649</v>
      </c>
    </row>
    <row r="10" spans="1:4" ht="66" customHeight="1" thickBot="1" x14ac:dyDescent="0.3">
      <c r="A10" s="329" t="s">
        <v>664</v>
      </c>
      <c r="B10" s="366">
        <v>43525</v>
      </c>
      <c r="C10" s="281" t="s">
        <v>351</v>
      </c>
      <c r="D10" s="279" t="s">
        <v>650</v>
      </c>
    </row>
    <row r="11" spans="1:4" ht="27.6" customHeight="1" thickBot="1" x14ac:dyDescent="0.3">
      <c r="A11" s="267" t="s">
        <v>254</v>
      </c>
      <c r="B11" s="224"/>
      <c r="C11" s="222"/>
      <c r="D11" s="267"/>
    </row>
    <row r="12" spans="1:4" ht="49.15" customHeight="1" thickBot="1" x14ac:dyDescent="0.3">
      <c r="A12" s="345" t="s">
        <v>601</v>
      </c>
      <c r="B12" s="355">
        <v>43466</v>
      </c>
      <c r="C12" s="281" t="s">
        <v>523</v>
      </c>
      <c r="D12" s="368" t="s">
        <v>605</v>
      </c>
    </row>
    <row r="13" spans="1:4" ht="30.75" thickBot="1" x14ac:dyDescent="0.3">
      <c r="A13" s="331" t="s">
        <v>602</v>
      </c>
      <c r="B13" s="350">
        <v>43497</v>
      </c>
      <c r="C13" s="281" t="s">
        <v>523</v>
      </c>
      <c r="D13" s="367" t="s">
        <v>606</v>
      </c>
    </row>
    <row r="14" spans="1:4" ht="49.9" customHeight="1" thickBot="1" x14ac:dyDescent="0.3">
      <c r="A14" s="331" t="s">
        <v>603</v>
      </c>
      <c r="B14" s="350">
        <v>43497</v>
      </c>
      <c r="C14" s="281" t="s">
        <v>523</v>
      </c>
      <c r="D14" s="368" t="s">
        <v>607</v>
      </c>
    </row>
    <row r="15" spans="1:4" ht="15.75" thickBot="1" x14ac:dyDescent="0.3">
      <c r="A15" s="331" t="s">
        <v>604</v>
      </c>
      <c r="B15" s="350">
        <v>43497</v>
      </c>
      <c r="C15" s="281" t="s">
        <v>523</v>
      </c>
      <c r="D15" s="367" t="s">
        <v>608</v>
      </c>
    </row>
    <row r="16" spans="1:4" ht="150.75" thickBot="1" x14ac:dyDescent="0.3">
      <c r="A16" s="352" t="s">
        <v>609</v>
      </c>
      <c r="B16" s="341">
        <v>43497</v>
      </c>
      <c r="C16" s="281" t="s">
        <v>523</v>
      </c>
      <c r="D16" s="367" t="s">
        <v>613</v>
      </c>
    </row>
    <row r="17" spans="1:4" ht="38.450000000000003" customHeight="1" thickBot="1" x14ac:dyDescent="0.3">
      <c r="A17" s="343" t="s">
        <v>610</v>
      </c>
      <c r="B17" s="342">
        <v>43435</v>
      </c>
      <c r="C17" s="281" t="s">
        <v>523</v>
      </c>
      <c r="D17" s="368" t="s">
        <v>614</v>
      </c>
    </row>
    <row r="18" spans="1:4" ht="70.900000000000006" customHeight="1" thickBot="1" x14ac:dyDescent="0.3">
      <c r="A18" s="343" t="s">
        <v>611</v>
      </c>
      <c r="B18" s="342">
        <v>43466</v>
      </c>
      <c r="C18" s="281" t="s">
        <v>523</v>
      </c>
      <c r="D18" s="367" t="s">
        <v>615</v>
      </c>
    </row>
    <row r="19" spans="1:4" ht="34.9" customHeight="1" thickBot="1" x14ac:dyDescent="0.3">
      <c r="A19" s="331" t="s">
        <v>612</v>
      </c>
      <c r="B19" s="342">
        <v>43497</v>
      </c>
      <c r="C19" s="281" t="s">
        <v>523</v>
      </c>
      <c r="D19" s="369" t="s">
        <v>616</v>
      </c>
    </row>
    <row r="20" spans="1:4" ht="30.6" customHeight="1" thickBot="1" x14ac:dyDescent="0.3">
      <c r="A20" s="345" t="s">
        <v>617</v>
      </c>
      <c r="B20" s="355">
        <v>43525</v>
      </c>
      <c r="C20" s="281" t="s">
        <v>523</v>
      </c>
      <c r="D20" s="272" t="s">
        <v>624</v>
      </c>
    </row>
    <row r="21" spans="1:4" ht="49.9" customHeight="1" thickBot="1" x14ac:dyDescent="0.3">
      <c r="A21" s="331" t="s">
        <v>618</v>
      </c>
      <c r="B21" s="350">
        <v>43525</v>
      </c>
      <c r="C21" s="281" t="s">
        <v>523</v>
      </c>
      <c r="D21" s="370" t="s">
        <v>625</v>
      </c>
    </row>
    <row r="22" spans="1:4" ht="34.15" customHeight="1" thickBot="1" x14ac:dyDescent="0.3">
      <c r="A22" s="331" t="s">
        <v>619</v>
      </c>
      <c r="B22" s="350">
        <v>43525</v>
      </c>
      <c r="C22" s="281" t="s">
        <v>523</v>
      </c>
      <c r="D22" s="354" t="s">
        <v>626</v>
      </c>
    </row>
    <row r="23" spans="1:4" ht="31.15" customHeight="1" thickBot="1" x14ac:dyDescent="0.3">
      <c r="A23" s="331" t="s">
        <v>620</v>
      </c>
      <c r="B23" s="350">
        <v>43525</v>
      </c>
      <c r="C23" s="281" t="s">
        <v>523</v>
      </c>
      <c r="D23" s="370" t="s">
        <v>627</v>
      </c>
    </row>
    <row r="24" spans="1:4" ht="40.9" customHeight="1" thickBot="1" x14ac:dyDescent="0.3">
      <c r="A24" s="331" t="s">
        <v>621</v>
      </c>
      <c r="B24" s="350">
        <v>43525</v>
      </c>
      <c r="C24" s="281" t="s">
        <v>523</v>
      </c>
      <c r="D24" s="354" t="s">
        <v>628</v>
      </c>
    </row>
    <row r="25" spans="1:4" ht="30.6" customHeight="1" thickBot="1" x14ac:dyDescent="0.3">
      <c r="A25" s="331" t="s">
        <v>622</v>
      </c>
      <c r="B25" s="350">
        <v>43525</v>
      </c>
      <c r="C25" s="281" t="s">
        <v>523</v>
      </c>
      <c r="D25" s="354" t="s">
        <v>629</v>
      </c>
    </row>
    <row r="26" spans="1:4" ht="40.9" customHeight="1" thickBot="1" x14ac:dyDescent="0.3">
      <c r="A26" s="331" t="s">
        <v>623</v>
      </c>
      <c r="B26" s="350">
        <v>43525</v>
      </c>
      <c r="C26" s="281" t="s">
        <v>523</v>
      </c>
      <c r="D26" s="272" t="s">
        <v>630</v>
      </c>
    </row>
    <row r="27" spans="1:4" ht="29.45" customHeight="1" thickBot="1" x14ac:dyDescent="0.3">
      <c r="A27" s="330" t="s">
        <v>631</v>
      </c>
      <c r="B27" s="355">
        <v>43556</v>
      </c>
      <c r="C27" s="281" t="s">
        <v>523</v>
      </c>
      <c r="D27" s="348" t="s">
        <v>639</v>
      </c>
    </row>
    <row r="28" spans="1:4" ht="56.45" customHeight="1" thickBot="1" x14ac:dyDescent="0.3">
      <c r="A28" s="331" t="s">
        <v>632</v>
      </c>
      <c r="B28" s="350">
        <v>43556</v>
      </c>
      <c r="C28" s="281" t="s">
        <v>523</v>
      </c>
      <c r="D28" s="372" t="s">
        <v>640</v>
      </c>
    </row>
    <row r="29" spans="1:4" ht="31.9" customHeight="1" thickBot="1" x14ac:dyDescent="0.3">
      <c r="A29" s="345" t="s">
        <v>633</v>
      </c>
      <c r="B29" s="350">
        <v>43586</v>
      </c>
      <c r="C29" s="281" t="s">
        <v>523</v>
      </c>
      <c r="D29" s="372" t="s">
        <v>641</v>
      </c>
    </row>
    <row r="30" spans="1:4" ht="65.45" customHeight="1" thickBot="1" x14ac:dyDescent="0.3">
      <c r="A30" s="331" t="s">
        <v>634</v>
      </c>
      <c r="B30" s="355">
        <v>43617</v>
      </c>
      <c r="C30" s="281" t="s">
        <v>523</v>
      </c>
      <c r="D30" s="372" t="s">
        <v>642</v>
      </c>
    </row>
    <row r="31" spans="1:4" ht="40.15" customHeight="1" thickBot="1" x14ac:dyDescent="0.3">
      <c r="A31" s="345" t="s">
        <v>635</v>
      </c>
      <c r="B31" s="350">
        <v>43497</v>
      </c>
      <c r="C31" s="281" t="s">
        <v>523</v>
      </c>
      <c r="D31" s="352" t="s">
        <v>643</v>
      </c>
    </row>
    <row r="32" spans="1:4" ht="37.9" customHeight="1" thickBot="1" x14ac:dyDescent="0.3">
      <c r="A32" s="331" t="s">
        <v>636</v>
      </c>
      <c r="B32" s="350">
        <v>43617</v>
      </c>
      <c r="C32" s="281" t="s">
        <v>523</v>
      </c>
      <c r="D32" s="343" t="s">
        <v>643</v>
      </c>
    </row>
    <row r="33" spans="1:4" ht="35.450000000000003" customHeight="1" thickBot="1" x14ac:dyDescent="0.3">
      <c r="A33" s="331" t="s">
        <v>637</v>
      </c>
      <c r="B33" s="350">
        <v>43678</v>
      </c>
      <c r="C33" s="281" t="s">
        <v>523</v>
      </c>
      <c r="D33" s="372" t="s">
        <v>644</v>
      </c>
    </row>
    <row r="34" spans="1:4" ht="20.45" customHeight="1" thickBot="1" x14ac:dyDescent="0.3">
      <c r="A34" s="345" t="s">
        <v>638</v>
      </c>
      <c r="B34" s="355">
        <v>43586</v>
      </c>
      <c r="C34" s="281" t="s">
        <v>523</v>
      </c>
      <c r="D34" s="373" t="s">
        <v>645</v>
      </c>
    </row>
    <row r="35" spans="1:4" ht="39" customHeight="1" thickBot="1" x14ac:dyDescent="0.3">
      <c r="A35" s="331" t="s">
        <v>665</v>
      </c>
      <c r="B35" s="350">
        <v>43556</v>
      </c>
      <c r="C35" s="281" t="s">
        <v>523</v>
      </c>
      <c r="D35" s="372" t="s">
        <v>646</v>
      </c>
    </row>
    <row r="36" spans="1:4" ht="33" customHeight="1" thickBot="1" x14ac:dyDescent="0.3">
      <c r="A36" s="364" t="s">
        <v>590</v>
      </c>
      <c r="B36" s="362"/>
      <c r="C36" s="363"/>
      <c r="D36" s="361"/>
    </row>
    <row r="37" spans="1:4" ht="42" customHeight="1" thickBot="1" x14ac:dyDescent="0.3">
      <c r="A37" s="272" t="s">
        <v>591</v>
      </c>
      <c r="B37" s="365">
        <v>43497</v>
      </c>
      <c r="C37" s="358" t="s">
        <v>523</v>
      </c>
      <c r="D37" s="353" t="s">
        <v>596</v>
      </c>
    </row>
    <row r="38" spans="1:4" ht="34.15" customHeight="1" thickBot="1" x14ac:dyDescent="0.3">
      <c r="A38" s="353" t="s">
        <v>592</v>
      </c>
      <c r="B38" s="366">
        <v>43497</v>
      </c>
      <c r="C38" s="358" t="s">
        <v>523</v>
      </c>
      <c r="D38" s="353" t="s">
        <v>597</v>
      </c>
    </row>
    <row r="39" spans="1:4" ht="30" customHeight="1" thickBot="1" x14ac:dyDescent="0.3">
      <c r="A39" s="352" t="s">
        <v>593</v>
      </c>
      <c r="B39" s="366">
        <v>43466</v>
      </c>
      <c r="C39" s="358" t="s">
        <v>523</v>
      </c>
      <c r="D39" s="272" t="s">
        <v>598</v>
      </c>
    </row>
    <row r="40" spans="1:4" ht="30" customHeight="1" thickBot="1" x14ac:dyDescent="0.3">
      <c r="A40" s="343" t="s">
        <v>594</v>
      </c>
      <c r="B40" s="366">
        <v>43466</v>
      </c>
      <c r="C40" s="358" t="s">
        <v>532</v>
      </c>
      <c r="D40" s="375" t="s">
        <v>599</v>
      </c>
    </row>
    <row r="41" spans="1:4" ht="39" customHeight="1" thickBot="1" x14ac:dyDescent="0.3">
      <c r="A41" s="343" t="s">
        <v>595</v>
      </c>
      <c r="B41" s="366">
        <v>43739</v>
      </c>
      <c r="C41" s="358" t="s">
        <v>523</v>
      </c>
      <c r="D41" s="343" t="s">
        <v>600</v>
      </c>
    </row>
    <row r="42" spans="1:4" ht="31.9" customHeight="1" thickBot="1" x14ac:dyDescent="0.3">
      <c r="A42" s="267" t="s">
        <v>255</v>
      </c>
      <c r="B42" s="224"/>
      <c r="C42" s="222"/>
      <c r="D42" s="267"/>
    </row>
    <row r="43" spans="1:4" ht="46.9" customHeight="1" thickBot="1" x14ac:dyDescent="0.3">
      <c r="A43" s="352" t="s">
        <v>571</v>
      </c>
      <c r="B43" s="341">
        <v>43405</v>
      </c>
      <c r="C43" s="190" t="s">
        <v>523</v>
      </c>
      <c r="D43" s="272" t="s">
        <v>575</v>
      </c>
    </row>
    <row r="44" spans="1:4" ht="114" customHeight="1" thickBot="1" x14ac:dyDescent="0.3">
      <c r="A44" s="343" t="s">
        <v>572</v>
      </c>
      <c r="B44" s="342">
        <v>43405</v>
      </c>
      <c r="C44" s="190" t="s">
        <v>579</v>
      </c>
      <c r="D44" s="270" t="s">
        <v>576</v>
      </c>
    </row>
    <row r="45" spans="1:4" ht="123.6" customHeight="1" thickBot="1" x14ac:dyDescent="0.3">
      <c r="A45" s="343" t="s">
        <v>573</v>
      </c>
      <c r="B45" s="342">
        <v>43497</v>
      </c>
      <c r="C45" s="281" t="s">
        <v>523</v>
      </c>
      <c r="D45" s="279" t="s">
        <v>577</v>
      </c>
    </row>
    <row r="46" spans="1:4" ht="45" customHeight="1" thickBot="1" x14ac:dyDescent="0.3">
      <c r="A46" s="343" t="s">
        <v>574</v>
      </c>
      <c r="B46" s="342">
        <v>43435</v>
      </c>
      <c r="C46" s="273" t="s">
        <v>523</v>
      </c>
      <c r="D46" s="353" t="s">
        <v>578</v>
      </c>
    </row>
    <row r="47" spans="1:4" ht="55.15" customHeight="1" thickBot="1" x14ac:dyDescent="0.3">
      <c r="A47" s="345" t="s">
        <v>580</v>
      </c>
      <c r="B47" s="356">
        <v>43497</v>
      </c>
      <c r="C47" s="219" t="s">
        <v>585</v>
      </c>
      <c r="D47" s="353" t="s">
        <v>586</v>
      </c>
    </row>
    <row r="48" spans="1:4" ht="53.25" customHeight="1" x14ac:dyDescent="0.25">
      <c r="A48" s="359" t="s">
        <v>581</v>
      </c>
      <c r="B48" s="357">
        <v>43709</v>
      </c>
      <c r="C48" s="358" t="s">
        <v>523</v>
      </c>
      <c r="D48" s="360" t="s">
        <v>587</v>
      </c>
    </row>
    <row r="49" spans="1:4" ht="51.6" customHeight="1" x14ac:dyDescent="0.25">
      <c r="A49" s="272" t="s">
        <v>582</v>
      </c>
      <c r="B49" s="338">
        <v>43709</v>
      </c>
      <c r="C49" s="358" t="s">
        <v>523</v>
      </c>
      <c r="D49" s="353" t="s">
        <v>588</v>
      </c>
    </row>
    <row r="50" spans="1:4" ht="75" x14ac:dyDescent="0.25">
      <c r="A50" s="348" t="s">
        <v>583</v>
      </c>
      <c r="B50" s="338">
        <v>43709</v>
      </c>
      <c r="C50" s="219" t="s">
        <v>585</v>
      </c>
      <c r="D50" s="353" t="s">
        <v>589</v>
      </c>
    </row>
    <row r="51" spans="1:4" ht="241.15" customHeight="1" x14ac:dyDescent="0.25">
      <c r="A51" s="348" t="s">
        <v>584</v>
      </c>
      <c r="B51" s="338">
        <v>43709</v>
      </c>
      <c r="C51" s="358" t="s">
        <v>523</v>
      </c>
      <c r="D51" s="353" t="s">
        <v>651</v>
      </c>
    </row>
    <row r="52" spans="1:4" ht="16.5" thickBot="1" x14ac:dyDescent="0.3">
      <c r="A52" s="269" t="s">
        <v>256</v>
      </c>
      <c r="B52" s="226"/>
      <c r="C52" s="227"/>
      <c r="D52" s="269"/>
    </row>
    <row r="53" spans="1:4" ht="45.75" thickBot="1" x14ac:dyDescent="0.3">
      <c r="A53" s="324" t="s">
        <v>541</v>
      </c>
      <c r="B53" s="326">
        <v>43435</v>
      </c>
      <c r="C53" s="281" t="s">
        <v>523</v>
      </c>
      <c r="D53" s="348" t="s">
        <v>549</v>
      </c>
    </row>
    <row r="54" spans="1:4" ht="60.75" thickBot="1" x14ac:dyDescent="0.3">
      <c r="A54" s="327" t="s">
        <v>542</v>
      </c>
      <c r="B54" s="328">
        <v>43497</v>
      </c>
      <c r="C54" s="281" t="s">
        <v>547</v>
      </c>
      <c r="D54" s="349" t="s">
        <v>546</v>
      </c>
    </row>
    <row r="55" spans="1:4" ht="100.15" customHeight="1" thickBot="1" x14ac:dyDescent="0.3">
      <c r="A55" s="327" t="s">
        <v>543</v>
      </c>
      <c r="B55" s="350">
        <v>43525</v>
      </c>
      <c r="C55" s="281" t="s">
        <v>523</v>
      </c>
      <c r="D55" s="279" t="s">
        <v>550</v>
      </c>
    </row>
    <row r="56" spans="1:4" ht="31.15" customHeight="1" thickBot="1" x14ac:dyDescent="0.3">
      <c r="A56" s="327" t="s">
        <v>544</v>
      </c>
      <c r="B56" s="350">
        <v>43466</v>
      </c>
      <c r="C56" s="281" t="s">
        <v>523</v>
      </c>
      <c r="D56" s="279" t="s">
        <v>551</v>
      </c>
    </row>
    <row r="57" spans="1:4" ht="30.75" thickBot="1" x14ac:dyDescent="0.3">
      <c r="A57" s="327" t="s">
        <v>545</v>
      </c>
      <c r="B57" s="350">
        <v>43497</v>
      </c>
      <c r="C57" s="281" t="s">
        <v>548</v>
      </c>
      <c r="D57" s="346" t="s">
        <v>552</v>
      </c>
    </row>
    <row r="58" spans="1:4" ht="120.75" thickBot="1" x14ac:dyDescent="0.3">
      <c r="A58" s="335" t="s">
        <v>553</v>
      </c>
      <c r="B58" s="339">
        <v>43525</v>
      </c>
      <c r="C58" s="281" t="s">
        <v>532</v>
      </c>
      <c r="D58" s="272" t="s">
        <v>561</v>
      </c>
    </row>
    <row r="59" spans="1:4" ht="75.75" thickBot="1" x14ac:dyDescent="0.3">
      <c r="A59" s="336" t="s">
        <v>554</v>
      </c>
      <c r="B59" s="340">
        <v>43525</v>
      </c>
      <c r="C59" s="281" t="s">
        <v>558</v>
      </c>
      <c r="D59" s="272" t="s">
        <v>562</v>
      </c>
    </row>
    <row r="60" spans="1:4" ht="39.75" thickBot="1" x14ac:dyDescent="0.3">
      <c r="A60" s="347" t="s">
        <v>555</v>
      </c>
      <c r="B60" s="340">
        <v>43556</v>
      </c>
      <c r="C60" s="281" t="s">
        <v>559</v>
      </c>
      <c r="D60" s="351" t="s">
        <v>563</v>
      </c>
    </row>
    <row r="61" spans="1:4" ht="15.75" thickBot="1" x14ac:dyDescent="0.3">
      <c r="A61" s="336" t="s">
        <v>556</v>
      </c>
      <c r="B61" s="340">
        <v>43556</v>
      </c>
      <c r="C61" s="281" t="s">
        <v>523</v>
      </c>
      <c r="D61" s="347" t="s">
        <v>564</v>
      </c>
    </row>
    <row r="62" spans="1:4" ht="72" customHeight="1" thickBot="1" x14ac:dyDescent="0.3">
      <c r="A62" s="336" t="s">
        <v>557</v>
      </c>
      <c r="B62" s="340">
        <v>43678</v>
      </c>
      <c r="C62" s="281" t="s">
        <v>560</v>
      </c>
      <c r="D62" s="279" t="s">
        <v>565</v>
      </c>
    </row>
    <row r="63" spans="1:4" ht="31.5" thickBot="1" x14ac:dyDescent="0.3">
      <c r="A63" s="335" t="s">
        <v>566</v>
      </c>
      <c r="B63" s="341">
        <v>43739</v>
      </c>
      <c r="C63" s="281" t="s">
        <v>523</v>
      </c>
      <c r="D63" s="265" t="s">
        <v>569</v>
      </c>
    </row>
    <row r="64" spans="1:4" ht="115.15" customHeight="1" thickBot="1" x14ac:dyDescent="0.3">
      <c r="A64" s="336" t="s">
        <v>567</v>
      </c>
      <c r="B64" s="342">
        <v>43739</v>
      </c>
      <c r="C64" s="281" t="s">
        <v>568</v>
      </c>
      <c r="D64" s="279" t="s">
        <v>570</v>
      </c>
    </row>
    <row r="65" spans="1:4" ht="18.75" x14ac:dyDescent="0.25">
      <c r="A65" s="267" t="s">
        <v>252</v>
      </c>
      <c r="B65" s="224"/>
      <c r="C65" s="222"/>
      <c r="D65" s="267"/>
    </row>
    <row r="66" spans="1:4" ht="31.9" customHeight="1" thickBot="1" x14ac:dyDescent="0.3">
      <c r="A66" s="298" t="s">
        <v>518</v>
      </c>
      <c r="B66" s="325">
        <v>43466</v>
      </c>
      <c r="C66" s="281" t="s">
        <v>519</v>
      </c>
      <c r="D66" s="279" t="s">
        <v>520</v>
      </c>
    </row>
    <row r="67" spans="1:4" ht="31.15" customHeight="1" thickBot="1" x14ac:dyDescent="0.3">
      <c r="A67" s="324" t="s">
        <v>521</v>
      </c>
      <c r="B67" s="326">
        <v>43466</v>
      </c>
      <c r="C67" s="281" t="s">
        <v>519</v>
      </c>
      <c r="D67" s="345" t="s">
        <v>524</v>
      </c>
    </row>
    <row r="68" spans="1:4" ht="34.15" customHeight="1" thickBot="1" x14ac:dyDescent="0.3">
      <c r="A68" s="327" t="s">
        <v>522</v>
      </c>
      <c r="B68" s="328">
        <v>43525</v>
      </c>
      <c r="C68" s="281" t="s">
        <v>523</v>
      </c>
      <c r="D68" s="331" t="s">
        <v>525</v>
      </c>
    </row>
    <row r="69" spans="1:4" ht="45" customHeight="1" thickBot="1" x14ac:dyDescent="0.3">
      <c r="A69" s="332" t="s">
        <v>526</v>
      </c>
      <c r="B69" s="333">
        <v>43586</v>
      </c>
      <c r="C69" s="337" t="s">
        <v>523</v>
      </c>
      <c r="D69" s="334" t="s">
        <v>527</v>
      </c>
    </row>
    <row r="70" spans="1:4" ht="57" customHeight="1" thickBot="1" x14ac:dyDescent="0.3">
      <c r="A70" s="252" t="s">
        <v>528</v>
      </c>
      <c r="B70" s="341">
        <v>43617</v>
      </c>
      <c r="C70" s="344" t="s">
        <v>523</v>
      </c>
      <c r="D70" s="272" t="s">
        <v>533</v>
      </c>
    </row>
    <row r="71" spans="1:4" ht="79.900000000000006" customHeight="1" thickBot="1" x14ac:dyDescent="0.3">
      <c r="A71" s="252" t="s">
        <v>529</v>
      </c>
      <c r="B71" s="342">
        <v>43647</v>
      </c>
      <c r="C71" s="344" t="s">
        <v>531</v>
      </c>
      <c r="D71" s="272" t="s">
        <v>534</v>
      </c>
    </row>
    <row r="72" spans="1:4" ht="198" customHeight="1" thickBot="1" x14ac:dyDescent="0.3">
      <c r="A72" s="252" t="s">
        <v>530</v>
      </c>
      <c r="B72" s="342">
        <v>43647</v>
      </c>
      <c r="C72" s="344" t="s">
        <v>523</v>
      </c>
      <c r="D72" s="272" t="s">
        <v>535</v>
      </c>
    </row>
    <row r="73" spans="1:4" ht="105.75" thickBot="1" x14ac:dyDescent="0.3">
      <c r="A73" s="252" t="s">
        <v>536</v>
      </c>
      <c r="B73" s="342">
        <v>43678</v>
      </c>
      <c r="C73" s="344" t="s">
        <v>537</v>
      </c>
      <c r="D73" s="272" t="s">
        <v>538</v>
      </c>
    </row>
    <row r="74" spans="1:4" ht="88.9" customHeight="1" thickBot="1" x14ac:dyDescent="0.3">
      <c r="A74" s="252" t="s">
        <v>539</v>
      </c>
      <c r="B74" s="342">
        <v>43770</v>
      </c>
      <c r="C74" s="344" t="s">
        <v>523</v>
      </c>
      <c r="D74" s="272" t="s">
        <v>540</v>
      </c>
    </row>
  </sheetData>
  <sheetProtection sort="0" autoFilter="0" pivotTables="0"/>
  <mergeCells count="1">
    <mergeCell ref="A1:D1"/>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70" zoomScaleSheetLayoutView="70" workbookViewId="0">
      <selection activeCell="D12" sqref="B12:D12"/>
    </sheetView>
  </sheetViews>
  <sheetFormatPr defaultRowHeight="15" x14ac:dyDescent="0.25"/>
  <cols>
    <col min="1" max="1" width="47.42578125" customWidth="1"/>
    <col min="2" max="2" width="46.28515625" customWidth="1"/>
    <col min="3" max="3" width="16.28515625" customWidth="1"/>
    <col min="4" max="5" width="19.85546875" customWidth="1"/>
  </cols>
  <sheetData>
    <row r="1" spans="1:5" ht="18.75" x14ac:dyDescent="0.25">
      <c r="A1" s="439" t="s">
        <v>166</v>
      </c>
      <c r="B1" s="439"/>
      <c r="C1" s="439"/>
      <c r="D1" s="185"/>
      <c r="E1" s="185"/>
    </row>
    <row r="2" spans="1:5" ht="18.75" x14ac:dyDescent="0.25">
      <c r="A2" s="387" t="s">
        <v>167</v>
      </c>
      <c r="B2" s="387"/>
      <c r="C2" s="387"/>
      <c r="D2" s="181"/>
      <c r="E2" s="181"/>
    </row>
    <row r="3" spans="1:5" ht="75.75" customHeight="1" x14ac:dyDescent="0.25">
      <c r="A3" s="27" t="s">
        <v>168</v>
      </c>
      <c r="B3" s="184" t="s">
        <v>258</v>
      </c>
      <c r="C3" s="183" t="s">
        <v>259</v>
      </c>
      <c r="D3" s="182" t="s">
        <v>260</v>
      </c>
      <c r="E3" s="182" t="s">
        <v>261</v>
      </c>
    </row>
    <row r="4" spans="1:5" ht="18.75" x14ac:dyDescent="0.3">
      <c r="A4" s="81" t="s">
        <v>169</v>
      </c>
      <c r="B4" s="84"/>
      <c r="C4" s="203"/>
      <c r="D4" s="85"/>
      <c r="E4" s="85"/>
    </row>
    <row r="5" spans="1:5" ht="18.75" x14ac:dyDescent="0.25">
      <c r="A5" s="79" t="s">
        <v>170</v>
      </c>
      <c r="B5" s="62" t="s">
        <v>279</v>
      </c>
      <c r="C5" s="146"/>
      <c r="D5" s="158"/>
      <c r="E5" s="158"/>
    </row>
    <row r="6" spans="1:5" ht="37.5" x14ac:dyDescent="0.25">
      <c r="A6" s="31" t="s">
        <v>171</v>
      </c>
      <c r="B6" s="126" t="s">
        <v>280</v>
      </c>
      <c r="C6" s="125"/>
      <c r="D6" s="126"/>
      <c r="E6" s="126"/>
    </row>
    <row r="7" spans="1:5" ht="37.5" x14ac:dyDescent="0.25">
      <c r="A7" s="31" t="s">
        <v>172</v>
      </c>
      <c r="D7" s="126"/>
      <c r="E7" s="126"/>
    </row>
    <row r="8" spans="1:5" ht="112.5" x14ac:dyDescent="0.25">
      <c r="A8" s="31" t="s">
        <v>173</v>
      </c>
      <c r="B8" s="216" t="s">
        <v>281</v>
      </c>
      <c r="C8" s="125" t="s">
        <v>486</v>
      </c>
      <c r="D8" s="126" t="s">
        <v>487</v>
      </c>
      <c r="E8" s="126" t="s">
        <v>488</v>
      </c>
    </row>
    <row r="9" spans="1:5" ht="18.75" x14ac:dyDescent="0.25">
      <c r="A9" s="79" t="s">
        <v>174</v>
      </c>
      <c r="B9" s="62"/>
      <c r="C9" s="125"/>
      <c r="D9" s="126"/>
      <c r="E9" s="126"/>
    </row>
    <row r="10" spans="1:5" ht="18.75" x14ac:dyDescent="0.25">
      <c r="A10" s="31" t="s">
        <v>175</v>
      </c>
      <c r="B10" s="62"/>
      <c r="C10" s="125"/>
      <c r="D10" s="126"/>
      <c r="E10" s="126"/>
    </row>
    <row r="11" spans="1:5" ht="75" x14ac:dyDescent="0.25">
      <c r="A11" s="31" t="s">
        <v>176</v>
      </c>
      <c r="B11" s="216" t="s">
        <v>282</v>
      </c>
      <c r="C11" s="125" t="s">
        <v>489</v>
      </c>
      <c r="D11" s="126"/>
      <c r="E11" s="126"/>
    </row>
    <row r="12" spans="1:5" ht="30" x14ac:dyDescent="0.25">
      <c r="A12" s="82" t="s">
        <v>202</v>
      </c>
      <c r="B12" s="216" t="s">
        <v>283</v>
      </c>
      <c r="C12" s="125"/>
      <c r="D12" s="126"/>
      <c r="E12" s="126"/>
    </row>
    <row r="13" spans="1:5" ht="18.75" x14ac:dyDescent="0.25">
      <c r="A13" s="86" t="s">
        <v>177</v>
      </c>
      <c r="B13" s="62"/>
      <c r="C13" s="125"/>
      <c r="D13" s="126"/>
      <c r="E13" s="126"/>
    </row>
    <row r="14" spans="1:5" ht="18.75" customHeight="1" x14ac:dyDescent="0.3">
      <c r="A14" s="53" t="s">
        <v>178</v>
      </c>
      <c r="B14" s="83" t="s">
        <v>182</v>
      </c>
      <c r="C14" s="204" t="s">
        <v>181</v>
      </c>
      <c r="D14" s="83"/>
      <c r="E14" s="83"/>
    </row>
    <row r="15" spans="1:5" ht="18.75" x14ac:dyDescent="0.25">
      <c r="A15" s="31" t="s">
        <v>179</v>
      </c>
      <c r="B15" s="62"/>
      <c r="C15" s="125"/>
      <c r="D15" s="126"/>
      <c r="E15" s="126"/>
    </row>
    <row r="16" spans="1:5" ht="18.75" x14ac:dyDescent="0.25">
      <c r="A16" s="31" t="s">
        <v>180</v>
      </c>
      <c r="B16" s="62"/>
      <c r="C16" s="125"/>
      <c r="D16" s="126"/>
      <c r="E16" s="126"/>
    </row>
    <row r="17" spans="1:5" ht="18.75" x14ac:dyDescent="0.3">
      <c r="A17" s="1"/>
      <c r="B17" s="1"/>
      <c r="C17" s="1"/>
      <c r="D17" s="1"/>
      <c r="E17" s="1"/>
    </row>
    <row r="19" spans="1:5" ht="37.5" customHeight="1" x14ac:dyDescent="0.25"/>
    <row r="20" spans="1:5" ht="75" customHeight="1" x14ac:dyDescent="0.25"/>
    <row r="21" spans="1:5" ht="38.25" customHeight="1" x14ac:dyDescent="0.25"/>
    <row r="30" spans="1:5" ht="18.75" x14ac:dyDescent="0.3">
      <c r="A30" s="1"/>
      <c r="B30" s="1"/>
      <c r="C30" s="1"/>
      <c r="D30" s="1"/>
      <c r="E30" s="1"/>
    </row>
    <row r="31" spans="1:5" ht="18.75" x14ac:dyDescent="0.3">
      <c r="A31" s="1"/>
      <c r="B31" s="1"/>
      <c r="C31" s="1"/>
      <c r="D31" s="1"/>
      <c r="E31" s="1"/>
    </row>
  </sheetData>
  <mergeCells count="2">
    <mergeCell ref="A1:C1"/>
    <mergeCell ref="A2:C2"/>
  </mergeCells>
  <hyperlinks>
    <hyperlink ref="B12" r:id="rId1"/>
  </hyperlinks>
  <pageMargins left="0.7" right="0.7" top="0.75" bottom="0.75" header="0.3" footer="0.3"/>
  <pageSetup paperSize="9" orientation="landscape"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27"/>
  <sheetViews>
    <sheetView view="pageBreakPreview" zoomScaleSheetLayoutView="100" workbookViewId="0">
      <selection activeCell="C13" sqref="C13"/>
    </sheetView>
  </sheetViews>
  <sheetFormatPr defaultRowHeight="15" x14ac:dyDescent="0.25"/>
  <cols>
    <col min="1" max="1" width="68.7109375" customWidth="1"/>
    <col min="2" max="2" width="34.7109375" style="5" customWidth="1"/>
  </cols>
  <sheetData>
    <row r="1" spans="1:2" ht="18.75" x14ac:dyDescent="0.25">
      <c r="A1" s="387" t="s">
        <v>183</v>
      </c>
      <c r="B1" s="387"/>
    </row>
    <row r="2" spans="1:2" ht="18.75" x14ac:dyDescent="0.25">
      <c r="A2" s="207" t="s">
        <v>184</v>
      </c>
      <c r="B2" s="27" t="s">
        <v>191</v>
      </c>
    </row>
    <row r="3" spans="1:2" ht="73.5" customHeight="1" x14ac:dyDescent="0.25">
      <c r="A3" s="209" t="s">
        <v>185</v>
      </c>
      <c r="B3" s="214">
        <v>63</v>
      </c>
    </row>
    <row r="4" spans="1:2" ht="101.25" customHeight="1" x14ac:dyDescent="0.25">
      <c r="A4" s="209" t="s">
        <v>186</v>
      </c>
      <c r="B4" s="214">
        <v>60</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selection activeCell="C4" sqref="C4"/>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210" t="s">
        <v>187</v>
      </c>
      <c r="B1" s="210"/>
      <c r="C1" s="210"/>
      <c r="D1" s="210"/>
    </row>
    <row r="2" spans="1:4" ht="37.5" customHeight="1" x14ac:dyDescent="0.25">
      <c r="A2" s="27" t="s">
        <v>62</v>
      </c>
      <c r="B2" s="27" t="s">
        <v>188</v>
      </c>
      <c r="C2" s="27" t="s">
        <v>189</v>
      </c>
      <c r="D2" s="27" t="s">
        <v>190</v>
      </c>
    </row>
    <row r="3" spans="1:4" ht="44.25" customHeight="1" x14ac:dyDescent="0.25">
      <c r="A3" s="75">
        <v>1</v>
      </c>
      <c r="B3" s="31" t="s">
        <v>192</v>
      </c>
      <c r="C3" s="87"/>
      <c r="D3" s="21"/>
    </row>
    <row r="4" spans="1:4" ht="59.25" customHeight="1" x14ac:dyDescent="0.25">
      <c r="A4" s="75">
        <v>2</v>
      </c>
      <c r="B4" s="31" t="s">
        <v>193</v>
      </c>
      <c r="C4" s="87"/>
      <c r="D4" s="21"/>
    </row>
    <row r="5" spans="1:4" ht="49.5" customHeight="1" x14ac:dyDescent="0.25">
      <c r="A5" s="75">
        <v>3</v>
      </c>
      <c r="B5" s="31" t="s">
        <v>194</v>
      </c>
      <c r="C5" s="87"/>
      <c r="D5" s="21"/>
    </row>
    <row r="6" spans="1:4" ht="48.75" customHeight="1" x14ac:dyDescent="0.25">
      <c r="A6" s="75">
        <v>4</v>
      </c>
      <c r="B6" s="80" t="s">
        <v>177</v>
      </c>
      <c r="C6" s="87"/>
      <c r="D6" s="21"/>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SheetLayoutView="100" workbookViewId="0">
      <selection activeCell="I13" sqref="I13"/>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439" t="s">
        <v>156</v>
      </c>
      <c r="B1" s="439"/>
      <c r="C1" s="439"/>
      <c r="D1" s="439"/>
      <c r="E1" s="439"/>
    </row>
    <row r="2" spans="1:5" ht="39" customHeight="1" x14ac:dyDescent="0.25">
      <c r="A2" s="114" t="s">
        <v>62</v>
      </c>
      <c r="B2" s="114" t="s">
        <v>157</v>
      </c>
      <c r="C2" s="114" t="s">
        <v>158</v>
      </c>
      <c r="D2" s="114" t="s">
        <v>159</v>
      </c>
      <c r="E2" s="114" t="s">
        <v>160</v>
      </c>
    </row>
    <row r="3" spans="1:5" ht="18.75" x14ac:dyDescent="0.25">
      <c r="A3" s="319">
        <v>1</v>
      </c>
      <c r="B3" s="79" t="s">
        <v>161</v>
      </c>
      <c r="C3" s="116"/>
      <c r="D3" s="116"/>
      <c r="E3" s="80"/>
    </row>
    <row r="4" spans="1:5" ht="18.75" x14ac:dyDescent="0.25">
      <c r="A4" s="320">
        <v>2</v>
      </c>
      <c r="B4" s="79" t="s">
        <v>162</v>
      </c>
      <c r="C4" s="116"/>
      <c r="D4" s="116"/>
      <c r="E4" s="80"/>
    </row>
    <row r="5" spans="1:5" ht="18.75" x14ac:dyDescent="0.25">
      <c r="A5" s="318">
        <v>3</v>
      </c>
      <c r="B5" s="315" t="s">
        <v>163</v>
      </c>
      <c r="C5" s="54"/>
      <c r="D5" s="54"/>
      <c r="E5" s="228"/>
    </row>
    <row r="6" spans="1:5" ht="37.5" x14ac:dyDescent="0.25">
      <c r="A6" s="442">
        <v>4</v>
      </c>
      <c r="B6" s="440" t="s">
        <v>164</v>
      </c>
      <c r="C6" s="259">
        <v>72</v>
      </c>
      <c r="D6" s="259">
        <v>1</v>
      </c>
      <c r="E6" s="202" t="s">
        <v>335</v>
      </c>
    </row>
    <row r="7" spans="1:5" ht="37.5" x14ac:dyDescent="0.25">
      <c r="A7" s="443"/>
      <c r="B7" s="441"/>
      <c r="C7" s="259">
        <v>108</v>
      </c>
      <c r="D7" s="259">
        <v>2</v>
      </c>
      <c r="E7" s="202" t="s">
        <v>335</v>
      </c>
    </row>
    <row r="8" spans="1:5" ht="37.5" x14ac:dyDescent="0.25">
      <c r="A8" s="443"/>
      <c r="B8" s="441"/>
      <c r="C8" s="259">
        <v>108</v>
      </c>
      <c r="D8" s="259">
        <v>3</v>
      </c>
      <c r="E8" s="202" t="s">
        <v>338</v>
      </c>
    </row>
    <row r="9" spans="1:5" ht="37.5" x14ac:dyDescent="0.25">
      <c r="A9" s="445">
        <v>5</v>
      </c>
      <c r="B9" s="444" t="s">
        <v>165</v>
      </c>
      <c r="C9" s="316">
        <v>288</v>
      </c>
      <c r="D9" s="54">
        <v>7</v>
      </c>
      <c r="E9" s="80" t="s">
        <v>338</v>
      </c>
    </row>
    <row r="10" spans="1:5" ht="37.5" x14ac:dyDescent="0.25">
      <c r="A10" s="445"/>
      <c r="B10" s="444"/>
      <c r="C10" s="316">
        <v>252</v>
      </c>
      <c r="D10" s="54">
        <v>1</v>
      </c>
      <c r="E10" s="80" t="s">
        <v>338</v>
      </c>
    </row>
    <row r="11" spans="1:5" ht="37.5" x14ac:dyDescent="0.25">
      <c r="A11" s="445"/>
      <c r="B11" s="444"/>
      <c r="C11" s="316">
        <v>216</v>
      </c>
      <c r="D11" s="54">
        <v>1</v>
      </c>
      <c r="E11" s="80" t="s">
        <v>336</v>
      </c>
    </row>
    <row r="12" spans="1:5" ht="37.5" x14ac:dyDescent="0.25">
      <c r="A12" s="445"/>
      <c r="B12" s="444"/>
      <c r="C12" s="316">
        <v>288</v>
      </c>
      <c r="D12" s="54">
        <v>1</v>
      </c>
      <c r="E12" s="80" t="s">
        <v>339</v>
      </c>
    </row>
    <row r="13" spans="1:5" ht="37.5" x14ac:dyDescent="0.25">
      <c r="A13" s="445"/>
      <c r="B13" s="444"/>
      <c r="C13" s="317">
        <v>684</v>
      </c>
      <c r="D13" s="317">
        <v>2</v>
      </c>
      <c r="E13" s="202" t="s">
        <v>337</v>
      </c>
    </row>
  </sheetData>
  <mergeCells count="5">
    <mergeCell ref="A1:E1"/>
    <mergeCell ref="B6:B8"/>
    <mergeCell ref="A6:A8"/>
    <mergeCell ref="B9:B13"/>
    <mergeCell ref="A9:A13"/>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80" zoomScaleNormal="80" zoomScaleSheetLayoutView="80" workbookViewId="0">
      <selection activeCell="P24" sqref="P24"/>
    </sheetView>
  </sheetViews>
  <sheetFormatPr defaultColWidth="9.140625" defaultRowHeight="15" x14ac:dyDescent="0.25"/>
  <cols>
    <col min="1" max="1" width="11.42578125" style="41" customWidth="1"/>
    <col min="2" max="2" width="12.5703125" style="41" customWidth="1"/>
    <col min="3" max="3" width="21.28515625" style="41" customWidth="1"/>
    <col min="4" max="4" width="13.140625" style="41" customWidth="1"/>
    <col min="5" max="5" width="24" style="41" customWidth="1"/>
    <col min="6" max="6" width="21.5703125" style="41" customWidth="1"/>
    <col min="7" max="7" width="11.28515625" style="41" customWidth="1"/>
    <col min="8" max="8" width="12.5703125" style="41" customWidth="1"/>
    <col min="9" max="9" width="11.5703125" style="41" customWidth="1"/>
    <col min="10" max="10" width="11.28515625" style="41" bestFit="1" customWidth="1"/>
    <col min="11" max="11" width="23.85546875" style="41" customWidth="1"/>
    <col min="12" max="12" width="22.140625" style="41" customWidth="1"/>
    <col min="13" max="13" width="18.42578125" style="41" customWidth="1"/>
    <col min="14" max="33" width="9.140625" style="41"/>
    <col min="34" max="34" width="12.28515625" style="41" bestFit="1" customWidth="1"/>
    <col min="35" max="16384" width="9.140625" style="41"/>
  </cols>
  <sheetData>
    <row r="1" spans="1:13" ht="18.75" customHeight="1" x14ac:dyDescent="0.25">
      <c r="A1" s="387" t="s">
        <v>131</v>
      </c>
      <c r="B1" s="387"/>
      <c r="C1" s="387"/>
      <c r="D1" s="387"/>
      <c r="E1" s="387"/>
      <c r="F1" s="387"/>
      <c r="G1" s="387"/>
      <c r="H1" s="387"/>
      <c r="I1" s="387"/>
      <c r="J1" s="387"/>
      <c r="K1" s="387"/>
      <c r="L1" s="387"/>
    </row>
    <row r="2" spans="1:13" ht="19.5" customHeight="1" x14ac:dyDescent="0.3">
      <c r="A2" s="450" t="s">
        <v>43</v>
      </c>
      <c r="B2" s="450"/>
      <c r="C2" s="450"/>
      <c r="D2" s="450"/>
      <c r="E2" s="450"/>
      <c r="F2" s="450"/>
      <c r="G2" s="450"/>
      <c r="H2" s="450"/>
      <c r="I2" s="450"/>
      <c r="J2" s="450"/>
      <c r="K2" s="450"/>
      <c r="L2" s="450"/>
    </row>
    <row r="3" spans="1:13" ht="18.75" x14ac:dyDescent="0.3">
      <c r="A3" s="422" t="s">
        <v>19</v>
      </c>
      <c r="B3" s="435" t="s">
        <v>13</v>
      </c>
      <c r="C3" s="435"/>
      <c r="D3" s="435"/>
      <c r="E3" s="435"/>
      <c r="F3" s="435"/>
      <c r="G3" s="435"/>
      <c r="H3" s="435"/>
      <c r="I3" s="435"/>
      <c r="J3" s="435"/>
      <c r="K3" s="435"/>
      <c r="L3" s="435"/>
    </row>
    <row r="4" spans="1:13" ht="19.5" customHeight="1" x14ac:dyDescent="0.25">
      <c r="A4" s="422"/>
      <c r="B4" s="422" t="s">
        <v>14</v>
      </c>
      <c r="C4" s="422" t="s">
        <v>20</v>
      </c>
      <c r="D4" s="422" t="s">
        <v>132</v>
      </c>
      <c r="E4" s="422"/>
      <c r="F4" s="422" t="s">
        <v>15</v>
      </c>
      <c r="G4" s="416" t="s">
        <v>265</v>
      </c>
      <c r="H4" s="422" t="s">
        <v>81</v>
      </c>
      <c r="I4" s="422" t="s">
        <v>85</v>
      </c>
      <c r="J4" s="422" t="s">
        <v>16</v>
      </c>
      <c r="K4" s="422" t="s">
        <v>46</v>
      </c>
      <c r="L4" s="422" t="s">
        <v>17</v>
      </c>
    </row>
    <row r="5" spans="1:13" ht="37.5" customHeight="1" x14ac:dyDescent="0.25">
      <c r="A5" s="422"/>
      <c r="B5" s="422"/>
      <c r="C5" s="422"/>
      <c r="D5" s="27" t="s">
        <v>134</v>
      </c>
      <c r="E5" s="27" t="s">
        <v>133</v>
      </c>
      <c r="F5" s="422"/>
      <c r="G5" s="418"/>
      <c r="H5" s="422"/>
      <c r="I5" s="422"/>
      <c r="J5" s="422"/>
      <c r="K5" s="422"/>
      <c r="L5" s="422"/>
    </row>
    <row r="6" spans="1:13" s="92" customFormat="1" ht="36" customHeight="1" x14ac:dyDescent="0.3">
      <c r="A6" s="118">
        <f>SUM(B6:L6)-A10</f>
        <v>114</v>
      </c>
      <c r="B6" s="132">
        <v>1</v>
      </c>
      <c r="C6" s="132">
        <v>3</v>
      </c>
      <c r="D6" s="132">
        <v>5</v>
      </c>
      <c r="E6" s="132">
        <v>2</v>
      </c>
      <c r="F6" s="132">
        <v>10</v>
      </c>
      <c r="G6" s="132">
        <v>6</v>
      </c>
      <c r="H6" s="132">
        <v>15</v>
      </c>
      <c r="I6" s="132">
        <v>2</v>
      </c>
      <c r="J6" s="132">
        <v>42</v>
      </c>
      <c r="K6" s="132">
        <v>40</v>
      </c>
      <c r="L6" s="132">
        <v>20</v>
      </c>
      <c r="M6" s="108"/>
    </row>
    <row r="7" spans="1:13" ht="18.75" customHeight="1" x14ac:dyDescent="0.3">
      <c r="A7" s="446" t="str">
        <f>IF(A6=B6+C6+D6+E6+F6+G6+H6+I6+J6+K6+L6-A10,"ПРАВИЛЬНО"," НЕПРАВИЛЬНО")</f>
        <v>ПРАВИЛЬНО</v>
      </c>
      <c r="B7" s="447"/>
      <c r="C7" s="448" t="s">
        <v>18</v>
      </c>
      <c r="D7" s="448"/>
      <c r="E7" s="448"/>
      <c r="F7" s="448"/>
      <c r="G7" s="448"/>
      <c r="H7" s="448"/>
      <c r="I7" s="448"/>
      <c r="J7" s="448"/>
      <c r="K7" s="448"/>
      <c r="L7" s="449"/>
      <c r="M7" s="109"/>
    </row>
    <row r="8" spans="1:13" ht="36" customHeight="1" x14ac:dyDescent="0.25">
      <c r="A8" s="133">
        <f>SUM(B8:L8)</f>
        <v>99.999999999999986</v>
      </c>
      <c r="B8" s="133">
        <f>100/A6*(B6-B10)</f>
        <v>0.8771929824561403</v>
      </c>
      <c r="C8" s="133">
        <f>100/A6*(C6-C10)</f>
        <v>2.6315789473684208</v>
      </c>
      <c r="D8" s="133">
        <f>100/A6*(D6-D10)</f>
        <v>4.3859649122807012</v>
      </c>
      <c r="E8" s="133">
        <f>100/A6*(E6-E10)</f>
        <v>1.7543859649122806</v>
      </c>
      <c r="F8" s="133">
        <f>100/A6*(F6-F10)</f>
        <v>7.0175438596491224</v>
      </c>
      <c r="G8" s="133">
        <f>100/A6*(G6-G10)</f>
        <v>3.5087719298245612</v>
      </c>
      <c r="H8" s="133">
        <f>100/A6*(H6-H10)</f>
        <v>9.6491228070175428</v>
      </c>
      <c r="I8" s="133">
        <f>100/A6*(I6-I10)</f>
        <v>0</v>
      </c>
      <c r="J8" s="133">
        <f>100/A6*(J6-J10)</f>
        <v>30.701754385964911</v>
      </c>
      <c r="K8" s="133">
        <f>100/A6*(K6-K10)</f>
        <v>23.684210526315788</v>
      </c>
      <c r="L8" s="133">
        <f>100/A6*(L6-L10)</f>
        <v>15.789473684210526</v>
      </c>
      <c r="M8" s="110"/>
    </row>
    <row r="9" spans="1:13" ht="19.5" customHeight="1" x14ac:dyDescent="0.3">
      <c r="A9" s="435" t="s">
        <v>217</v>
      </c>
      <c r="B9" s="435"/>
      <c r="C9" s="435"/>
      <c r="D9" s="435"/>
      <c r="E9" s="435"/>
      <c r="F9" s="435"/>
      <c r="G9" s="435"/>
      <c r="H9" s="435"/>
      <c r="I9" s="435"/>
      <c r="J9" s="435"/>
      <c r="K9" s="435"/>
      <c r="L9" s="435"/>
      <c r="M9" s="109"/>
    </row>
    <row r="10" spans="1:13" s="71" customFormat="1" ht="36" customHeight="1" x14ac:dyDescent="0.25">
      <c r="A10" s="104">
        <f>SUM(B10:L10)</f>
        <v>32</v>
      </c>
      <c r="B10" s="21">
        <v>0</v>
      </c>
      <c r="C10" s="21">
        <v>0</v>
      </c>
      <c r="D10" s="21">
        <v>0</v>
      </c>
      <c r="E10" s="21">
        <v>0</v>
      </c>
      <c r="F10" s="21">
        <v>2</v>
      </c>
      <c r="G10" s="21">
        <v>2</v>
      </c>
      <c r="H10" s="21">
        <v>4</v>
      </c>
      <c r="I10" s="21">
        <v>2</v>
      </c>
      <c r="J10" s="21">
        <v>7</v>
      </c>
      <c r="K10" s="21">
        <v>13</v>
      </c>
      <c r="L10" s="21">
        <v>2</v>
      </c>
    </row>
    <row r="11" spans="1:13" ht="19.5" customHeight="1" x14ac:dyDescent="0.25">
      <c r="A11" s="434" t="s">
        <v>211</v>
      </c>
      <c r="B11" s="434"/>
      <c r="C11" s="434"/>
      <c r="D11" s="434"/>
      <c r="E11" s="434"/>
      <c r="F11" s="434"/>
      <c r="G11" s="434"/>
      <c r="H11" s="434"/>
      <c r="I11" s="434"/>
      <c r="J11" s="434"/>
      <c r="K11" s="434"/>
      <c r="L11" s="434"/>
    </row>
    <row r="12" spans="1:13" s="93" customFormat="1" ht="36" customHeight="1" x14ac:dyDescent="0.3">
      <c r="A12" s="38">
        <f>SUM(B12:L12)</f>
        <v>16</v>
      </c>
      <c r="B12" s="111">
        <v>0</v>
      </c>
      <c r="C12" s="111">
        <v>0</v>
      </c>
      <c r="D12" s="111">
        <v>0</v>
      </c>
      <c r="E12" s="111">
        <v>0</v>
      </c>
      <c r="F12" s="111">
        <v>2</v>
      </c>
      <c r="G12" s="111">
        <v>1</v>
      </c>
      <c r="H12" s="205">
        <v>2</v>
      </c>
      <c r="I12" s="205">
        <v>0</v>
      </c>
      <c r="J12" s="205">
        <v>6</v>
      </c>
      <c r="K12" s="205">
        <v>2</v>
      </c>
      <c r="L12" s="205">
        <v>3</v>
      </c>
    </row>
    <row r="13" spans="1:13" s="93" customFormat="1" ht="18.75" x14ac:dyDescent="0.3"/>
    <row r="14" spans="1:13" s="93" customFormat="1" ht="18.75" x14ac:dyDescent="0.3"/>
    <row r="15" spans="1:13" s="93" customFormat="1" ht="18.75" x14ac:dyDescent="0.3"/>
    <row r="16" spans="1:13" s="93" customFormat="1" ht="18.75" x14ac:dyDescent="0.3"/>
    <row r="17" s="93" customFormat="1" ht="18.75" x14ac:dyDescent="0.3"/>
    <row r="18" s="93" customFormat="1" ht="18.75" x14ac:dyDescent="0.3"/>
    <row r="19" s="93" customFormat="1" ht="18.75" x14ac:dyDescent="0.3"/>
    <row r="20" s="93" customFormat="1" ht="18.75" x14ac:dyDescent="0.3"/>
    <row r="21" s="93" customFormat="1" ht="18.75" x14ac:dyDescent="0.3"/>
    <row r="22" s="93" customFormat="1" ht="18.75" x14ac:dyDescent="0.3"/>
    <row r="23" s="93" customFormat="1" ht="18.75" x14ac:dyDescent="0.3"/>
    <row r="24" s="93" customFormat="1" ht="18.75" x14ac:dyDescent="0.3"/>
    <row r="25" s="93" customFormat="1" ht="18.75" x14ac:dyDescent="0.3"/>
    <row r="26" s="93" customFormat="1" ht="18.75" x14ac:dyDescent="0.3"/>
    <row r="27" s="93" customFormat="1" ht="18.75" x14ac:dyDescent="0.3"/>
    <row r="28" s="93" customFormat="1" ht="18.75" x14ac:dyDescent="0.3"/>
    <row r="29" s="93" customFormat="1" ht="18.75" x14ac:dyDescent="0.3"/>
    <row r="30" s="93" customFormat="1" ht="18.75" x14ac:dyDescent="0.3"/>
    <row r="31" s="93" customFormat="1" ht="18.75" x14ac:dyDescent="0.3"/>
    <row r="32" s="93" customFormat="1" ht="18.75" x14ac:dyDescent="0.3"/>
    <row r="33" s="93" customFormat="1" ht="18.75" x14ac:dyDescent="0.3"/>
    <row r="34" s="93" customFormat="1" ht="18.75" x14ac:dyDescent="0.3"/>
    <row r="35" s="93" customFormat="1" ht="18.75" x14ac:dyDescent="0.3"/>
    <row r="36" s="93" customFormat="1" ht="18.75" x14ac:dyDescent="0.3"/>
    <row r="37" s="93" customFormat="1" ht="18.75" x14ac:dyDescent="0.3"/>
    <row r="38" s="93" customFormat="1" ht="18.75" x14ac:dyDescent="0.3"/>
    <row r="39" s="93" customFormat="1" ht="18.75" x14ac:dyDescent="0.3"/>
    <row r="40" s="93" customFormat="1" ht="18.75" x14ac:dyDescent="0.3"/>
    <row r="41" s="93" customFormat="1" ht="18.75" x14ac:dyDescent="0.3"/>
    <row r="42" s="93" customFormat="1" ht="18.75" x14ac:dyDescent="0.3"/>
    <row r="43" s="93" customFormat="1" ht="18.75" x14ac:dyDescent="0.3"/>
    <row r="44" s="93" customFormat="1" ht="18.75" x14ac:dyDescent="0.3"/>
    <row r="45" s="93" customFormat="1" ht="18.75" x14ac:dyDescent="0.3"/>
    <row r="46" s="93" customFormat="1" ht="18.75" x14ac:dyDescent="0.3"/>
    <row r="47" s="93" customFormat="1" ht="18.75" x14ac:dyDescent="0.3"/>
    <row r="48" s="93" customFormat="1" ht="18.75" x14ac:dyDescent="0.3"/>
    <row r="49" s="93" customFormat="1" ht="18.75" x14ac:dyDescent="0.3"/>
    <row r="50" s="93" customFormat="1" ht="18.75" x14ac:dyDescent="0.3"/>
    <row r="51" s="93" customFormat="1" ht="18.75" x14ac:dyDescent="0.3"/>
    <row r="52" s="93" customFormat="1" ht="18.75" x14ac:dyDescent="0.3"/>
    <row r="53" s="93" customFormat="1" ht="18.75" x14ac:dyDescent="0.3"/>
    <row r="54" s="94" customFormat="1" x14ac:dyDescent="0.25"/>
    <row r="55" s="94" customFormat="1" x14ac:dyDescent="0.25"/>
    <row r="56" s="94" customFormat="1" x14ac:dyDescent="0.25"/>
    <row r="57" s="94" customFormat="1" x14ac:dyDescent="0.25"/>
    <row r="58" s="94" customFormat="1" x14ac:dyDescent="0.25"/>
    <row r="59" s="94" customFormat="1" x14ac:dyDescent="0.25"/>
  </sheetData>
  <sheetProtection password="DF93" sheet="1" objects="1" scenarios="1"/>
  <mergeCells count="18">
    <mergeCell ref="A1:L1"/>
    <mergeCell ref="A2:L2"/>
    <mergeCell ref="A3:A5"/>
    <mergeCell ref="B3:L3"/>
    <mergeCell ref="B4:B5"/>
    <mergeCell ref="C4:C5"/>
    <mergeCell ref="D4:E4"/>
    <mergeCell ref="F4:F5"/>
    <mergeCell ref="J4:J5"/>
    <mergeCell ref="K4:K5"/>
    <mergeCell ref="L4:L5"/>
    <mergeCell ref="H4:H5"/>
    <mergeCell ref="I4:I5"/>
    <mergeCell ref="A7:B7"/>
    <mergeCell ref="C7:L7"/>
    <mergeCell ref="A11:L11"/>
    <mergeCell ref="A9:L9"/>
    <mergeCell ref="G4:G5"/>
  </mergeCells>
  <pageMargins left="0.70866141732283472" right="0.70866141732283472" top="0.74803149606299213" bottom="0.74803149606299213" header="0.31496062992125984" footer="0.31496062992125984"/>
  <pageSetup paperSize="9" scale="72" orientation="landscape" r:id="rId1"/>
  <ignoredErrors>
    <ignoredError sqref="H8:L8 A8:E8" evalErro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SheetLayoutView="100" workbookViewId="0">
      <selection activeCell="G34" sqref="G34"/>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411" t="s">
        <v>44</v>
      </c>
      <c r="B1" s="411"/>
      <c r="C1" s="411"/>
    </row>
    <row r="2" spans="1:4" ht="18.75" customHeight="1" x14ac:dyDescent="0.25">
      <c r="A2" s="134" t="s">
        <v>1</v>
      </c>
      <c r="B2" s="134" t="s">
        <v>2</v>
      </c>
      <c r="C2" s="134" t="s">
        <v>47</v>
      </c>
    </row>
    <row r="3" spans="1:4" ht="18.75" customHeight="1" x14ac:dyDescent="0.25">
      <c r="A3" s="28" t="s">
        <v>203</v>
      </c>
      <c r="B3" s="128">
        <f>SUM(B6:B14)</f>
        <v>75</v>
      </c>
      <c r="C3" s="113">
        <f>SUM(B6:B14)</f>
        <v>75</v>
      </c>
      <c r="D3" s="137">
        <f>SUM(B6:B14)-B4</f>
        <v>57</v>
      </c>
    </row>
    <row r="4" spans="1:4" ht="55.5" customHeight="1" x14ac:dyDescent="0.25">
      <c r="A4" s="121" t="s">
        <v>219</v>
      </c>
      <c r="B4" s="66">
        <v>18</v>
      </c>
      <c r="C4" s="112"/>
      <c r="D4" s="137"/>
    </row>
    <row r="5" spans="1:4" ht="18.75" x14ac:dyDescent="0.25">
      <c r="A5" s="135" t="s">
        <v>0</v>
      </c>
      <c r="B5" s="102"/>
      <c r="C5" s="103"/>
    </row>
    <row r="6" spans="1:4" ht="18.75" x14ac:dyDescent="0.25">
      <c r="A6" s="30" t="s">
        <v>208</v>
      </c>
      <c r="B6" s="21">
        <v>42</v>
      </c>
      <c r="C6" s="32">
        <f>100/B3*B6</f>
        <v>56</v>
      </c>
    </row>
    <row r="7" spans="1:4" ht="18.75" customHeight="1" x14ac:dyDescent="0.25">
      <c r="A7" s="30" t="s">
        <v>21</v>
      </c>
      <c r="B7" s="21">
        <v>6</v>
      </c>
      <c r="C7" s="32">
        <f>100/B3*B7</f>
        <v>8</v>
      </c>
    </row>
    <row r="8" spans="1:4" ht="18.75" customHeight="1" x14ac:dyDescent="0.25">
      <c r="A8" s="30" t="s">
        <v>207</v>
      </c>
      <c r="B8" s="21">
        <v>0</v>
      </c>
      <c r="C8" s="32">
        <f>100/B3*B8</f>
        <v>0</v>
      </c>
    </row>
    <row r="9" spans="1:4" ht="18.75" customHeight="1" x14ac:dyDescent="0.25">
      <c r="A9" s="30" t="s">
        <v>22</v>
      </c>
      <c r="B9" s="21">
        <v>15</v>
      </c>
      <c r="C9" s="32">
        <f>100/B3*B9</f>
        <v>20</v>
      </c>
    </row>
    <row r="10" spans="1:4" ht="18.75" customHeight="1" x14ac:dyDescent="0.25">
      <c r="A10" s="30" t="s">
        <v>23</v>
      </c>
      <c r="B10" s="21">
        <v>2</v>
      </c>
      <c r="C10" s="32">
        <f>100/B3*B10</f>
        <v>2.6666666666666665</v>
      </c>
    </row>
    <row r="11" spans="1:4" ht="18.75" customHeight="1" x14ac:dyDescent="0.25">
      <c r="A11" s="30" t="s">
        <v>24</v>
      </c>
      <c r="B11" s="21">
        <v>3</v>
      </c>
      <c r="C11" s="32">
        <f>100/B3*B11</f>
        <v>4</v>
      </c>
    </row>
    <row r="12" spans="1:4" ht="18.75" customHeight="1" x14ac:dyDescent="0.25">
      <c r="A12" s="30" t="s">
        <v>25</v>
      </c>
      <c r="B12" s="21">
        <v>1</v>
      </c>
      <c r="C12" s="32">
        <f>100/B3*B12</f>
        <v>1.3333333333333333</v>
      </c>
    </row>
    <row r="13" spans="1:4" ht="18.75" customHeight="1" x14ac:dyDescent="0.25">
      <c r="A13" s="30" t="s">
        <v>26</v>
      </c>
      <c r="B13" s="21">
        <v>0</v>
      </c>
      <c r="C13" s="32">
        <f>100/B3*B13</f>
        <v>0</v>
      </c>
    </row>
    <row r="14" spans="1:4" ht="18.75" customHeight="1" x14ac:dyDescent="0.25">
      <c r="A14" s="31" t="s">
        <v>45</v>
      </c>
      <c r="B14" s="21">
        <v>6</v>
      </c>
      <c r="C14" s="32">
        <f>100/B3*B14</f>
        <v>8</v>
      </c>
    </row>
    <row r="15" spans="1:4" ht="18.75" x14ac:dyDescent="0.25">
      <c r="A15" s="135" t="s">
        <v>27</v>
      </c>
      <c r="B15" s="105">
        <f>SUM(B16,B18,B19,B20)</f>
        <v>57</v>
      </c>
      <c r="C15" s="106" t="str">
        <f>IF(B15=D3,"ПРАВИЛЬНО","НЕПРАВИЛЬНО")</f>
        <v>ПРАВИЛЬНО</v>
      </c>
    </row>
    <row r="16" spans="1:4" ht="18.75" customHeight="1" x14ac:dyDescent="0.25">
      <c r="A16" s="30" t="s">
        <v>195</v>
      </c>
      <c r="B16" s="39">
        <v>36</v>
      </c>
      <c r="C16" s="32">
        <f>100/D3*B16</f>
        <v>63.157894736842103</v>
      </c>
    </row>
    <row r="17" spans="1:3" ht="56.25" customHeight="1" x14ac:dyDescent="0.25">
      <c r="A17" s="34" t="s">
        <v>216</v>
      </c>
      <c r="B17" s="40">
        <v>5</v>
      </c>
      <c r="C17" s="32">
        <f>100/D3*B17</f>
        <v>8.7719298245614024</v>
      </c>
    </row>
    <row r="18" spans="1:3" ht="18.75" customHeight="1" x14ac:dyDescent="0.25">
      <c r="A18" s="30" t="s">
        <v>28</v>
      </c>
      <c r="B18" s="40">
        <v>11</v>
      </c>
      <c r="C18" s="32">
        <f>100/D3*B18</f>
        <v>19.298245614035086</v>
      </c>
    </row>
    <row r="19" spans="1:3" ht="18.75" customHeight="1" x14ac:dyDescent="0.25">
      <c r="A19" s="30" t="s">
        <v>29</v>
      </c>
      <c r="B19" s="40">
        <v>6</v>
      </c>
      <c r="C19" s="32">
        <f>100/D3*B19</f>
        <v>10.526315789473683</v>
      </c>
    </row>
    <row r="20" spans="1:3" ht="18.75" customHeight="1" x14ac:dyDescent="0.25">
      <c r="A20" s="30" t="s">
        <v>30</v>
      </c>
      <c r="B20" s="40">
        <v>4</v>
      </c>
      <c r="C20" s="32">
        <f>100/D3*B20</f>
        <v>7.0175438596491224</v>
      </c>
    </row>
    <row r="21" spans="1:3" ht="18.75" x14ac:dyDescent="0.25">
      <c r="A21" s="135" t="s">
        <v>31</v>
      </c>
      <c r="B21" s="105">
        <f>SUM(B22:B25)</f>
        <v>75</v>
      </c>
      <c r="C21" s="106" t="str">
        <f>IF(B21=B3,"ПРАВИЛЬНО","НЕПРАВИЛЬНО")</f>
        <v>ПРАВИЛЬНО</v>
      </c>
    </row>
    <row r="22" spans="1:3" ht="18.75" customHeight="1" x14ac:dyDescent="0.25">
      <c r="A22" s="33" t="s">
        <v>32</v>
      </c>
      <c r="B22" s="39">
        <v>4</v>
      </c>
      <c r="C22" s="32">
        <f>100/B3*B22</f>
        <v>5.333333333333333</v>
      </c>
    </row>
    <row r="23" spans="1:3" ht="18.75" x14ac:dyDescent="0.25">
      <c r="A23" s="30" t="s">
        <v>33</v>
      </c>
      <c r="B23" s="40">
        <v>26</v>
      </c>
      <c r="C23" s="32">
        <f>100/B3*B23</f>
        <v>34.666666666666664</v>
      </c>
    </row>
    <row r="24" spans="1:3" ht="18.75" x14ac:dyDescent="0.25">
      <c r="A24" s="30" t="s">
        <v>34</v>
      </c>
      <c r="B24" s="40">
        <v>14</v>
      </c>
      <c r="C24" s="32">
        <f>100/B3*B24</f>
        <v>18.666666666666664</v>
      </c>
    </row>
    <row r="25" spans="1:3" ht="18.75" customHeight="1" x14ac:dyDescent="0.25">
      <c r="A25" s="30" t="s">
        <v>35</v>
      </c>
      <c r="B25" s="40">
        <v>31</v>
      </c>
      <c r="C25" s="32">
        <f>100/B3*B25</f>
        <v>41.333333333333329</v>
      </c>
    </row>
    <row r="26" spans="1:3" ht="18.75" x14ac:dyDescent="0.25">
      <c r="A26" s="135" t="s">
        <v>135</v>
      </c>
      <c r="B26" s="105">
        <f>SUM(B27:B30)</f>
        <v>57</v>
      </c>
      <c r="C26" s="106" t="str">
        <f>IF(B26=D3,"ПРАВИЛЬНО","НЕПРАВИЛЬНО")</f>
        <v>ПРАВИЛЬНО</v>
      </c>
    </row>
    <row r="27" spans="1:3" ht="18.75" customHeight="1" x14ac:dyDescent="0.25">
      <c r="A27" s="35" t="s">
        <v>42</v>
      </c>
      <c r="B27" s="40">
        <v>14</v>
      </c>
      <c r="C27" s="32">
        <f>100/D3*B27</f>
        <v>24.561403508771928</v>
      </c>
    </row>
    <row r="28" spans="1:3" ht="18.75" customHeight="1" x14ac:dyDescent="0.25">
      <c r="A28" s="35" t="s">
        <v>36</v>
      </c>
      <c r="B28" s="40">
        <v>8</v>
      </c>
      <c r="C28" s="32">
        <f>100/D3*B28</f>
        <v>14.035087719298245</v>
      </c>
    </row>
    <row r="29" spans="1:3" ht="18.75" customHeight="1" x14ac:dyDescent="0.25">
      <c r="A29" s="35" t="s">
        <v>37</v>
      </c>
      <c r="B29" s="40">
        <v>12</v>
      </c>
      <c r="C29" s="32">
        <f>100/D3*B29</f>
        <v>21.052631578947366</v>
      </c>
    </row>
    <row r="30" spans="1:3" ht="18.75" customHeight="1" x14ac:dyDescent="0.25">
      <c r="A30" s="35" t="s">
        <v>38</v>
      </c>
      <c r="B30" s="40">
        <v>23</v>
      </c>
      <c r="C30" s="32">
        <f>100/D3*B30</f>
        <v>40.350877192982452</v>
      </c>
    </row>
    <row r="31" spans="1:3" ht="18.75" x14ac:dyDescent="0.25">
      <c r="A31" s="107" t="s">
        <v>136</v>
      </c>
      <c r="B31" s="105">
        <f>SUM(B32:B35)</f>
        <v>57</v>
      </c>
      <c r="C31" s="106" t="str">
        <f>IF(B31=D3,"ПРАВИЛЬНО","НЕПРАВИЛЬНО")</f>
        <v>ПРАВИЛЬНО</v>
      </c>
    </row>
    <row r="32" spans="1:3" ht="18.75" customHeight="1" x14ac:dyDescent="0.25">
      <c r="A32" s="30" t="s">
        <v>42</v>
      </c>
      <c r="B32" s="40">
        <v>27</v>
      </c>
      <c r="C32" s="32">
        <f>100/D3*B32</f>
        <v>47.368421052631575</v>
      </c>
    </row>
    <row r="33" spans="1:3" ht="18.75" customHeight="1" x14ac:dyDescent="0.25">
      <c r="A33" s="30" t="s">
        <v>36</v>
      </c>
      <c r="B33" s="40">
        <v>13</v>
      </c>
      <c r="C33" s="32">
        <f>100/D3*B33</f>
        <v>22.807017543859647</v>
      </c>
    </row>
    <row r="34" spans="1:3" ht="18.75" customHeight="1" x14ac:dyDescent="0.25">
      <c r="A34" s="30" t="s">
        <v>37</v>
      </c>
      <c r="B34" s="40">
        <v>6</v>
      </c>
      <c r="C34" s="32">
        <f>100/D3*B34</f>
        <v>10.526315789473683</v>
      </c>
    </row>
    <row r="35" spans="1:3" ht="18.75" customHeight="1" x14ac:dyDescent="0.25">
      <c r="A35" s="30" t="s">
        <v>38</v>
      </c>
      <c r="B35" s="40">
        <v>11</v>
      </c>
      <c r="C35" s="32">
        <f>100/D3*B35</f>
        <v>19.298245614035086</v>
      </c>
    </row>
    <row r="36" spans="1:3" ht="18.75" x14ac:dyDescent="0.25">
      <c r="A36" s="135" t="s">
        <v>39</v>
      </c>
      <c r="B36" s="105">
        <f>SUM(B37:B38)</f>
        <v>57</v>
      </c>
      <c r="C36" s="106" t="str">
        <f>IF(B36=D3,"ПРАВИЛЬНО","НЕПРАВИЛЬНО")</f>
        <v>ПРАВИЛЬНО</v>
      </c>
    </row>
    <row r="37" spans="1:3" ht="18.75" customHeight="1" x14ac:dyDescent="0.25">
      <c r="A37" s="30" t="s">
        <v>40</v>
      </c>
      <c r="B37" s="40">
        <v>43</v>
      </c>
      <c r="C37" s="32">
        <f>100/D3*B37</f>
        <v>75.438596491228068</v>
      </c>
    </row>
    <row r="38" spans="1:3" ht="18.75" customHeight="1" x14ac:dyDescent="0.25">
      <c r="A38" s="30" t="s">
        <v>41</v>
      </c>
      <c r="B38" s="40">
        <v>14</v>
      </c>
      <c r="C38" s="32">
        <f>100/D3*B38</f>
        <v>24.561403508771928</v>
      </c>
    </row>
    <row r="39" spans="1:3" ht="18.75" x14ac:dyDescent="0.3">
      <c r="A39" s="22"/>
      <c r="B39" s="25"/>
      <c r="C39" s="26"/>
    </row>
  </sheetData>
  <sheetProtection password="DF93" sheet="1" objects="1" scenarios="1"/>
  <mergeCells count="1">
    <mergeCell ref="A1:C1"/>
  </mergeCells>
  <conditionalFormatting sqref="E13">
    <cfRule type="cellIs" dxfId="0" priority="3"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75" zoomScaleNormal="75" workbookViewId="0">
      <selection activeCell="O7" sqref="O7"/>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228</v>
      </c>
      <c r="B1" s="1"/>
      <c r="C1" s="1"/>
      <c r="D1" s="1"/>
    </row>
    <row r="2" spans="1:6" ht="18.75" x14ac:dyDescent="0.3">
      <c r="A2" s="2" t="s">
        <v>263</v>
      </c>
    </row>
    <row r="3" spans="1:6" ht="37.5" customHeight="1" x14ac:dyDescent="0.3">
      <c r="A3" s="156">
        <v>1</v>
      </c>
      <c r="B3" s="206" t="s">
        <v>274</v>
      </c>
      <c r="C3" s="147"/>
      <c r="D3" s="147"/>
      <c r="E3" s="148"/>
      <c r="F3" s="154" t="s">
        <v>284</v>
      </c>
    </row>
    <row r="4" spans="1:6" ht="37.5" customHeight="1" x14ac:dyDescent="0.3">
      <c r="A4" s="157">
        <v>2</v>
      </c>
      <c r="B4" s="153" t="s">
        <v>229</v>
      </c>
      <c r="C4" s="149"/>
      <c r="D4" s="149"/>
      <c r="E4" s="150"/>
      <c r="F4" s="155" t="s">
        <v>271</v>
      </c>
    </row>
    <row r="5" spans="1:6" ht="93.75" x14ac:dyDescent="0.3">
      <c r="A5" s="156">
        <v>4</v>
      </c>
      <c r="B5" s="154" t="s">
        <v>272</v>
      </c>
      <c r="C5" s="147"/>
      <c r="D5" s="151"/>
      <c r="E5" s="148"/>
      <c r="F5" s="154" t="s">
        <v>342</v>
      </c>
    </row>
    <row r="6" spans="1:6" ht="37.5" customHeight="1" x14ac:dyDescent="0.3">
      <c r="A6" s="156">
        <v>5</v>
      </c>
      <c r="B6" s="152" t="s">
        <v>275</v>
      </c>
      <c r="C6" s="147"/>
      <c r="D6" s="147"/>
      <c r="E6" s="148"/>
      <c r="F6" s="154" t="s">
        <v>497</v>
      </c>
    </row>
    <row r="7" spans="1:6" ht="96" customHeight="1" x14ac:dyDescent="0.3">
      <c r="A7" s="156">
        <v>6</v>
      </c>
      <c r="B7" s="154" t="s">
        <v>273</v>
      </c>
      <c r="C7" s="147"/>
      <c r="D7" s="147"/>
      <c r="E7" s="148"/>
      <c r="F7" s="154" t="s">
        <v>285</v>
      </c>
    </row>
    <row r="8" spans="1:6" ht="152.25" customHeight="1" x14ac:dyDescent="0.3">
      <c r="A8" s="156">
        <v>7</v>
      </c>
      <c r="B8" s="154" t="s">
        <v>267</v>
      </c>
      <c r="C8" s="147"/>
      <c r="D8" s="147"/>
      <c r="E8" s="148"/>
      <c r="F8" s="154" t="s">
        <v>286</v>
      </c>
    </row>
    <row r="9" spans="1:6" ht="147.75" customHeight="1" x14ac:dyDescent="0.3">
      <c r="A9" s="156">
        <v>8</v>
      </c>
      <c r="B9" s="154" t="s">
        <v>268</v>
      </c>
      <c r="C9" s="147"/>
      <c r="D9" s="147"/>
      <c r="E9" s="148"/>
      <c r="F9" s="236" t="s">
        <v>309</v>
      </c>
    </row>
    <row r="10" spans="1:6" ht="155.44999999999999" customHeight="1" x14ac:dyDescent="0.3">
      <c r="A10" s="156">
        <v>9</v>
      </c>
      <c r="B10" s="154" t="s">
        <v>266</v>
      </c>
      <c r="C10" s="147"/>
      <c r="D10" s="147"/>
      <c r="E10" s="148"/>
      <c r="F10" s="154" t="s">
        <v>343</v>
      </c>
    </row>
    <row r="11" spans="1:6" ht="143.25" customHeight="1" x14ac:dyDescent="0.3">
      <c r="A11" s="156">
        <v>10</v>
      </c>
      <c r="B11" s="154" t="s">
        <v>270</v>
      </c>
      <c r="C11" s="147"/>
      <c r="D11" s="147"/>
      <c r="E11" s="148"/>
      <c r="F11" s="236" t="s">
        <v>498</v>
      </c>
    </row>
    <row r="12" spans="1:6" ht="372.6" customHeight="1" x14ac:dyDescent="0.3">
      <c r="A12" s="156">
        <v>11</v>
      </c>
      <c r="B12" s="154" t="s">
        <v>269</v>
      </c>
      <c r="C12" s="147"/>
      <c r="D12" s="147"/>
      <c r="E12" s="148"/>
      <c r="F12" s="236" t="s">
        <v>652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topLeftCell="A2" zoomScaleSheetLayoutView="100" workbookViewId="0">
      <selection activeCell="I7" sqref="I7"/>
    </sheetView>
  </sheetViews>
  <sheetFormatPr defaultRowHeight="15" x14ac:dyDescent="0.25"/>
  <cols>
    <col min="1" max="1" width="35.7109375" customWidth="1"/>
    <col min="2" max="2" width="16.42578125" style="5" customWidth="1"/>
    <col min="3" max="3" width="30.28515625" customWidth="1"/>
    <col min="4" max="4" width="29.140625" customWidth="1"/>
    <col min="5" max="5" width="16.140625" style="5" customWidth="1"/>
    <col min="6" max="6" width="33.85546875" customWidth="1"/>
  </cols>
  <sheetData>
    <row r="1" spans="1:6" ht="37.5" customHeight="1" x14ac:dyDescent="0.3">
      <c r="A1" s="436" t="s">
        <v>137</v>
      </c>
      <c r="B1" s="436"/>
      <c r="C1" s="436"/>
      <c r="D1" s="41"/>
      <c r="E1" s="71"/>
      <c r="F1" s="41"/>
    </row>
    <row r="2" spans="1:6" ht="98.25" customHeight="1" x14ac:dyDescent="0.25">
      <c r="A2" s="207" t="s">
        <v>139</v>
      </c>
      <c r="B2" s="27" t="s">
        <v>140</v>
      </c>
      <c r="C2" s="27" t="s">
        <v>138</v>
      </c>
      <c r="D2" s="207" t="s">
        <v>139</v>
      </c>
      <c r="E2" s="27" t="s">
        <v>140</v>
      </c>
      <c r="F2" s="27" t="s">
        <v>138</v>
      </c>
    </row>
    <row r="3" spans="1:6" ht="37.5" x14ac:dyDescent="0.25">
      <c r="A3" s="88" t="s">
        <v>141</v>
      </c>
      <c r="B3" s="38">
        <f>SUM(B4:B24)</f>
        <v>6</v>
      </c>
      <c r="C3" s="29"/>
      <c r="D3" s="88" t="s">
        <v>142</v>
      </c>
      <c r="E3" s="38">
        <f>SUM(E4:E24)</f>
        <v>6</v>
      </c>
      <c r="F3" s="29"/>
    </row>
    <row r="4" spans="1:6" ht="126" x14ac:dyDescent="0.25">
      <c r="A4" s="90"/>
      <c r="B4" s="21">
        <v>3</v>
      </c>
      <c r="C4" s="311" t="s">
        <v>653</v>
      </c>
      <c r="D4" s="91"/>
      <c r="E4" s="21">
        <v>3</v>
      </c>
      <c r="F4" s="312" t="s">
        <v>490</v>
      </c>
    </row>
    <row r="5" spans="1:6" ht="94.5" x14ac:dyDescent="0.25">
      <c r="A5" s="89"/>
      <c r="B5" s="21">
        <v>2</v>
      </c>
      <c r="C5" s="312" t="s">
        <v>491</v>
      </c>
      <c r="D5" s="89"/>
      <c r="E5" s="21">
        <v>1</v>
      </c>
      <c r="F5" s="313" t="s">
        <v>492</v>
      </c>
    </row>
    <row r="6" spans="1:6" ht="78.75" x14ac:dyDescent="0.25">
      <c r="A6" s="89"/>
      <c r="B6" s="21">
        <v>1</v>
      </c>
      <c r="C6" s="313" t="s">
        <v>493</v>
      </c>
      <c r="D6" s="89"/>
      <c r="E6" s="21">
        <v>1</v>
      </c>
      <c r="F6" s="313" t="s">
        <v>494</v>
      </c>
    </row>
    <row r="7" spans="1:6" ht="47.25" x14ac:dyDescent="0.25">
      <c r="A7" s="89"/>
      <c r="B7" s="21"/>
      <c r="C7" s="80"/>
      <c r="D7" s="89"/>
      <c r="E7" s="21">
        <v>1</v>
      </c>
      <c r="F7" s="313" t="s">
        <v>495</v>
      </c>
    </row>
    <row r="8" spans="1:6" ht="18.75" x14ac:dyDescent="0.25">
      <c r="A8" s="89"/>
      <c r="B8" s="21"/>
      <c r="C8" s="80"/>
      <c r="D8" s="89"/>
      <c r="E8" s="21"/>
      <c r="F8" s="80"/>
    </row>
    <row r="9" spans="1:6" ht="18.75" x14ac:dyDescent="0.25">
      <c r="A9" s="89"/>
      <c r="B9" s="21"/>
      <c r="C9" s="80"/>
      <c r="D9" s="89"/>
      <c r="E9" s="21"/>
      <c r="F9" s="80"/>
    </row>
    <row r="10" spans="1:6" ht="18.75" x14ac:dyDescent="0.25">
      <c r="A10" s="89"/>
      <c r="B10" s="21"/>
      <c r="C10" s="80"/>
      <c r="D10" s="89"/>
      <c r="E10" s="21"/>
      <c r="F10" s="80"/>
    </row>
    <row r="11" spans="1:6" ht="18.75" x14ac:dyDescent="0.25">
      <c r="A11" s="89"/>
      <c r="B11" s="21"/>
      <c r="C11" s="80"/>
      <c r="D11" s="89"/>
      <c r="E11" s="21"/>
      <c r="F11" s="80"/>
    </row>
    <row r="12" spans="1:6" ht="18.75" x14ac:dyDescent="0.25">
      <c r="A12" s="89"/>
      <c r="B12" s="21"/>
      <c r="C12" s="80"/>
      <c r="D12" s="89"/>
      <c r="E12" s="21"/>
      <c r="F12" s="80"/>
    </row>
    <row r="13" spans="1:6" ht="18.75" x14ac:dyDescent="0.25">
      <c r="A13" s="89"/>
      <c r="B13" s="21"/>
      <c r="C13" s="80"/>
      <c r="D13" s="89"/>
      <c r="E13" s="21"/>
      <c r="F13" s="80"/>
    </row>
    <row r="14" spans="1:6" ht="18.75" x14ac:dyDescent="0.25">
      <c r="A14" s="89"/>
      <c r="B14" s="21"/>
      <c r="C14" s="80"/>
      <c r="D14" s="89"/>
      <c r="E14" s="21"/>
      <c r="F14" s="80"/>
    </row>
    <row r="15" spans="1:6" ht="18.75" x14ac:dyDescent="0.25">
      <c r="A15" s="89"/>
      <c r="B15" s="21"/>
      <c r="C15" s="80"/>
      <c r="D15" s="89"/>
      <c r="E15" s="21"/>
      <c r="F15" s="80"/>
    </row>
    <row r="16" spans="1:6" ht="18.75" x14ac:dyDescent="0.25">
      <c r="A16" s="89"/>
      <c r="B16" s="21"/>
      <c r="C16" s="80"/>
      <c r="D16" s="89"/>
      <c r="E16" s="21"/>
      <c r="F16" s="80"/>
    </row>
    <row r="17" spans="1:6" ht="18.75" x14ac:dyDescent="0.25">
      <c r="A17" s="89"/>
      <c r="B17" s="21"/>
      <c r="C17" s="80"/>
      <c r="D17" s="89"/>
      <c r="E17" s="21"/>
      <c r="F17" s="80"/>
    </row>
    <row r="18" spans="1:6" ht="18.75" x14ac:dyDescent="0.25">
      <c r="A18" s="89"/>
      <c r="B18" s="21"/>
      <c r="C18" s="80"/>
      <c r="D18" s="89"/>
      <c r="E18" s="21"/>
      <c r="F18" s="80"/>
    </row>
    <row r="19" spans="1:6" ht="18.75" x14ac:dyDescent="0.25">
      <c r="A19" s="89"/>
      <c r="B19" s="21"/>
      <c r="C19" s="80"/>
      <c r="D19" s="89"/>
      <c r="E19" s="21"/>
      <c r="F19" s="80"/>
    </row>
    <row r="20" spans="1:6" ht="18.75" x14ac:dyDescent="0.25">
      <c r="A20" s="89"/>
      <c r="B20" s="21"/>
      <c r="C20" s="80"/>
      <c r="D20" s="89"/>
      <c r="E20" s="21"/>
      <c r="F20" s="80"/>
    </row>
    <row r="21" spans="1:6" ht="18.75" x14ac:dyDescent="0.25">
      <c r="A21" s="89"/>
      <c r="B21" s="21"/>
      <c r="C21" s="80"/>
      <c r="D21" s="89"/>
      <c r="E21" s="21"/>
      <c r="F21" s="80"/>
    </row>
    <row r="22" spans="1:6" ht="18.75" x14ac:dyDescent="0.25">
      <c r="A22" s="89"/>
      <c r="B22" s="21"/>
      <c r="C22" s="80"/>
      <c r="D22" s="89"/>
      <c r="E22" s="21"/>
      <c r="F22" s="80"/>
    </row>
    <row r="23" spans="1:6" ht="18.75" x14ac:dyDescent="0.25">
      <c r="A23" s="89"/>
      <c r="B23" s="21"/>
      <c r="C23" s="80"/>
      <c r="D23" s="89"/>
      <c r="E23" s="21"/>
      <c r="F23" s="80"/>
    </row>
    <row r="24" spans="1:6" ht="18.75" x14ac:dyDescent="0.25">
      <c r="A24" s="89"/>
      <c r="B24" s="21"/>
      <c r="C24" s="80"/>
      <c r="D24" s="89"/>
      <c r="E24" s="21"/>
      <c r="F24" s="80"/>
    </row>
  </sheetData>
  <sheetProtection sort="0" autoFilter="0" pivotTables="0"/>
  <mergeCells count="1">
    <mergeCell ref="A1:C1"/>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view="pageBreakPreview" zoomScaleSheetLayoutView="100" workbookViewId="0">
      <selection activeCell="K21" sqref="K21"/>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451" t="s">
        <v>48</v>
      </c>
      <c r="B1" s="451"/>
      <c r="C1" s="451"/>
      <c r="D1" s="451"/>
      <c r="E1" s="451"/>
    </row>
    <row r="2" spans="1:5" ht="18.75" x14ac:dyDescent="0.25">
      <c r="A2" s="422" t="s">
        <v>49</v>
      </c>
      <c r="B2" s="452" t="s">
        <v>50</v>
      </c>
      <c r="C2" s="452"/>
      <c r="D2" s="452"/>
      <c r="E2" s="452"/>
    </row>
    <row r="3" spans="1:5" ht="57.75" customHeight="1" x14ac:dyDescent="0.25">
      <c r="A3" s="422"/>
      <c r="B3" s="36" t="s">
        <v>51</v>
      </c>
      <c r="C3" s="36" t="s">
        <v>54</v>
      </c>
      <c r="D3" s="37" t="s">
        <v>53</v>
      </c>
      <c r="E3" s="27" t="s">
        <v>52</v>
      </c>
    </row>
    <row r="4" spans="1:5" ht="18.75" x14ac:dyDescent="0.25">
      <c r="A4" s="31" t="s">
        <v>79</v>
      </c>
      <c r="B4" s="21"/>
      <c r="C4" s="95"/>
      <c r="D4" s="96"/>
      <c r="E4" s="96"/>
    </row>
    <row r="5" spans="1:5" ht="18.75" x14ac:dyDescent="0.25">
      <c r="A5" s="34" t="s">
        <v>83</v>
      </c>
      <c r="B5" s="24"/>
      <c r="C5" s="95"/>
      <c r="D5" s="96"/>
      <c r="E5" s="96"/>
    </row>
    <row r="6" spans="1:5" ht="18.75" x14ac:dyDescent="0.25">
      <c r="A6" s="59" t="s">
        <v>204</v>
      </c>
      <c r="B6" s="97">
        <v>1</v>
      </c>
      <c r="C6" s="97"/>
      <c r="D6" s="130"/>
      <c r="E6" s="130"/>
    </row>
    <row r="7" spans="1:5" ht="18.75" x14ac:dyDescent="0.25">
      <c r="A7" s="59" t="s">
        <v>80</v>
      </c>
      <c r="B7" s="97">
        <v>1</v>
      </c>
      <c r="C7" s="97"/>
      <c r="D7" s="130"/>
      <c r="E7" s="130"/>
    </row>
    <row r="8" spans="1:5" ht="18.75" x14ac:dyDescent="0.25">
      <c r="A8" s="34" t="s">
        <v>212</v>
      </c>
      <c r="B8" s="24"/>
      <c r="C8" s="95"/>
      <c r="D8" s="130"/>
      <c r="E8" s="96"/>
    </row>
    <row r="9" spans="1:5" ht="18.75" x14ac:dyDescent="0.25">
      <c r="A9" s="59" t="s">
        <v>84</v>
      </c>
      <c r="B9" s="130"/>
      <c r="C9" s="98"/>
      <c r="D9" s="314">
        <v>1</v>
      </c>
      <c r="E9" s="130"/>
    </row>
    <row r="10" spans="1:5" ht="18.75" x14ac:dyDescent="0.25">
      <c r="A10" s="59" t="s">
        <v>82</v>
      </c>
      <c r="B10" s="97"/>
      <c r="C10" s="98"/>
      <c r="D10" s="130"/>
      <c r="E10" s="130"/>
    </row>
    <row r="11" spans="1:5" ht="18.75" x14ac:dyDescent="0.25">
      <c r="A11" s="59" t="s">
        <v>86</v>
      </c>
      <c r="B11" s="97"/>
      <c r="C11" s="98"/>
      <c r="D11" s="130"/>
      <c r="E11" s="314">
        <v>1</v>
      </c>
    </row>
    <row r="12" spans="1:5" ht="18.75" x14ac:dyDescent="0.25">
      <c r="A12" s="59" t="s">
        <v>87</v>
      </c>
      <c r="B12" s="97"/>
      <c r="C12" s="98"/>
      <c r="D12" s="130"/>
      <c r="E12" s="130"/>
    </row>
    <row r="13" spans="1:5" ht="18.75" x14ac:dyDescent="0.25">
      <c r="A13" s="59" t="s">
        <v>205</v>
      </c>
      <c r="B13" s="97"/>
      <c r="C13" s="98"/>
      <c r="D13" s="130"/>
      <c r="E13" s="130"/>
    </row>
    <row r="14" spans="1:5" ht="37.5" x14ac:dyDescent="0.25">
      <c r="A14" s="34" t="s">
        <v>206</v>
      </c>
      <c r="B14" s="97"/>
      <c r="C14" s="98"/>
      <c r="D14" s="130"/>
      <c r="E14" s="130"/>
    </row>
    <row r="15" spans="1:5" ht="18.75" x14ac:dyDescent="0.25">
      <c r="A15" s="79" t="s">
        <v>81</v>
      </c>
      <c r="B15" s="130"/>
      <c r="C15" s="97">
        <v>4</v>
      </c>
      <c r="D15" s="130">
        <v>2</v>
      </c>
      <c r="E15" s="130"/>
    </row>
    <row r="16" spans="1:5" ht="18.75" x14ac:dyDescent="0.25">
      <c r="A16" s="59" t="s">
        <v>85</v>
      </c>
      <c r="B16" s="97"/>
      <c r="C16" s="97"/>
      <c r="D16" s="130"/>
      <c r="E16" s="130"/>
    </row>
    <row r="17" spans="1:5" ht="18.75" x14ac:dyDescent="0.25">
      <c r="A17" s="99" t="s">
        <v>88</v>
      </c>
      <c r="B17" s="100">
        <v>2</v>
      </c>
      <c r="C17" s="38">
        <v>4</v>
      </c>
      <c r="D17" s="38">
        <v>3</v>
      </c>
      <c r="E17" s="38">
        <v>1</v>
      </c>
    </row>
    <row r="18" spans="1:5" ht="18.75" x14ac:dyDescent="0.3">
      <c r="A18" s="22"/>
      <c r="B18" s="22"/>
      <c r="C18" s="22"/>
      <c r="D18" s="22"/>
      <c r="E18" s="22"/>
    </row>
  </sheetData>
  <mergeCells count="3">
    <mergeCell ref="A1:E1"/>
    <mergeCell ref="A2:A3"/>
    <mergeCell ref="B2:E2"/>
  </mergeCells>
  <pageMargins left="0.7" right="0.7" top="0.75" bottom="0.75" header="0.3" footer="0.3"/>
  <pageSetup paperSize="9"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
  <sheetViews>
    <sheetView view="pageBreakPreview" zoomScaleSheetLayoutView="100" workbookViewId="0">
      <selection activeCell="M11" sqref="M11"/>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411" t="s">
        <v>89</v>
      </c>
      <c r="B1" s="411"/>
      <c r="C1" s="411"/>
      <c r="D1" s="411"/>
      <c r="E1" s="411"/>
      <c r="F1" s="411"/>
      <c r="G1" s="411"/>
      <c r="H1" s="411"/>
    </row>
    <row r="2" spans="1:9" s="4" customFormat="1" ht="18.75" x14ac:dyDescent="0.3">
      <c r="A2" s="43" t="s">
        <v>75</v>
      </c>
      <c r="B2" s="43"/>
      <c r="C2" s="43"/>
      <c r="D2" s="43"/>
      <c r="E2" s="43"/>
      <c r="F2" s="43"/>
      <c r="G2" s="43"/>
      <c r="H2" s="43"/>
    </row>
    <row r="3" spans="1:9" s="1" customFormat="1" ht="21" customHeight="1" x14ac:dyDescent="0.3">
      <c r="A3" s="416" t="s">
        <v>62</v>
      </c>
      <c r="B3" s="419" t="s">
        <v>78</v>
      </c>
      <c r="C3" s="412" t="s">
        <v>196</v>
      </c>
      <c r="D3" s="413"/>
      <c r="E3" s="412" t="s">
        <v>214</v>
      </c>
      <c r="F3" s="413"/>
      <c r="G3" s="422" t="s">
        <v>0</v>
      </c>
      <c r="H3" s="422"/>
    </row>
    <row r="4" spans="1:9" s="1" customFormat="1" ht="54" customHeight="1" x14ac:dyDescent="0.3">
      <c r="A4" s="417"/>
      <c r="B4" s="420"/>
      <c r="C4" s="414"/>
      <c r="D4" s="415"/>
      <c r="E4" s="414"/>
      <c r="F4" s="421"/>
      <c r="G4" s="422" t="s">
        <v>197</v>
      </c>
      <c r="H4" s="422" t="s">
        <v>215</v>
      </c>
    </row>
    <row r="5" spans="1:9" s="1" customFormat="1" ht="18.75" hidden="1" customHeight="1" x14ac:dyDescent="0.3">
      <c r="A5" s="417"/>
      <c r="B5" s="420"/>
      <c r="C5" s="44"/>
      <c r="D5" s="44"/>
      <c r="E5" s="44"/>
      <c r="F5" s="45"/>
      <c r="G5" s="422"/>
      <c r="H5" s="422"/>
    </row>
    <row r="6" spans="1:9" s="1" customFormat="1" ht="21.75" customHeight="1" x14ac:dyDescent="0.3">
      <c r="A6" s="418"/>
      <c r="B6" s="421"/>
      <c r="C6" s="27" t="s">
        <v>59</v>
      </c>
      <c r="D6" s="27" t="s">
        <v>90</v>
      </c>
      <c r="E6" s="27" t="s">
        <v>59</v>
      </c>
      <c r="F6" s="46" t="s">
        <v>90</v>
      </c>
      <c r="G6" s="422"/>
      <c r="H6" s="422"/>
    </row>
    <row r="7" spans="1:9" s="1" customFormat="1" ht="39" customHeight="1" x14ac:dyDescent="0.3">
      <c r="A7" s="47">
        <v>1</v>
      </c>
      <c r="B7" s="48" t="s">
        <v>60</v>
      </c>
      <c r="C7" s="52">
        <v>39</v>
      </c>
      <c r="D7" s="52">
        <v>39</v>
      </c>
      <c r="E7" s="52">
        <v>845</v>
      </c>
      <c r="F7" s="52">
        <v>1129</v>
      </c>
      <c r="G7" s="52"/>
      <c r="H7" s="52"/>
    </row>
    <row r="8" spans="1:9" s="1" customFormat="1" ht="39" customHeight="1" x14ac:dyDescent="0.3">
      <c r="A8" s="47">
        <v>2</v>
      </c>
      <c r="B8" s="48" t="s">
        <v>61</v>
      </c>
      <c r="C8" s="52">
        <v>2</v>
      </c>
      <c r="D8" s="52">
        <v>2</v>
      </c>
      <c r="E8" s="52">
        <v>40</v>
      </c>
      <c r="F8" s="52">
        <v>53</v>
      </c>
      <c r="G8" s="52"/>
      <c r="H8" s="52"/>
    </row>
    <row r="9" spans="1:9" s="1" customFormat="1" ht="19.5" customHeight="1" x14ac:dyDescent="0.3">
      <c r="A9" s="408">
        <v>3</v>
      </c>
      <c r="B9" s="115" t="s">
        <v>69</v>
      </c>
      <c r="C9" s="393">
        <v>2</v>
      </c>
      <c r="D9" s="393">
        <v>2</v>
      </c>
      <c r="E9" s="395">
        <v>143</v>
      </c>
      <c r="F9" s="396"/>
      <c r="G9" s="393"/>
      <c r="H9" s="117"/>
    </row>
    <row r="10" spans="1:9" s="1" customFormat="1" ht="18.75" customHeight="1" x14ac:dyDescent="0.3">
      <c r="A10" s="409"/>
      <c r="B10" s="115" t="s">
        <v>92</v>
      </c>
      <c r="C10" s="394"/>
      <c r="D10" s="394"/>
      <c r="E10" s="52">
        <v>45</v>
      </c>
      <c r="F10" s="52">
        <v>70</v>
      </c>
      <c r="G10" s="394"/>
      <c r="H10" s="52"/>
    </row>
    <row r="11" spans="1:9" s="1" customFormat="1" ht="56.25" customHeight="1" x14ac:dyDescent="0.3">
      <c r="A11" s="47">
        <v>4</v>
      </c>
      <c r="B11" s="49" t="s">
        <v>70</v>
      </c>
      <c r="C11" s="52">
        <v>0</v>
      </c>
      <c r="D11" s="52">
        <v>0</v>
      </c>
      <c r="E11" s="52">
        <v>0</v>
      </c>
      <c r="F11" s="52">
        <v>0</v>
      </c>
      <c r="G11" s="52"/>
      <c r="H11" s="52"/>
    </row>
    <row r="12" spans="1:9" s="1" customFormat="1" ht="56.25" x14ac:dyDescent="0.3">
      <c r="A12" s="47">
        <v>5</v>
      </c>
      <c r="B12" s="48" t="s">
        <v>71</v>
      </c>
      <c r="C12" s="52">
        <v>2</v>
      </c>
      <c r="D12" s="52">
        <v>2</v>
      </c>
      <c r="E12" s="52">
        <v>45</v>
      </c>
      <c r="F12" s="52">
        <v>76</v>
      </c>
      <c r="G12" s="52">
        <v>1</v>
      </c>
      <c r="H12" s="52">
        <v>30</v>
      </c>
    </row>
    <row r="13" spans="1:9" s="1" customFormat="1" ht="39" customHeight="1" x14ac:dyDescent="0.3">
      <c r="A13" s="47">
        <v>6</v>
      </c>
      <c r="B13" s="49" t="s">
        <v>72</v>
      </c>
      <c r="C13" s="52">
        <v>1</v>
      </c>
      <c r="D13" s="52">
        <v>1</v>
      </c>
      <c r="E13" s="52">
        <v>10</v>
      </c>
      <c r="F13" s="52">
        <v>13</v>
      </c>
      <c r="G13" s="52"/>
      <c r="H13" s="52"/>
    </row>
    <row r="14" spans="1:9" s="2" customFormat="1" ht="39" customHeight="1" x14ac:dyDescent="0.3">
      <c r="A14" s="397" t="s">
        <v>91</v>
      </c>
      <c r="B14" s="398"/>
      <c r="C14" s="410"/>
      <c r="D14" s="410"/>
      <c r="E14" s="50">
        <f>SUM(E7,E8,E11,E12,E13)</f>
        <v>940</v>
      </c>
      <c r="F14" s="50">
        <f>SUM(F7,F8,F11,F12,F13)</f>
        <v>1271</v>
      </c>
      <c r="G14" s="406"/>
      <c r="H14" s="50"/>
      <c r="I14" s="136"/>
    </row>
    <row r="15" spans="1:9" ht="39" customHeight="1" x14ac:dyDescent="0.25">
      <c r="A15" s="399"/>
      <c r="B15" s="400"/>
      <c r="C15" s="407"/>
      <c r="D15" s="407"/>
      <c r="E15" s="51">
        <f>E10</f>
        <v>45</v>
      </c>
      <c r="F15" s="51">
        <f>F10</f>
        <v>70</v>
      </c>
      <c r="G15" s="407"/>
      <c r="H15" s="51"/>
    </row>
    <row r="16" spans="1:9" ht="18.75" x14ac:dyDescent="0.3">
      <c r="A16" s="401" t="s">
        <v>213</v>
      </c>
      <c r="B16" s="402"/>
      <c r="C16" s="403">
        <f>F14+E9</f>
        <v>1414</v>
      </c>
      <c r="D16" s="404"/>
      <c r="E16" s="404"/>
      <c r="F16" s="404"/>
      <c r="G16" s="404"/>
      <c r="H16" s="405"/>
      <c r="I16" s="131">
        <f>F14+F15</f>
        <v>1341</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sheetProtection password="DF93" sheet="1" objects="1" scenarios="1"/>
  <mergeCells count="19">
    <mergeCell ref="A1:H1"/>
    <mergeCell ref="C3:D4"/>
    <mergeCell ref="A3:A6"/>
    <mergeCell ref="B3:B6"/>
    <mergeCell ref="E3:F4"/>
    <mergeCell ref="G4:G6"/>
    <mergeCell ref="H4:H6"/>
    <mergeCell ref="G3:H3"/>
    <mergeCell ref="G9:G10"/>
    <mergeCell ref="E9:F9"/>
    <mergeCell ref="A14:B15"/>
    <mergeCell ref="A16:B16"/>
    <mergeCell ref="C16:H16"/>
    <mergeCell ref="G14:G15"/>
    <mergeCell ref="A9:A10"/>
    <mergeCell ref="C14:C15"/>
    <mergeCell ref="D14:D15"/>
    <mergeCell ref="C9:C10"/>
    <mergeCell ref="D9:D10"/>
  </mergeCells>
  <pageMargins left="0.70866141732283472" right="0.70866141732283472" top="0.74803149606299213" bottom="0.74803149606299213"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SheetLayoutView="100" workbookViewId="0">
      <selection activeCell="C22" sqref="C22"/>
    </sheetView>
  </sheetViews>
  <sheetFormatPr defaultRowHeight="15" x14ac:dyDescent="0.25"/>
  <cols>
    <col min="1" max="1" width="27.85546875" customWidth="1"/>
    <col min="2" max="2" width="19" customWidth="1"/>
    <col min="3" max="3" width="45" customWidth="1"/>
    <col min="4" max="4" width="9.140625" customWidth="1"/>
  </cols>
  <sheetData>
    <row r="1" spans="1:4" ht="18.75" x14ac:dyDescent="0.3">
      <c r="A1" s="423" t="s">
        <v>76</v>
      </c>
      <c r="B1" s="423"/>
      <c r="C1" s="423"/>
      <c r="D1" s="6"/>
    </row>
    <row r="2" spans="1:4" ht="38.25" customHeight="1" x14ac:dyDescent="0.25">
      <c r="A2" s="119" t="s">
        <v>1</v>
      </c>
      <c r="B2" s="124" t="s">
        <v>2</v>
      </c>
      <c r="C2" s="119" t="s">
        <v>77</v>
      </c>
      <c r="D2" s="8"/>
    </row>
    <row r="3" spans="1:4" ht="18.75" x14ac:dyDescent="0.25">
      <c r="A3" s="138" t="s">
        <v>3</v>
      </c>
      <c r="B3" s="140">
        <f>SUM(B4:B8)</f>
        <v>1341</v>
      </c>
      <c r="C3" s="139" t="str">
        <f>IF(B3='Раздел 1.1'!I16,"ПРАВИЛЬНО","НЕПРАВИЛЬНО")</f>
        <v>ПРАВИЛЬНО</v>
      </c>
      <c r="D3" s="8"/>
    </row>
    <row r="4" spans="1:4" ht="18.75" customHeight="1" x14ac:dyDescent="0.25">
      <c r="A4" s="121" t="s">
        <v>4</v>
      </c>
      <c r="B4" s="123">
        <v>24</v>
      </c>
      <c r="C4" s="120">
        <f>100/'Раздел 1.1'!I16*B4</f>
        <v>1.789709172259508</v>
      </c>
      <c r="D4" s="11"/>
    </row>
    <row r="5" spans="1:4" ht="18.75" customHeight="1" x14ac:dyDescent="0.25">
      <c r="A5" s="121" t="s">
        <v>5</v>
      </c>
      <c r="B5" s="123">
        <v>352</v>
      </c>
      <c r="C5" s="120">
        <f>100/'Раздел 1.1'!I16*B5</f>
        <v>26.249067859806118</v>
      </c>
      <c r="D5" s="11"/>
    </row>
    <row r="6" spans="1:4" ht="18.75" customHeight="1" x14ac:dyDescent="0.25">
      <c r="A6" s="121" t="s">
        <v>6</v>
      </c>
      <c r="B6" s="123">
        <v>345</v>
      </c>
      <c r="C6" s="120">
        <f>100/'Раздел 1.1'!I16*B6</f>
        <v>25.727069351230426</v>
      </c>
      <c r="D6" s="11"/>
    </row>
    <row r="7" spans="1:4" ht="18.75" customHeight="1" x14ac:dyDescent="0.25">
      <c r="A7" s="121" t="s">
        <v>73</v>
      </c>
      <c r="B7" s="123">
        <v>404</v>
      </c>
      <c r="C7" s="120">
        <f>100/'Раздел 1.1'!I16*B7</f>
        <v>30.126771066368384</v>
      </c>
      <c r="D7" s="11"/>
    </row>
    <row r="8" spans="1:4" ht="18.75" customHeight="1" x14ac:dyDescent="0.25">
      <c r="A8" s="122" t="s">
        <v>74</v>
      </c>
      <c r="B8" s="123">
        <v>216</v>
      </c>
      <c r="C8" s="120">
        <f>100/'Раздел 1.1'!I16*B8</f>
        <v>16.107382550335572</v>
      </c>
      <c r="D8" s="11"/>
    </row>
    <row r="9" spans="1:4" ht="18.75" x14ac:dyDescent="0.25">
      <c r="A9" s="138" t="s">
        <v>7</v>
      </c>
      <c r="B9" s="140">
        <f>SUM(B10:B15)</f>
        <v>1341</v>
      </c>
      <c r="C9" s="139" t="str">
        <f>IF(B9='Раздел 1.1'!I16,"ПРАВИЛЬНО","НЕПРАВИЛЬНО")</f>
        <v>ПРАВИЛЬНО</v>
      </c>
      <c r="D9" s="8"/>
    </row>
    <row r="10" spans="1:4" ht="18.75" customHeight="1" x14ac:dyDescent="0.25">
      <c r="A10" s="121" t="s">
        <v>8</v>
      </c>
      <c r="B10" s="123">
        <v>24</v>
      </c>
      <c r="C10" s="120">
        <f>100/'Раздел 1.1'!I16*B10</f>
        <v>1.789709172259508</v>
      </c>
      <c r="D10" s="11"/>
    </row>
    <row r="11" spans="1:4" ht="18.75" customHeight="1" x14ac:dyDescent="0.25">
      <c r="A11" s="121" t="s">
        <v>9</v>
      </c>
      <c r="B11" s="123">
        <v>675</v>
      </c>
      <c r="C11" s="120">
        <f>100/'Раздел 1.1'!I16*B11</f>
        <v>50.335570469798661</v>
      </c>
      <c r="D11" s="11"/>
    </row>
    <row r="12" spans="1:4" ht="18.75" customHeight="1" x14ac:dyDescent="0.25">
      <c r="A12" s="121" t="s">
        <v>10</v>
      </c>
      <c r="B12" s="123">
        <v>52</v>
      </c>
      <c r="C12" s="120">
        <f>100/'Раздел 1.1'!I16*B12</f>
        <v>3.8777032065622672</v>
      </c>
      <c r="D12" s="11"/>
    </row>
    <row r="13" spans="1:4" ht="18.75" customHeight="1" x14ac:dyDescent="0.25">
      <c r="A13" s="121" t="s">
        <v>11</v>
      </c>
      <c r="B13" s="123">
        <v>201</v>
      </c>
      <c r="C13" s="120">
        <f>100/'Раздел 1.1'!I16*B13</f>
        <v>14.988814317673379</v>
      </c>
      <c r="D13" s="11"/>
    </row>
    <row r="14" spans="1:4" ht="18.75" customHeight="1" x14ac:dyDescent="0.25">
      <c r="A14" s="121" t="s">
        <v>12</v>
      </c>
      <c r="B14" s="123">
        <v>194</v>
      </c>
      <c r="C14" s="120">
        <f>100/'Раздел 1.1'!I16*B14</f>
        <v>14.466815809097689</v>
      </c>
      <c r="D14" s="11"/>
    </row>
    <row r="15" spans="1:4" ht="18.75" x14ac:dyDescent="0.25">
      <c r="A15" s="121" t="s">
        <v>218</v>
      </c>
      <c r="B15" s="123">
        <v>195</v>
      </c>
      <c r="C15" s="120">
        <f>100/'Раздел 1.1'!I16*B15</f>
        <v>14.541387024608502</v>
      </c>
    </row>
  </sheetData>
  <sheetProtection password="DF93" sheet="1" objects="1" scenarios="1"/>
  <mergeCells count="1">
    <mergeCell ref="A1:C1"/>
  </mergeCells>
  <pageMargins left="0.7" right="0.7" top="0.75" bottom="0.75" header="0.3" footer="0.3"/>
  <pageSetup paperSize="9" orientation="landscape" r:id="rId1"/>
  <ignoredErrors>
    <ignoredError sqref="C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view="pageBreakPreview" zoomScaleSheetLayoutView="100" workbookViewId="0">
      <selection activeCell="H53" sqref="H53"/>
    </sheetView>
  </sheetViews>
  <sheetFormatPr defaultRowHeight="15" x14ac:dyDescent="0.25"/>
  <cols>
    <col min="1" max="1" width="44" customWidth="1"/>
    <col min="2" max="2" width="18.140625" customWidth="1"/>
    <col min="3" max="3" width="40.85546875" customWidth="1"/>
    <col min="4" max="4" width="17.7109375" style="5" customWidth="1"/>
  </cols>
  <sheetData>
    <row r="1" spans="1:4" ht="18.75" x14ac:dyDescent="0.25">
      <c r="A1" s="55" t="s">
        <v>251</v>
      </c>
      <c r="B1" s="55"/>
      <c r="C1" s="55"/>
      <c r="D1" s="63"/>
    </row>
    <row r="2" spans="1:4" ht="117" customHeight="1" x14ac:dyDescent="0.25">
      <c r="A2" s="186" t="s">
        <v>93</v>
      </c>
      <c r="B2" s="262" t="s">
        <v>253</v>
      </c>
      <c r="C2" s="263" t="s">
        <v>95</v>
      </c>
      <c r="D2" s="263" t="s">
        <v>96</v>
      </c>
    </row>
    <row r="3" spans="1:4" ht="18.75" x14ac:dyDescent="0.25">
      <c r="A3" s="213" t="s">
        <v>276</v>
      </c>
      <c r="B3" s="188"/>
      <c r="C3" s="188"/>
      <c r="D3" s="208">
        <f>SUM(D4,D6,D9,D53,D55,D61)</f>
        <v>958</v>
      </c>
    </row>
    <row r="4" spans="1:4" ht="18.75" x14ac:dyDescent="0.25">
      <c r="A4" s="212" t="s">
        <v>277</v>
      </c>
      <c r="B4" s="189"/>
      <c r="C4" s="200"/>
      <c r="D4" s="201">
        <f>SUM(D5:D5)</f>
        <v>0</v>
      </c>
    </row>
    <row r="5" spans="1:4" ht="15.75" x14ac:dyDescent="0.25">
      <c r="A5" s="187"/>
      <c r="B5" s="187"/>
      <c r="C5" s="187"/>
      <c r="D5" s="187"/>
    </row>
    <row r="6" spans="1:4" ht="18.75" x14ac:dyDescent="0.25">
      <c r="A6" s="211" t="s">
        <v>278</v>
      </c>
      <c r="B6" s="189"/>
      <c r="C6" s="189"/>
      <c r="D6" s="195">
        <f>SUM(D7:D8)</f>
        <v>45</v>
      </c>
    </row>
    <row r="7" spans="1:4" ht="30" x14ac:dyDescent="0.25">
      <c r="A7" s="291" t="s">
        <v>362</v>
      </c>
      <c r="B7" s="286" t="s">
        <v>363</v>
      </c>
      <c r="C7" s="286" t="s">
        <v>364</v>
      </c>
      <c r="D7" s="286">
        <v>15</v>
      </c>
    </row>
    <row r="8" spans="1:4" ht="45" x14ac:dyDescent="0.25">
      <c r="A8" s="291" t="s">
        <v>371</v>
      </c>
      <c r="B8" s="284">
        <v>43606</v>
      </c>
      <c r="C8" s="286" t="s">
        <v>364</v>
      </c>
      <c r="D8" s="286">
        <v>30</v>
      </c>
    </row>
    <row r="9" spans="1:4" ht="18.75" x14ac:dyDescent="0.25">
      <c r="A9" s="288" t="s">
        <v>227</v>
      </c>
      <c r="B9" s="276"/>
      <c r="C9" s="276"/>
      <c r="D9" s="377">
        <f>SUM(D10:D52)</f>
        <v>701</v>
      </c>
    </row>
    <row r="10" spans="1:4" ht="45" x14ac:dyDescent="0.25">
      <c r="A10" s="272" t="s">
        <v>346</v>
      </c>
      <c r="B10" s="264">
        <v>43539</v>
      </c>
      <c r="C10" s="190" t="s">
        <v>479</v>
      </c>
      <c r="D10" s="190">
        <v>10</v>
      </c>
    </row>
    <row r="11" spans="1:4" ht="33.6" customHeight="1" x14ac:dyDescent="0.25">
      <c r="A11" s="272" t="s">
        <v>354</v>
      </c>
      <c r="B11" s="264">
        <v>43560</v>
      </c>
      <c r="C11" s="190" t="s">
        <v>347</v>
      </c>
      <c r="D11" s="190">
        <v>7</v>
      </c>
    </row>
    <row r="12" spans="1:4" ht="45" x14ac:dyDescent="0.25">
      <c r="A12" s="272" t="s">
        <v>348</v>
      </c>
      <c r="B12" s="264">
        <v>43597</v>
      </c>
      <c r="C12" s="273" t="s">
        <v>479</v>
      </c>
      <c r="D12" s="190">
        <v>15</v>
      </c>
    </row>
    <row r="13" spans="1:4" ht="45" x14ac:dyDescent="0.25">
      <c r="A13" s="272" t="s">
        <v>349</v>
      </c>
      <c r="B13" s="264">
        <v>43617</v>
      </c>
      <c r="C13" s="190" t="s">
        <v>331</v>
      </c>
      <c r="D13" s="190">
        <v>3</v>
      </c>
    </row>
    <row r="14" spans="1:4" ht="30" x14ac:dyDescent="0.25">
      <c r="A14" s="272" t="s">
        <v>350</v>
      </c>
      <c r="B14" s="264">
        <v>43744</v>
      </c>
      <c r="C14" s="190" t="s">
        <v>351</v>
      </c>
      <c r="D14" s="190">
        <v>7</v>
      </c>
    </row>
    <row r="15" spans="1:4" ht="30" x14ac:dyDescent="0.25">
      <c r="A15" s="272" t="s">
        <v>355</v>
      </c>
      <c r="B15" s="264">
        <v>43654</v>
      </c>
      <c r="C15" s="190" t="s">
        <v>356</v>
      </c>
      <c r="D15" s="275">
        <v>10</v>
      </c>
    </row>
    <row r="16" spans="1:4" ht="45" x14ac:dyDescent="0.25">
      <c r="A16" s="272" t="s">
        <v>357</v>
      </c>
      <c r="B16" s="264">
        <v>43722</v>
      </c>
      <c r="C16" s="274" t="s">
        <v>353</v>
      </c>
      <c r="D16" s="275">
        <v>7</v>
      </c>
    </row>
    <row r="17" spans="1:4" ht="45" x14ac:dyDescent="0.25">
      <c r="A17" s="251" t="s">
        <v>358</v>
      </c>
      <c r="B17" s="190" t="s">
        <v>359</v>
      </c>
      <c r="C17" s="274" t="s">
        <v>353</v>
      </c>
      <c r="D17" s="190">
        <v>50</v>
      </c>
    </row>
    <row r="18" spans="1:4" ht="30" x14ac:dyDescent="0.25">
      <c r="A18" s="291" t="s">
        <v>365</v>
      </c>
      <c r="B18" s="284">
        <v>43745</v>
      </c>
      <c r="C18" s="286" t="s">
        <v>364</v>
      </c>
      <c r="D18" s="286">
        <v>20</v>
      </c>
    </row>
    <row r="19" spans="1:4" ht="45" x14ac:dyDescent="0.25">
      <c r="A19" s="291" t="s">
        <v>366</v>
      </c>
      <c r="B19" s="286" t="s">
        <v>367</v>
      </c>
      <c r="C19" s="286" t="s">
        <v>364</v>
      </c>
      <c r="D19" s="286">
        <v>30</v>
      </c>
    </row>
    <row r="20" spans="1:4" ht="30.75" thickBot="1" x14ac:dyDescent="0.3">
      <c r="A20" s="291" t="s">
        <v>368</v>
      </c>
      <c r="B20" s="286" t="s">
        <v>367</v>
      </c>
      <c r="C20" s="287" t="s">
        <v>361</v>
      </c>
      <c r="D20" s="286">
        <v>3</v>
      </c>
    </row>
    <row r="21" spans="1:4" ht="30.75" thickBot="1" x14ac:dyDescent="0.3">
      <c r="A21" s="289" t="s">
        <v>369</v>
      </c>
      <c r="B21" s="284">
        <v>43502</v>
      </c>
      <c r="C21" s="285" t="s">
        <v>360</v>
      </c>
      <c r="D21" s="286">
        <v>5</v>
      </c>
    </row>
    <row r="22" spans="1:4" ht="30.75" thickBot="1" x14ac:dyDescent="0.3">
      <c r="A22" s="290" t="s">
        <v>370</v>
      </c>
      <c r="B22" s="284">
        <v>43567</v>
      </c>
      <c r="C22" s="287" t="s">
        <v>361</v>
      </c>
      <c r="D22" s="286">
        <v>3</v>
      </c>
    </row>
    <row r="23" spans="1:4" ht="45" x14ac:dyDescent="0.25">
      <c r="A23" s="292" t="s">
        <v>352</v>
      </c>
      <c r="B23" s="283">
        <v>43564</v>
      </c>
      <c r="C23" s="274" t="s">
        <v>353</v>
      </c>
      <c r="D23" s="274">
        <v>50</v>
      </c>
    </row>
    <row r="24" spans="1:4" ht="30" x14ac:dyDescent="0.25">
      <c r="A24" s="294" t="s">
        <v>372</v>
      </c>
      <c r="B24" s="286" t="s">
        <v>373</v>
      </c>
      <c r="C24" s="286" t="s">
        <v>364</v>
      </c>
      <c r="D24" s="286">
        <v>70</v>
      </c>
    </row>
    <row r="25" spans="1:4" ht="30" x14ac:dyDescent="0.25">
      <c r="A25" s="294" t="s">
        <v>374</v>
      </c>
      <c r="B25" s="286" t="s">
        <v>375</v>
      </c>
      <c r="C25" s="286" t="s">
        <v>364</v>
      </c>
      <c r="D25" s="286">
        <v>70</v>
      </c>
    </row>
    <row r="26" spans="1:4" x14ac:dyDescent="0.25">
      <c r="A26" s="294" t="s">
        <v>376</v>
      </c>
      <c r="B26" s="284">
        <v>43609</v>
      </c>
      <c r="C26" s="286" t="s">
        <v>377</v>
      </c>
      <c r="D26" s="286">
        <v>25</v>
      </c>
    </row>
    <row r="27" spans="1:4" ht="18.75" customHeight="1" x14ac:dyDescent="0.25">
      <c r="A27" s="293" t="s">
        <v>378</v>
      </c>
      <c r="B27" s="284">
        <v>43246</v>
      </c>
      <c r="C27" s="286" t="s">
        <v>379</v>
      </c>
      <c r="D27" s="286">
        <v>15</v>
      </c>
    </row>
    <row r="28" spans="1:4" ht="30" x14ac:dyDescent="0.25">
      <c r="A28" s="293" t="s">
        <v>380</v>
      </c>
      <c r="B28" s="284">
        <v>43629</v>
      </c>
      <c r="C28" s="286" t="s">
        <v>379</v>
      </c>
      <c r="D28" s="286">
        <v>20</v>
      </c>
    </row>
    <row r="29" spans="1:4" ht="30" x14ac:dyDescent="0.25">
      <c r="A29" s="293" t="s">
        <v>381</v>
      </c>
      <c r="B29" s="284">
        <v>43654</v>
      </c>
      <c r="C29" s="286" t="s">
        <v>382</v>
      </c>
      <c r="D29" s="286">
        <v>10</v>
      </c>
    </row>
    <row r="30" spans="1:4" x14ac:dyDescent="0.25">
      <c r="A30" s="293" t="s">
        <v>378</v>
      </c>
      <c r="B30" s="284">
        <v>43717</v>
      </c>
      <c r="C30" s="286" t="s">
        <v>379</v>
      </c>
      <c r="D30" s="286">
        <v>20</v>
      </c>
    </row>
    <row r="31" spans="1:4" ht="30" x14ac:dyDescent="0.25">
      <c r="A31" s="294" t="s">
        <v>383</v>
      </c>
      <c r="B31" s="286" t="s">
        <v>384</v>
      </c>
      <c r="C31" s="286" t="s">
        <v>364</v>
      </c>
      <c r="D31" s="286">
        <v>30</v>
      </c>
    </row>
    <row r="32" spans="1:4" ht="30" x14ac:dyDescent="0.25">
      <c r="A32" s="297" t="s">
        <v>388</v>
      </c>
      <c r="B32" s="296">
        <v>43750</v>
      </c>
      <c r="C32" s="295" t="s">
        <v>387</v>
      </c>
      <c r="D32" s="295">
        <v>35</v>
      </c>
    </row>
    <row r="33" spans="1:4" ht="30" x14ac:dyDescent="0.25">
      <c r="A33" s="251" t="s">
        <v>391</v>
      </c>
      <c r="B33" s="264">
        <v>43498</v>
      </c>
      <c r="C33" s="190" t="s">
        <v>392</v>
      </c>
      <c r="D33" s="190">
        <v>30</v>
      </c>
    </row>
    <row r="34" spans="1:4" ht="30" x14ac:dyDescent="0.25">
      <c r="A34" s="251" t="s">
        <v>391</v>
      </c>
      <c r="B34" s="264">
        <v>43603</v>
      </c>
      <c r="C34" s="190" t="s">
        <v>393</v>
      </c>
      <c r="D34" s="190">
        <v>10</v>
      </c>
    </row>
    <row r="35" spans="1:4" ht="30" x14ac:dyDescent="0.25">
      <c r="A35" s="251" t="s">
        <v>391</v>
      </c>
      <c r="B35" s="264">
        <v>43729</v>
      </c>
      <c r="C35" s="190" t="s">
        <v>392</v>
      </c>
      <c r="D35" s="190">
        <v>13</v>
      </c>
    </row>
    <row r="36" spans="1:4" ht="30" x14ac:dyDescent="0.25">
      <c r="A36" s="251" t="s">
        <v>394</v>
      </c>
      <c r="B36" s="264">
        <v>43736</v>
      </c>
      <c r="C36" s="190" t="s">
        <v>392</v>
      </c>
      <c r="D36" s="190">
        <v>10</v>
      </c>
    </row>
    <row r="37" spans="1:4" ht="60" x14ac:dyDescent="0.25">
      <c r="A37" s="242" t="s">
        <v>456</v>
      </c>
      <c r="B37" s="245">
        <v>43609</v>
      </c>
      <c r="C37" s="273" t="s">
        <v>455</v>
      </c>
      <c r="D37" s="190">
        <v>25</v>
      </c>
    </row>
    <row r="38" spans="1:4" ht="30" x14ac:dyDescent="0.25">
      <c r="A38" s="309" t="s">
        <v>457</v>
      </c>
      <c r="B38" s="264">
        <v>43621</v>
      </c>
      <c r="C38" s="190" t="s">
        <v>458</v>
      </c>
      <c r="D38" s="190">
        <v>3</v>
      </c>
    </row>
    <row r="39" spans="1:4" ht="45" x14ac:dyDescent="0.25">
      <c r="A39" s="251" t="s">
        <v>459</v>
      </c>
      <c r="B39" s="190" t="s">
        <v>460</v>
      </c>
      <c r="C39" s="190" t="s">
        <v>455</v>
      </c>
      <c r="D39" s="190">
        <v>5</v>
      </c>
    </row>
    <row r="40" spans="1:4" ht="30" x14ac:dyDescent="0.25">
      <c r="A40" s="251" t="s">
        <v>654</v>
      </c>
      <c r="B40" s="264">
        <v>43652</v>
      </c>
      <c r="C40" s="190" t="s">
        <v>461</v>
      </c>
      <c r="D40" s="190">
        <v>3</v>
      </c>
    </row>
    <row r="41" spans="1:4" ht="30" x14ac:dyDescent="0.25">
      <c r="A41" s="251" t="s">
        <v>655</v>
      </c>
      <c r="B41" s="264">
        <v>43684</v>
      </c>
      <c r="C41" s="190" t="s">
        <v>458</v>
      </c>
      <c r="D41" s="190">
        <v>3</v>
      </c>
    </row>
    <row r="42" spans="1:4" ht="30" x14ac:dyDescent="0.25">
      <c r="A42" s="251" t="s">
        <v>462</v>
      </c>
      <c r="B42" s="264">
        <v>43715</v>
      </c>
      <c r="C42" s="190" t="s">
        <v>463</v>
      </c>
      <c r="D42" s="190">
        <v>3</v>
      </c>
    </row>
    <row r="43" spans="1:4" ht="30" x14ac:dyDescent="0.25">
      <c r="A43" s="251" t="s">
        <v>464</v>
      </c>
      <c r="B43" s="264">
        <v>43734</v>
      </c>
      <c r="C43" s="190" t="s">
        <v>465</v>
      </c>
      <c r="D43" s="190">
        <v>20</v>
      </c>
    </row>
    <row r="44" spans="1:4" ht="90" x14ac:dyDescent="0.25">
      <c r="A44" s="242" t="s">
        <v>656</v>
      </c>
      <c r="B44" s="264">
        <v>43728</v>
      </c>
      <c r="C44" s="190" t="s">
        <v>466</v>
      </c>
      <c r="D44" s="190">
        <v>5</v>
      </c>
    </row>
    <row r="45" spans="1:4" ht="30" x14ac:dyDescent="0.25">
      <c r="A45" s="242" t="s">
        <v>467</v>
      </c>
      <c r="B45" s="264">
        <v>43751</v>
      </c>
      <c r="C45" s="190" t="s">
        <v>458</v>
      </c>
      <c r="D45" s="187">
        <v>3</v>
      </c>
    </row>
    <row r="46" spans="1:4" ht="30" x14ac:dyDescent="0.25">
      <c r="A46" s="242" t="s">
        <v>468</v>
      </c>
      <c r="B46" s="264">
        <v>43786</v>
      </c>
      <c r="C46" s="190" t="s">
        <v>469</v>
      </c>
      <c r="D46" s="187">
        <v>3</v>
      </c>
    </row>
    <row r="47" spans="1:4" ht="60" x14ac:dyDescent="0.25">
      <c r="A47" s="242" t="s">
        <v>470</v>
      </c>
      <c r="B47" s="264">
        <v>43791</v>
      </c>
      <c r="C47" s="190" t="s">
        <v>466</v>
      </c>
      <c r="D47" s="190">
        <v>5</v>
      </c>
    </row>
    <row r="48" spans="1:4" ht="30" x14ac:dyDescent="0.25">
      <c r="A48" s="251" t="s">
        <v>657</v>
      </c>
      <c r="B48" s="264" t="s">
        <v>471</v>
      </c>
      <c r="C48" s="190" t="s">
        <v>455</v>
      </c>
      <c r="D48" s="190">
        <v>5</v>
      </c>
    </row>
    <row r="49" spans="1:4" ht="60" x14ac:dyDescent="0.25">
      <c r="A49" s="251" t="s">
        <v>472</v>
      </c>
      <c r="B49" s="264" t="s">
        <v>473</v>
      </c>
      <c r="C49" s="190" t="s">
        <v>474</v>
      </c>
      <c r="D49" s="190">
        <v>5</v>
      </c>
    </row>
    <row r="50" spans="1:4" ht="45" x14ac:dyDescent="0.25">
      <c r="A50" s="251" t="s">
        <v>472</v>
      </c>
      <c r="B50" s="264">
        <v>43806</v>
      </c>
      <c r="C50" s="190" t="s">
        <v>475</v>
      </c>
      <c r="D50" s="190">
        <v>17</v>
      </c>
    </row>
    <row r="51" spans="1:4" ht="30" x14ac:dyDescent="0.25">
      <c r="A51" s="251" t="s">
        <v>476</v>
      </c>
      <c r="B51" s="264">
        <v>43824</v>
      </c>
      <c r="C51" s="190" t="s">
        <v>469</v>
      </c>
      <c r="D51" s="190">
        <v>3</v>
      </c>
    </row>
    <row r="52" spans="1:4" x14ac:dyDescent="0.25">
      <c r="A52" s="251" t="s">
        <v>477</v>
      </c>
      <c r="B52" s="264">
        <v>43581</v>
      </c>
      <c r="C52" s="190" t="s">
        <v>478</v>
      </c>
      <c r="D52" s="190">
        <v>15</v>
      </c>
    </row>
    <row r="53" spans="1:4" ht="18.75" x14ac:dyDescent="0.25">
      <c r="A53" s="198" t="s">
        <v>124</v>
      </c>
      <c r="B53" s="192"/>
      <c r="C53" s="191"/>
      <c r="D53" s="196">
        <f>SUM(D54:D54)</f>
        <v>15</v>
      </c>
    </row>
    <row r="54" spans="1:4" ht="30" x14ac:dyDescent="0.25">
      <c r="A54" s="282" t="s">
        <v>480</v>
      </c>
      <c r="B54" s="277">
        <v>43547</v>
      </c>
      <c r="C54" s="282" t="s">
        <v>481</v>
      </c>
      <c r="D54" s="278">
        <v>15</v>
      </c>
    </row>
    <row r="55" spans="1:4" ht="18.75" x14ac:dyDescent="0.25">
      <c r="A55" s="199" t="s">
        <v>254</v>
      </c>
      <c r="B55" s="194"/>
      <c r="C55" s="193"/>
      <c r="D55" s="197">
        <v>197</v>
      </c>
    </row>
    <row r="56" spans="1:4" ht="30" x14ac:dyDescent="0.25">
      <c r="A56" s="297" t="s">
        <v>385</v>
      </c>
      <c r="B56" s="296">
        <v>43617</v>
      </c>
      <c r="C56" s="295" t="s">
        <v>386</v>
      </c>
      <c r="D56" s="295">
        <v>20</v>
      </c>
    </row>
    <row r="57" spans="1:4" ht="30" x14ac:dyDescent="0.25">
      <c r="A57" s="298" t="s">
        <v>389</v>
      </c>
      <c r="B57" s="280">
        <v>43621</v>
      </c>
      <c r="C57" s="281" t="s">
        <v>390</v>
      </c>
      <c r="D57" s="299">
        <v>7</v>
      </c>
    </row>
    <row r="58" spans="1:4" ht="30" x14ac:dyDescent="0.25">
      <c r="A58" s="282" t="s">
        <v>482</v>
      </c>
      <c r="B58" s="278" t="s">
        <v>483</v>
      </c>
      <c r="C58" s="278" t="s">
        <v>475</v>
      </c>
      <c r="D58" s="278">
        <v>100</v>
      </c>
    </row>
    <row r="59" spans="1:4" ht="30" x14ac:dyDescent="0.25">
      <c r="A59" s="282" t="s">
        <v>484</v>
      </c>
      <c r="B59" s="278" t="s">
        <v>483</v>
      </c>
      <c r="C59" s="278" t="s">
        <v>475</v>
      </c>
      <c r="D59" s="278">
        <v>50</v>
      </c>
    </row>
    <row r="60" spans="1:4" ht="30" x14ac:dyDescent="0.25">
      <c r="A60" s="282" t="s">
        <v>658</v>
      </c>
      <c r="B60" s="277">
        <v>43561</v>
      </c>
      <c r="C60" s="278" t="s">
        <v>485</v>
      </c>
      <c r="D60" s="278">
        <v>20</v>
      </c>
    </row>
    <row r="61" spans="1:4" ht="18.75" x14ac:dyDescent="0.25">
      <c r="A61" s="199" t="s">
        <v>255</v>
      </c>
      <c r="B61" s="194"/>
      <c r="C61" s="193"/>
      <c r="D61" s="197">
        <f>SUM(D62:D66)</f>
        <v>0</v>
      </c>
    </row>
    <row r="62" spans="1:4" x14ac:dyDescent="0.25">
      <c r="A62" s="282"/>
      <c r="B62" s="278"/>
      <c r="C62" s="282"/>
      <c r="D62" s="310"/>
    </row>
  </sheetData>
  <sheetProtection sort="0" autoFilter="0" pivotTables="0"/>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view="pageBreakPreview" zoomScale="60" zoomScaleNormal="80" workbookViewId="0">
      <selection activeCell="S107" sqref="S107"/>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423" t="s">
        <v>101</v>
      </c>
      <c r="B1" s="423"/>
      <c r="C1" s="423"/>
      <c r="D1" s="423"/>
      <c r="E1" s="423"/>
      <c r="F1" s="423"/>
      <c r="G1" s="423"/>
      <c r="H1" s="423"/>
      <c r="I1" s="423"/>
      <c r="J1" s="423"/>
      <c r="K1" s="165"/>
      <c r="L1" s="165"/>
    </row>
    <row r="2" spans="1:12" s="5" customFormat="1" ht="37.5" customHeight="1" x14ac:dyDescent="0.25">
      <c r="A2" s="428" t="s">
        <v>62</v>
      </c>
      <c r="B2" s="422" t="s">
        <v>55</v>
      </c>
      <c r="C2" s="422" t="s">
        <v>56</v>
      </c>
      <c r="D2" s="422"/>
      <c r="E2" s="422" t="s">
        <v>57</v>
      </c>
      <c r="F2" s="422" t="s">
        <v>58</v>
      </c>
      <c r="G2" s="424" t="s">
        <v>63</v>
      </c>
      <c r="H2" s="425"/>
      <c r="I2" s="426"/>
      <c r="J2" s="422" t="s">
        <v>64</v>
      </c>
      <c r="K2" s="424" t="s">
        <v>247</v>
      </c>
      <c r="L2" s="424" t="s">
        <v>220</v>
      </c>
    </row>
    <row r="3" spans="1:12" s="5" customFormat="1" ht="57.75" customHeight="1" x14ac:dyDescent="0.25">
      <c r="A3" s="428"/>
      <c r="B3" s="422"/>
      <c r="C3" s="27" t="s">
        <v>59</v>
      </c>
      <c r="D3" s="27" t="s">
        <v>90</v>
      </c>
      <c r="E3" s="422"/>
      <c r="F3" s="422"/>
      <c r="G3" s="164" t="s">
        <v>65</v>
      </c>
      <c r="H3" s="164" t="s">
        <v>246</v>
      </c>
      <c r="I3" s="164" t="s">
        <v>66</v>
      </c>
      <c r="J3" s="422"/>
      <c r="K3" s="424"/>
      <c r="L3" s="424"/>
    </row>
    <row r="4" spans="1:12" s="5" customFormat="1" ht="75" customHeight="1" x14ac:dyDescent="0.25">
      <c r="A4" s="70" t="s">
        <v>67</v>
      </c>
      <c r="B4" s="29" t="s">
        <v>60</v>
      </c>
      <c r="C4" s="29">
        <f>SUM(C5,C12,C21)</f>
        <v>11</v>
      </c>
      <c r="D4" s="29">
        <f>SUM(D5,D12,D21)</f>
        <v>11</v>
      </c>
      <c r="E4" s="128"/>
      <c r="F4" s="29"/>
      <c r="G4" s="29">
        <f t="shared" ref="G4:L4" si="0">SUM(G5,G12,G21)</f>
        <v>210</v>
      </c>
      <c r="H4" s="128">
        <f t="shared" si="0"/>
        <v>60</v>
      </c>
      <c r="I4" s="128">
        <f t="shared" si="0"/>
        <v>4920</v>
      </c>
      <c r="J4" s="127">
        <f t="shared" si="0"/>
        <v>0</v>
      </c>
      <c r="K4" s="127">
        <f t="shared" si="0"/>
        <v>1</v>
      </c>
      <c r="L4" s="127">
        <f t="shared" si="0"/>
        <v>0</v>
      </c>
    </row>
    <row r="5" spans="1:12" s="5" customFormat="1" ht="21.6" customHeight="1" x14ac:dyDescent="0.25">
      <c r="A5" s="67"/>
      <c r="B5" s="170" t="s">
        <v>248</v>
      </c>
      <c r="C5" s="171">
        <v>5</v>
      </c>
      <c r="D5" s="171">
        <v>5</v>
      </c>
      <c r="E5" s="172"/>
      <c r="F5" s="173"/>
      <c r="G5" s="171">
        <v>123</v>
      </c>
      <c r="H5" s="171">
        <v>60</v>
      </c>
      <c r="I5" s="171">
        <f>I6+I7+I8+I9+I10</f>
        <v>2760</v>
      </c>
      <c r="J5" s="173">
        <f>SUM(J6:J11)</f>
        <v>0</v>
      </c>
      <c r="K5" s="173">
        <f>SUM(K6:K11)</f>
        <v>0</v>
      </c>
      <c r="L5" s="174">
        <f>SUM(L6:L11)</f>
        <v>0</v>
      </c>
    </row>
    <row r="6" spans="1:12" s="5" customFormat="1" ht="37.5" x14ac:dyDescent="0.25">
      <c r="A6" s="67" t="s">
        <v>67</v>
      </c>
      <c r="B6" s="80" t="s">
        <v>305</v>
      </c>
      <c r="C6" s="66">
        <v>1</v>
      </c>
      <c r="D6" s="66">
        <v>1</v>
      </c>
      <c r="E6" s="125" t="s">
        <v>304</v>
      </c>
      <c r="F6" s="126" t="s">
        <v>294</v>
      </c>
      <c r="G6" s="21">
        <v>20</v>
      </c>
      <c r="H6" s="21"/>
      <c r="I6" s="21">
        <v>120</v>
      </c>
      <c r="J6" s="125"/>
      <c r="K6" s="125"/>
      <c r="L6" s="125"/>
    </row>
    <row r="7" spans="1:12" s="5" customFormat="1" ht="37.5" x14ac:dyDescent="0.25">
      <c r="A7" s="67" t="s">
        <v>68</v>
      </c>
      <c r="B7" s="80" t="s">
        <v>288</v>
      </c>
      <c r="C7" s="66">
        <v>1</v>
      </c>
      <c r="D7" s="66">
        <v>1</v>
      </c>
      <c r="E7" s="125" t="s">
        <v>395</v>
      </c>
      <c r="F7" s="126" t="s">
        <v>287</v>
      </c>
      <c r="G7" s="21">
        <v>53</v>
      </c>
      <c r="H7" s="21"/>
      <c r="I7" s="21">
        <v>1800</v>
      </c>
      <c r="J7" s="169"/>
      <c r="K7" s="169"/>
      <c r="L7" s="169"/>
    </row>
    <row r="8" spans="1:12" s="5" customFormat="1" ht="37.5" x14ac:dyDescent="0.25">
      <c r="A8" s="67" t="s">
        <v>97</v>
      </c>
      <c r="B8" s="80" t="s">
        <v>427</v>
      </c>
      <c r="C8" s="229">
        <v>1</v>
      </c>
      <c r="D8" s="229">
        <v>1</v>
      </c>
      <c r="E8" s="230" t="s">
        <v>290</v>
      </c>
      <c r="F8" s="231" t="s">
        <v>289</v>
      </c>
      <c r="G8" s="232">
        <v>15</v>
      </c>
      <c r="H8" s="232"/>
      <c r="I8" s="232">
        <v>250</v>
      </c>
      <c r="J8" s="233"/>
      <c r="K8" s="233"/>
      <c r="L8" s="233"/>
    </row>
    <row r="9" spans="1:12" s="5" customFormat="1" ht="37.5" x14ac:dyDescent="0.25">
      <c r="A9" s="67" t="s">
        <v>98</v>
      </c>
      <c r="B9" s="80" t="s">
        <v>428</v>
      </c>
      <c r="C9" s="234">
        <v>1</v>
      </c>
      <c r="D9" s="234">
        <v>1</v>
      </c>
      <c r="E9" s="230" t="s">
        <v>291</v>
      </c>
      <c r="F9" s="231" t="s">
        <v>289</v>
      </c>
      <c r="G9" s="232">
        <v>15</v>
      </c>
      <c r="H9" s="235"/>
      <c r="I9" s="235">
        <v>350</v>
      </c>
      <c r="J9" s="233"/>
      <c r="K9" s="233"/>
      <c r="L9" s="233"/>
    </row>
    <row r="10" spans="1:12" s="5" customFormat="1" ht="37.5" x14ac:dyDescent="0.25">
      <c r="A10" s="67" t="s">
        <v>99</v>
      </c>
      <c r="B10" s="80" t="s">
        <v>429</v>
      </c>
      <c r="C10" s="234">
        <v>1</v>
      </c>
      <c r="D10" s="234">
        <v>1</v>
      </c>
      <c r="E10" s="230" t="s">
        <v>292</v>
      </c>
      <c r="F10" s="231" t="s">
        <v>289</v>
      </c>
      <c r="G10" s="232">
        <v>20</v>
      </c>
      <c r="H10" s="232">
        <v>60</v>
      </c>
      <c r="I10" s="232">
        <v>240</v>
      </c>
      <c r="J10" s="233">
        <v>0</v>
      </c>
      <c r="K10" s="233">
        <v>0</v>
      </c>
      <c r="L10" s="233">
        <v>0</v>
      </c>
    </row>
    <row r="11" spans="1:12" s="5" customFormat="1" x14ac:dyDescent="0.25">
      <c r="A11" s="67"/>
      <c r="B11" s="80"/>
      <c r="C11" s="66"/>
      <c r="D11" s="66"/>
      <c r="E11" s="125"/>
      <c r="F11" s="126"/>
      <c r="G11" s="21"/>
      <c r="H11" s="21"/>
      <c r="I11" s="232"/>
      <c r="J11" s="169"/>
      <c r="K11" s="169"/>
      <c r="L11" s="169"/>
    </row>
    <row r="12" spans="1:12" s="5" customFormat="1" x14ac:dyDescent="0.25">
      <c r="A12" s="67"/>
      <c r="B12" s="170" t="s">
        <v>249</v>
      </c>
      <c r="C12" s="171">
        <f>SUM(C13:C20)</f>
        <v>4</v>
      </c>
      <c r="D12" s="171">
        <f>SUM(D13:D20)</f>
        <v>4</v>
      </c>
      <c r="E12" s="172"/>
      <c r="F12" s="173"/>
      <c r="G12" s="171">
        <f t="shared" ref="G12:L12" si="1">SUM(G13:G20)</f>
        <v>62</v>
      </c>
      <c r="H12" s="171">
        <f t="shared" si="1"/>
        <v>0</v>
      </c>
      <c r="I12" s="171">
        <f>SUM(I13,I14,I15,I16)</f>
        <v>1840</v>
      </c>
      <c r="J12" s="173">
        <f t="shared" si="1"/>
        <v>0</v>
      </c>
      <c r="K12" s="173">
        <f t="shared" si="1"/>
        <v>1</v>
      </c>
      <c r="L12" s="174">
        <f t="shared" si="1"/>
        <v>0</v>
      </c>
    </row>
    <row r="13" spans="1:12" s="5" customFormat="1" ht="75" x14ac:dyDescent="0.25">
      <c r="A13" s="67" t="s">
        <v>67</v>
      </c>
      <c r="B13" s="80" t="s">
        <v>405</v>
      </c>
      <c r="C13" s="66">
        <v>1</v>
      </c>
      <c r="D13" s="66">
        <v>1</v>
      </c>
      <c r="E13" s="125" t="s">
        <v>401</v>
      </c>
      <c r="F13" s="126" t="s">
        <v>287</v>
      </c>
      <c r="G13" s="21">
        <v>30</v>
      </c>
      <c r="H13" s="21">
        <v>0</v>
      </c>
      <c r="I13" s="21">
        <v>700</v>
      </c>
      <c r="J13" s="125">
        <v>0</v>
      </c>
      <c r="K13" s="169">
        <v>1</v>
      </c>
      <c r="L13" s="169">
        <v>0</v>
      </c>
    </row>
    <row r="14" spans="1:12" s="5" customFormat="1" ht="37.5" x14ac:dyDescent="0.25">
      <c r="A14" s="67"/>
      <c r="B14" s="80" t="s">
        <v>407</v>
      </c>
      <c r="C14" s="66">
        <v>1</v>
      </c>
      <c r="D14" s="66">
        <v>1</v>
      </c>
      <c r="E14" s="125" t="s">
        <v>408</v>
      </c>
      <c r="F14" s="126" t="s">
        <v>293</v>
      </c>
      <c r="G14" s="21">
        <v>10</v>
      </c>
      <c r="H14" s="21">
        <v>0</v>
      </c>
      <c r="I14" s="21">
        <v>200</v>
      </c>
      <c r="J14" s="169">
        <v>0</v>
      </c>
      <c r="K14" s="169">
        <v>0</v>
      </c>
      <c r="L14" s="169">
        <v>0</v>
      </c>
    </row>
    <row r="15" spans="1:12" s="5" customFormat="1" ht="56.25" x14ac:dyDescent="0.25">
      <c r="A15" s="67"/>
      <c r="B15" s="80" t="s">
        <v>397</v>
      </c>
      <c r="C15" s="66">
        <v>1</v>
      </c>
      <c r="D15" s="66">
        <v>1</v>
      </c>
      <c r="E15" s="125" t="s">
        <v>295</v>
      </c>
      <c r="F15" s="126" t="s">
        <v>289</v>
      </c>
      <c r="G15" s="21">
        <v>10</v>
      </c>
      <c r="H15" s="21"/>
      <c r="I15" s="21">
        <v>360</v>
      </c>
      <c r="J15" s="169"/>
      <c r="K15" s="169"/>
      <c r="L15" s="169"/>
    </row>
    <row r="16" spans="1:12" s="5" customFormat="1" ht="37.5" x14ac:dyDescent="0.25">
      <c r="A16" s="67"/>
      <c r="B16" s="80" t="s">
        <v>396</v>
      </c>
      <c r="C16" s="66">
        <v>1</v>
      </c>
      <c r="D16" s="66">
        <v>1</v>
      </c>
      <c r="E16" s="125" t="s">
        <v>291</v>
      </c>
      <c r="F16" s="300" t="s">
        <v>289</v>
      </c>
      <c r="G16" s="21">
        <v>12</v>
      </c>
      <c r="H16" s="21"/>
      <c r="I16" s="21">
        <v>580</v>
      </c>
      <c r="J16" s="169"/>
      <c r="K16" s="169"/>
      <c r="L16" s="169"/>
    </row>
    <row r="17" spans="1:12" s="5" customFormat="1" x14ac:dyDescent="0.25">
      <c r="A17" s="67"/>
      <c r="B17" s="80"/>
      <c r="C17" s="66"/>
      <c r="D17" s="66"/>
      <c r="E17" s="125"/>
      <c r="F17" s="126"/>
      <c r="G17" s="21"/>
      <c r="H17" s="21"/>
      <c r="I17" s="21"/>
      <c r="J17" s="169"/>
      <c r="K17" s="169"/>
      <c r="L17" s="169"/>
    </row>
    <row r="18" spans="1:12" s="5" customFormat="1" x14ac:dyDescent="0.25">
      <c r="A18" s="67"/>
      <c r="B18" s="80"/>
      <c r="C18" s="66"/>
      <c r="D18" s="66"/>
      <c r="E18" s="125"/>
      <c r="F18" s="62"/>
      <c r="G18" s="21"/>
      <c r="H18" s="21"/>
      <c r="I18" s="21"/>
      <c r="J18" s="169"/>
      <c r="K18" s="169"/>
      <c r="L18" s="169"/>
    </row>
    <row r="19" spans="1:12" s="5" customFormat="1" x14ac:dyDescent="0.25">
      <c r="A19" s="67"/>
      <c r="B19" s="80"/>
      <c r="C19" s="66"/>
      <c r="D19" s="66"/>
      <c r="E19" s="125"/>
      <c r="F19" s="126"/>
      <c r="G19" s="21"/>
      <c r="H19" s="21"/>
      <c r="I19" s="21"/>
      <c r="J19" s="169"/>
      <c r="K19" s="169"/>
      <c r="L19" s="169"/>
    </row>
    <row r="20" spans="1:12" s="5" customFormat="1" x14ac:dyDescent="0.25">
      <c r="A20" s="67"/>
      <c r="B20" s="80"/>
      <c r="C20" s="66"/>
      <c r="D20" s="66"/>
      <c r="E20" s="125"/>
      <c r="F20" s="126"/>
      <c r="G20" s="21"/>
      <c r="H20" s="21"/>
      <c r="I20" s="21"/>
      <c r="J20" s="169"/>
      <c r="K20" s="169"/>
      <c r="L20" s="169"/>
    </row>
    <row r="21" spans="1:12" s="5" customFormat="1" x14ac:dyDescent="0.25">
      <c r="A21" s="67"/>
      <c r="B21" s="170" t="s">
        <v>250</v>
      </c>
      <c r="C21" s="171">
        <f>SUM(C22:C28)</f>
        <v>2</v>
      </c>
      <c r="D21" s="171">
        <f>SUM(D22:D28)</f>
        <v>2</v>
      </c>
      <c r="E21" s="172"/>
      <c r="F21" s="173"/>
      <c r="G21" s="171">
        <f t="shared" ref="G21:L21" si="2">SUM(G22:G28)</f>
        <v>25</v>
      </c>
      <c r="H21" s="171">
        <f t="shared" si="2"/>
        <v>0</v>
      </c>
      <c r="I21" s="171">
        <f t="shared" si="2"/>
        <v>320</v>
      </c>
      <c r="J21" s="173">
        <f t="shared" si="2"/>
        <v>0</v>
      </c>
      <c r="K21" s="173">
        <f t="shared" si="2"/>
        <v>0</v>
      </c>
      <c r="L21" s="174">
        <f t="shared" si="2"/>
        <v>0</v>
      </c>
    </row>
    <row r="22" spans="1:12" s="5" customFormat="1" ht="37.5" x14ac:dyDescent="0.25">
      <c r="A22" s="67" t="s">
        <v>67</v>
      </c>
      <c r="B22" s="301" t="s">
        <v>398</v>
      </c>
      <c r="C22" s="302">
        <v>1</v>
      </c>
      <c r="D22" s="302">
        <v>1</v>
      </c>
      <c r="E22" s="177" t="s">
        <v>399</v>
      </c>
      <c r="F22" s="303" t="s">
        <v>412</v>
      </c>
      <c r="G22" s="302">
        <v>15</v>
      </c>
      <c r="H22" s="302">
        <v>0</v>
      </c>
      <c r="I22" s="302">
        <v>200</v>
      </c>
      <c r="J22" s="304">
        <v>0</v>
      </c>
      <c r="K22" s="304">
        <v>0</v>
      </c>
      <c r="L22" s="305">
        <v>0</v>
      </c>
    </row>
    <row r="23" spans="1:12" s="5" customFormat="1" ht="56.25" x14ac:dyDescent="0.25">
      <c r="A23" s="67" t="s">
        <v>68</v>
      </c>
      <c r="B23" s="175" t="s">
        <v>409</v>
      </c>
      <c r="C23" s="176">
        <v>1</v>
      </c>
      <c r="D23" s="176">
        <v>1</v>
      </c>
      <c r="E23" s="177" t="s">
        <v>411</v>
      </c>
      <c r="F23" s="178" t="s">
        <v>410</v>
      </c>
      <c r="G23" s="176">
        <v>10</v>
      </c>
      <c r="H23" s="176">
        <v>0</v>
      </c>
      <c r="I23" s="176">
        <v>120</v>
      </c>
      <c r="J23" s="179">
        <v>0</v>
      </c>
      <c r="K23" s="179">
        <v>0</v>
      </c>
      <c r="L23" s="180">
        <v>0</v>
      </c>
    </row>
    <row r="24" spans="1:12" s="5" customFormat="1" x14ac:dyDescent="0.25">
      <c r="A24" s="67"/>
      <c r="B24" s="175"/>
      <c r="C24" s="176"/>
      <c r="D24" s="176"/>
      <c r="E24" s="177"/>
      <c r="F24" s="178"/>
      <c r="G24" s="176"/>
      <c r="H24" s="176"/>
      <c r="I24" s="176"/>
      <c r="J24" s="179"/>
      <c r="K24" s="179"/>
      <c r="L24" s="180"/>
    </row>
    <row r="25" spans="1:12" s="5" customFormat="1" x14ac:dyDescent="0.25">
      <c r="A25" s="67"/>
      <c r="B25" s="175"/>
      <c r="C25" s="176"/>
      <c r="D25" s="176"/>
      <c r="E25" s="177"/>
      <c r="F25" s="178"/>
      <c r="G25" s="176"/>
      <c r="H25" s="176"/>
      <c r="I25" s="176"/>
      <c r="J25" s="179"/>
      <c r="K25" s="179"/>
      <c r="L25" s="180"/>
    </row>
    <row r="26" spans="1:12" s="5" customFormat="1" x14ac:dyDescent="0.25">
      <c r="A26" s="67"/>
      <c r="B26" s="80"/>
      <c r="C26" s="66"/>
      <c r="D26" s="66"/>
      <c r="E26" s="125"/>
      <c r="F26" s="62"/>
      <c r="G26" s="21"/>
      <c r="H26" s="21"/>
      <c r="I26" s="21"/>
      <c r="J26" s="169"/>
      <c r="K26" s="169"/>
      <c r="L26" s="169"/>
    </row>
    <row r="27" spans="1:12" s="5" customFormat="1" x14ac:dyDescent="0.25">
      <c r="A27" s="67"/>
      <c r="B27" s="80"/>
      <c r="C27" s="66"/>
      <c r="D27" s="66"/>
      <c r="E27" s="125"/>
      <c r="F27" s="62"/>
      <c r="G27" s="21"/>
      <c r="H27" s="21"/>
      <c r="I27" s="21"/>
      <c r="J27" s="169"/>
      <c r="K27" s="169"/>
      <c r="L27" s="169"/>
    </row>
    <row r="28" spans="1:12" x14ac:dyDescent="0.25">
      <c r="A28" s="67"/>
      <c r="B28" s="80"/>
      <c r="C28" s="66"/>
      <c r="D28" s="66"/>
      <c r="E28" s="126"/>
      <c r="F28" s="62"/>
      <c r="G28" s="21"/>
      <c r="H28" s="21"/>
      <c r="I28" s="21"/>
      <c r="J28" s="169"/>
      <c r="K28" s="169"/>
      <c r="L28" s="169"/>
    </row>
    <row r="29" spans="1:12" s="5" customFormat="1" ht="75" customHeight="1" x14ac:dyDescent="0.25">
      <c r="A29" s="70" t="s">
        <v>68</v>
      </c>
      <c r="B29" s="29" t="s">
        <v>61</v>
      </c>
      <c r="C29" s="29">
        <f>SUM(C30,C35,C41)</f>
        <v>4</v>
      </c>
      <c r="D29" s="29">
        <f>SUM(D30,D35,D41)</f>
        <v>4</v>
      </c>
      <c r="E29" s="128"/>
      <c r="F29" s="68"/>
      <c r="G29" s="128">
        <f>SUM(G30,G35,G41)</f>
        <v>58</v>
      </c>
      <c r="H29" s="128">
        <f>SUM(H30,H35,H41)</f>
        <v>0</v>
      </c>
      <c r="I29" s="128">
        <f>SUM(I30,I35,I41)</f>
        <v>1660</v>
      </c>
      <c r="J29" s="127">
        <f>SUM(J30,J35,J41)</f>
        <v>0</v>
      </c>
      <c r="K29" s="127">
        <f>SUM(K30,K35,K41)</f>
        <v>2</v>
      </c>
      <c r="L29" s="127">
        <f>SUM(K30,K35,K41)</f>
        <v>2</v>
      </c>
    </row>
    <row r="30" spans="1:12" s="5" customFormat="1" x14ac:dyDescent="0.25">
      <c r="A30" s="67"/>
      <c r="B30" s="170" t="s">
        <v>248</v>
      </c>
      <c r="C30" s="171">
        <f>SUM(C31:C34)</f>
        <v>1</v>
      </c>
      <c r="D30" s="171">
        <f>SUM(D31:D34)</f>
        <v>1</v>
      </c>
      <c r="E30" s="172"/>
      <c r="F30" s="173"/>
      <c r="G30" s="171">
        <f t="shared" ref="G30:L30" si="3">SUM(G31:G34)</f>
        <v>12</v>
      </c>
      <c r="H30" s="171">
        <f t="shared" si="3"/>
        <v>0</v>
      </c>
      <c r="I30" s="171">
        <f t="shared" si="3"/>
        <v>120</v>
      </c>
      <c r="J30" s="173">
        <f t="shared" si="3"/>
        <v>0</v>
      </c>
      <c r="K30" s="173">
        <f t="shared" si="3"/>
        <v>0</v>
      </c>
      <c r="L30" s="174">
        <f t="shared" si="3"/>
        <v>0</v>
      </c>
    </row>
    <row r="31" spans="1:12" s="5" customFormat="1" ht="56.25" x14ac:dyDescent="0.25">
      <c r="A31" s="67" t="s">
        <v>67</v>
      </c>
      <c r="B31" s="80" t="s">
        <v>297</v>
      </c>
      <c r="C31" s="66">
        <v>1</v>
      </c>
      <c r="D31" s="66">
        <v>1</v>
      </c>
      <c r="E31" s="125" t="s">
        <v>304</v>
      </c>
      <c r="F31" s="126" t="s">
        <v>298</v>
      </c>
      <c r="G31" s="21">
        <v>12</v>
      </c>
      <c r="H31" s="21">
        <v>0</v>
      </c>
      <c r="I31" s="21">
        <v>120</v>
      </c>
      <c r="J31" s="125">
        <v>0</v>
      </c>
      <c r="K31" s="125">
        <v>0</v>
      </c>
      <c r="L31" s="125">
        <v>0</v>
      </c>
    </row>
    <row r="32" spans="1:12" s="5" customFormat="1" x14ac:dyDescent="0.25">
      <c r="A32" s="67"/>
      <c r="B32" s="80"/>
      <c r="C32" s="66"/>
      <c r="D32" s="66"/>
      <c r="E32" s="125"/>
      <c r="F32" s="62"/>
      <c r="G32" s="21"/>
      <c r="H32" s="21"/>
      <c r="I32" s="21"/>
      <c r="J32" s="125"/>
      <c r="K32" s="125"/>
      <c r="L32" s="125"/>
    </row>
    <row r="33" spans="1:12" s="5" customFormat="1" x14ac:dyDescent="0.25">
      <c r="A33" s="67"/>
      <c r="B33" s="80"/>
      <c r="C33" s="66"/>
      <c r="D33" s="66"/>
      <c r="E33" s="125"/>
      <c r="F33" s="126"/>
      <c r="G33" s="21"/>
      <c r="H33" s="21"/>
      <c r="I33" s="21"/>
      <c r="J33" s="125"/>
      <c r="K33" s="125"/>
      <c r="L33" s="125"/>
    </row>
    <row r="34" spans="1:12" s="5" customFormat="1" x14ac:dyDescent="0.25">
      <c r="A34" s="67"/>
      <c r="B34" s="80"/>
      <c r="C34" s="66"/>
      <c r="D34" s="66"/>
      <c r="E34" s="125"/>
      <c r="F34" s="126"/>
      <c r="G34" s="21"/>
      <c r="H34" s="21"/>
      <c r="I34" s="21"/>
      <c r="J34" s="125"/>
      <c r="K34" s="125"/>
      <c r="L34" s="125"/>
    </row>
    <row r="35" spans="1:12" s="5" customFormat="1" x14ac:dyDescent="0.25">
      <c r="A35" s="67"/>
      <c r="B35" s="170" t="s">
        <v>249</v>
      </c>
      <c r="C35" s="171">
        <f>SUM(C36:C40)</f>
        <v>3</v>
      </c>
      <c r="D35" s="171">
        <f>SUM(D36:D40)</f>
        <v>3</v>
      </c>
      <c r="E35" s="172"/>
      <c r="F35" s="173"/>
      <c r="G35" s="171">
        <f t="shared" ref="G35:L35" si="4">SUM(G36:G40)</f>
        <v>46</v>
      </c>
      <c r="H35" s="171">
        <f t="shared" si="4"/>
        <v>0</v>
      </c>
      <c r="I35" s="171">
        <f t="shared" si="4"/>
        <v>1540</v>
      </c>
      <c r="J35" s="173">
        <f t="shared" si="4"/>
        <v>0</v>
      </c>
      <c r="K35" s="173">
        <f t="shared" si="4"/>
        <v>2</v>
      </c>
      <c r="L35" s="174">
        <f t="shared" si="4"/>
        <v>0</v>
      </c>
    </row>
    <row r="36" spans="1:12" s="5" customFormat="1" ht="37.5" x14ac:dyDescent="0.25">
      <c r="A36" s="67" t="s">
        <v>67</v>
      </c>
      <c r="B36" s="80" t="s">
        <v>300</v>
      </c>
      <c r="C36" s="66">
        <v>1</v>
      </c>
      <c r="D36" s="66">
        <v>1</v>
      </c>
      <c r="E36" s="125" t="s">
        <v>401</v>
      </c>
      <c r="F36" s="126" t="s">
        <v>301</v>
      </c>
      <c r="G36" s="21">
        <v>21</v>
      </c>
      <c r="H36" s="21">
        <v>0</v>
      </c>
      <c r="I36" s="21">
        <v>1180</v>
      </c>
      <c r="J36" s="125">
        <v>0</v>
      </c>
      <c r="K36" s="125">
        <v>1</v>
      </c>
      <c r="L36" s="125">
        <v>0</v>
      </c>
    </row>
    <row r="37" spans="1:12" s="5" customFormat="1" ht="37.5" x14ac:dyDescent="0.25">
      <c r="A37" s="67" t="s">
        <v>68</v>
      </c>
      <c r="B37" s="80" t="s">
        <v>299</v>
      </c>
      <c r="C37" s="66">
        <v>1</v>
      </c>
      <c r="D37" s="66">
        <v>1</v>
      </c>
      <c r="E37" s="125" t="s">
        <v>401</v>
      </c>
      <c r="F37" s="126" t="s">
        <v>296</v>
      </c>
      <c r="G37" s="21">
        <v>15</v>
      </c>
      <c r="H37" s="21">
        <v>0</v>
      </c>
      <c r="I37" s="21">
        <v>240</v>
      </c>
      <c r="J37" s="125">
        <v>0</v>
      </c>
      <c r="K37" s="125">
        <v>1</v>
      </c>
      <c r="L37" s="125">
        <v>0</v>
      </c>
    </row>
    <row r="38" spans="1:12" s="5" customFormat="1" ht="37.5" x14ac:dyDescent="0.25">
      <c r="A38" s="67" t="s">
        <v>97</v>
      </c>
      <c r="B38" s="80" t="s">
        <v>302</v>
      </c>
      <c r="C38" s="66">
        <v>1</v>
      </c>
      <c r="D38" s="66">
        <v>1</v>
      </c>
      <c r="E38" s="125" t="s">
        <v>406</v>
      </c>
      <c r="F38" s="126" t="s">
        <v>301</v>
      </c>
      <c r="G38" s="21">
        <v>10</v>
      </c>
      <c r="H38" s="21">
        <v>0</v>
      </c>
      <c r="I38" s="21">
        <v>120</v>
      </c>
      <c r="J38" s="125">
        <v>0</v>
      </c>
      <c r="K38" s="125">
        <v>0</v>
      </c>
      <c r="L38" s="125">
        <v>0</v>
      </c>
    </row>
    <row r="39" spans="1:12" s="5" customFormat="1" x14ac:dyDescent="0.25">
      <c r="A39" s="67"/>
      <c r="B39" s="80"/>
      <c r="C39" s="66"/>
      <c r="D39" s="66"/>
      <c r="E39" s="125"/>
      <c r="F39" s="126"/>
      <c r="G39" s="21"/>
      <c r="H39" s="21"/>
      <c r="I39" s="21"/>
      <c r="J39" s="125"/>
      <c r="K39" s="125"/>
      <c r="L39" s="125"/>
    </row>
    <row r="40" spans="1:12" s="5" customFormat="1" x14ac:dyDescent="0.25">
      <c r="A40" s="67"/>
      <c r="B40" s="80"/>
      <c r="C40" s="66"/>
      <c r="D40" s="66"/>
      <c r="E40" s="125"/>
      <c r="F40" s="62"/>
      <c r="G40" s="21"/>
      <c r="H40" s="21"/>
      <c r="I40" s="21"/>
      <c r="J40" s="125"/>
      <c r="K40" s="125"/>
      <c r="L40" s="125"/>
    </row>
    <row r="41" spans="1:12" s="5" customFormat="1" x14ac:dyDescent="0.25">
      <c r="A41" s="67"/>
      <c r="B41" s="170" t="s">
        <v>250</v>
      </c>
      <c r="C41" s="171">
        <v>0</v>
      </c>
      <c r="D41" s="171">
        <f>SUM(D42:D46)</f>
        <v>0</v>
      </c>
      <c r="E41" s="172"/>
      <c r="F41" s="173"/>
      <c r="G41" s="171">
        <f t="shared" ref="G41:L41" si="5">SUM(G42:G46)</f>
        <v>0</v>
      </c>
      <c r="H41" s="171">
        <f t="shared" si="5"/>
        <v>0</v>
      </c>
      <c r="I41" s="171">
        <f t="shared" si="5"/>
        <v>0</v>
      </c>
      <c r="J41" s="173">
        <f t="shared" si="5"/>
        <v>0</v>
      </c>
      <c r="K41" s="173">
        <f t="shared" si="5"/>
        <v>0</v>
      </c>
      <c r="L41" s="174">
        <f t="shared" si="5"/>
        <v>0</v>
      </c>
    </row>
    <row r="42" spans="1:12" s="5" customFormat="1" x14ac:dyDescent="0.25">
      <c r="A42" s="67"/>
      <c r="B42" s="80"/>
      <c r="C42" s="66"/>
      <c r="D42" s="66"/>
      <c r="E42" s="125"/>
      <c r="F42" s="126"/>
      <c r="G42" s="21"/>
      <c r="H42" s="21"/>
      <c r="I42" s="21"/>
      <c r="J42" s="125"/>
      <c r="K42" s="125"/>
      <c r="L42" s="125"/>
    </row>
    <row r="43" spans="1:12" s="5" customFormat="1" x14ac:dyDescent="0.25">
      <c r="A43" s="67"/>
      <c r="B43" s="80"/>
      <c r="C43" s="66"/>
      <c r="D43" s="66"/>
      <c r="E43" s="125"/>
      <c r="F43" s="126"/>
      <c r="G43" s="21"/>
      <c r="H43" s="21"/>
      <c r="I43" s="21"/>
      <c r="J43" s="125"/>
      <c r="K43" s="125"/>
      <c r="L43" s="125"/>
    </row>
    <row r="44" spans="1:12" s="5" customFormat="1" x14ac:dyDescent="0.25">
      <c r="A44" s="67"/>
      <c r="B44" s="80"/>
      <c r="C44" s="66"/>
      <c r="D44" s="66"/>
      <c r="E44" s="125"/>
      <c r="F44" s="126"/>
      <c r="G44" s="21"/>
      <c r="H44" s="21"/>
      <c r="I44" s="21"/>
      <c r="J44" s="125"/>
      <c r="K44" s="125"/>
      <c r="L44" s="125"/>
    </row>
    <row r="45" spans="1:12" s="5" customFormat="1" x14ac:dyDescent="0.25">
      <c r="A45" s="67"/>
      <c r="B45" s="80"/>
      <c r="C45" s="66"/>
      <c r="D45" s="66"/>
      <c r="E45" s="125"/>
      <c r="F45" s="62"/>
      <c r="G45" s="21"/>
      <c r="H45" s="21"/>
      <c r="I45" s="21"/>
      <c r="J45" s="125"/>
      <c r="K45" s="125"/>
      <c r="L45" s="125"/>
    </row>
    <row r="46" spans="1:12" x14ac:dyDescent="0.25">
      <c r="A46" s="67"/>
      <c r="B46" s="80"/>
      <c r="C46" s="66"/>
      <c r="D46" s="66"/>
      <c r="E46" s="126"/>
      <c r="F46" s="62"/>
      <c r="G46" s="21"/>
      <c r="H46" s="21"/>
      <c r="I46" s="21"/>
      <c r="J46" s="125"/>
      <c r="K46" s="125"/>
      <c r="L46" s="125"/>
    </row>
    <row r="47" spans="1:12" s="5" customFormat="1" ht="37.5" customHeight="1" x14ac:dyDescent="0.25">
      <c r="A47" s="70" t="s">
        <v>97</v>
      </c>
      <c r="B47" s="29" t="s">
        <v>69</v>
      </c>
      <c r="C47" s="29">
        <f>SUM(C48,C52,C57)</f>
        <v>1</v>
      </c>
      <c r="D47" s="29">
        <f>SUM(D48,D52,D57)</f>
        <v>1</v>
      </c>
      <c r="E47" s="127"/>
      <c r="F47" s="69"/>
      <c r="G47" s="128">
        <f t="shared" ref="G47:L47" si="6">SUM(G48,G52,G57)</f>
        <v>20</v>
      </c>
      <c r="H47" s="128">
        <f t="shared" si="6"/>
        <v>0</v>
      </c>
      <c r="I47" s="128">
        <f t="shared" si="6"/>
        <v>300</v>
      </c>
      <c r="J47" s="127">
        <f t="shared" si="6"/>
        <v>0</v>
      </c>
      <c r="K47" s="127">
        <f t="shared" si="6"/>
        <v>0</v>
      </c>
      <c r="L47" s="127">
        <f t="shared" si="6"/>
        <v>0</v>
      </c>
    </row>
    <row r="48" spans="1:12" s="5" customFormat="1" x14ac:dyDescent="0.25">
      <c r="A48" s="67"/>
      <c r="B48" s="170" t="s">
        <v>248</v>
      </c>
      <c r="C48" s="171">
        <v>1</v>
      </c>
      <c r="D48" s="171">
        <v>1</v>
      </c>
      <c r="E48" s="172"/>
      <c r="F48" s="173"/>
      <c r="G48" s="171">
        <f t="shared" ref="G48:L48" si="7">SUM(G49:G51)</f>
        <v>20</v>
      </c>
      <c r="H48" s="171">
        <f t="shared" si="7"/>
        <v>0</v>
      </c>
      <c r="I48" s="171">
        <f t="shared" si="7"/>
        <v>300</v>
      </c>
      <c r="J48" s="173">
        <f t="shared" si="7"/>
        <v>0</v>
      </c>
      <c r="K48" s="173">
        <f t="shared" si="7"/>
        <v>0</v>
      </c>
      <c r="L48" s="174">
        <f t="shared" si="7"/>
        <v>0</v>
      </c>
    </row>
    <row r="49" spans="1:12" s="5" customFormat="1" ht="37.5" x14ac:dyDescent="0.25">
      <c r="A49" s="67" t="s">
        <v>67</v>
      </c>
      <c r="B49" s="306" t="s">
        <v>303</v>
      </c>
      <c r="C49" s="229">
        <v>1</v>
      </c>
      <c r="D49" s="229">
        <v>1</v>
      </c>
      <c r="E49" s="230" t="s">
        <v>304</v>
      </c>
      <c r="F49" s="231" t="s">
        <v>308</v>
      </c>
      <c r="G49" s="232">
        <v>20</v>
      </c>
      <c r="H49" s="232">
        <v>0</v>
      </c>
      <c r="I49" s="232">
        <v>300</v>
      </c>
      <c r="J49" s="230">
        <v>0</v>
      </c>
      <c r="K49" s="230">
        <v>0</v>
      </c>
      <c r="L49" s="230">
        <v>0</v>
      </c>
    </row>
    <row r="50" spans="1:12" s="5" customFormat="1" x14ac:dyDescent="0.25">
      <c r="A50" s="67"/>
      <c r="B50" s="80"/>
      <c r="C50" s="66"/>
      <c r="D50" s="66"/>
      <c r="E50" s="125"/>
      <c r="F50" s="62"/>
      <c r="G50" s="21"/>
      <c r="H50" s="21"/>
      <c r="I50" s="21"/>
      <c r="J50" s="125"/>
      <c r="K50" s="125"/>
      <c r="L50" s="125"/>
    </row>
    <row r="51" spans="1:12" s="5" customFormat="1" x14ac:dyDescent="0.25">
      <c r="A51" s="67"/>
      <c r="B51" s="80"/>
      <c r="C51" s="66"/>
      <c r="D51" s="66"/>
      <c r="E51" s="125"/>
      <c r="F51" s="62"/>
      <c r="G51" s="21"/>
      <c r="H51" s="21"/>
      <c r="I51" s="21"/>
      <c r="J51" s="125"/>
      <c r="K51" s="125"/>
      <c r="L51" s="125"/>
    </row>
    <row r="52" spans="1:12" s="5" customFormat="1" x14ac:dyDescent="0.25">
      <c r="A52" s="67"/>
      <c r="B52" s="170" t="s">
        <v>249</v>
      </c>
      <c r="C52" s="171">
        <f>SUM(C53:C56)</f>
        <v>0</v>
      </c>
      <c r="D52" s="171">
        <f>SUM(D53:D56)</f>
        <v>0</v>
      </c>
      <c r="E52" s="172"/>
      <c r="F52" s="173"/>
      <c r="G52" s="171">
        <f t="shared" ref="G52:L52" si="8">SUM(G53:G56)</f>
        <v>0</v>
      </c>
      <c r="H52" s="171">
        <f t="shared" si="8"/>
        <v>0</v>
      </c>
      <c r="I52" s="171">
        <f t="shared" si="8"/>
        <v>0</v>
      </c>
      <c r="J52" s="173">
        <f t="shared" si="8"/>
        <v>0</v>
      </c>
      <c r="K52" s="173">
        <f t="shared" si="8"/>
        <v>0</v>
      </c>
      <c r="L52" s="174">
        <f t="shared" si="8"/>
        <v>0</v>
      </c>
    </row>
    <row r="53" spans="1:12" s="5" customFormat="1" x14ac:dyDescent="0.25">
      <c r="A53" s="67"/>
      <c r="B53" s="80"/>
      <c r="C53" s="66"/>
      <c r="D53" s="66"/>
      <c r="E53" s="125"/>
      <c r="F53" s="62"/>
      <c r="G53" s="21"/>
      <c r="H53" s="21"/>
      <c r="I53" s="21"/>
      <c r="J53" s="125"/>
      <c r="K53" s="125"/>
      <c r="L53" s="125"/>
    </row>
    <row r="54" spans="1:12" s="5" customFormat="1" x14ac:dyDescent="0.25">
      <c r="A54" s="67"/>
      <c r="B54" s="80"/>
      <c r="C54" s="66"/>
      <c r="D54" s="66"/>
      <c r="E54" s="125"/>
      <c r="F54" s="62"/>
      <c r="G54" s="21"/>
      <c r="H54" s="21"/>
      <c r="I54" s="21"/>
      <c r="J54" s="125"/>
      <c r="K54" s="125"/>
      <c r="L54" s="125"/>
    </row>
    <row r="55" spans="1:12" s="5" customFormat="1" x14ac:dyDescent="0.25">
      <c r="A55" s="67"/>
      <c r="B55" s="80"/>
      <c r="C55" s="66"/>
      <c r="D55" s="66"/>
      <c r="E55" s="125"/>
      <c r="F55" s="126"/>
      <c r="G55" s="21"/>
      <c r="H55" s="21"/>
      <c r="I55" s="21"/>
      <c r="J55" s="125"/>
      <c r="K55" s="125"/>
      <c r="L55" s="125"/>
    </row>
    <row r="56" spans="1:12" s="5" customFormat="1" x14ac:dyDescent="0.25">
      <c r="A56" s="67"/>
      <c r="B56" s="80"/>
      <c r="C56" s="66"/>
      <c r="D56" s="66"/>
      <c r="E56" s="125"/>
      <c r="F56" s="62"/>
      <c r="G56" s="21"/>
      <c r="H56" s="21"/>
      <c r="I56" s="21"/>
      <c r="J56" s="125"/>
      <c r="K56" s="125"/>
      <c r="L56" s="125"/>
    </row>
    <row r="57" spans="1:12" s="5" customFormat="1" x14ac:dyDescent="0.25">
      <c r="A57" s="67"/>
      <c r="B57" s="170" t="s">
        <v>250</v>
      </c>
      <c r="C57" s="171">
        <f>SUM(C58:C60)</f>
        <v>0</v>
      </c>
      <c r="D57" s="171">
        <f>SUM(D58:D60)</f>
        <v>0</v>
      </c>
      <c r="E57" s="172"/>
      <c r="F57" s="173"/>
      <c r="G57" s="171">
        <f t="shared" ref="G57:L57" si="9">SUM(G58:G60)</f>
        <v>0</v>
      </c>
      <c r="H57" s="171">
        <f t="shared" si="9"/>
        <v>0</v>
      </c>
      <c r="I57" s="171">
        <f t="shared" si="9"/>
        <v>0</v>
      </c>
      <c r="J57" s="173">
        <f t="shared" si="9"/>
        <v>0</v>
      </c>
      <c r="K57" s="173">
        <f t="shared" si="9"/>
        <v>0</v>
      </c>
      <c r="L57" s="174">
        <f t="shared" si="9"/>
        <v>0</v>
      </c>
    </row>
    <row r="58" spans="1:12" s="5" customFormat="1" x14ac:dyDescent="0.25">
      <c r="A58" s="67"/>
      <c r="B58" s="80"/>
      <c r="C58" s="66"/>
      <c r="D58" s="66"/>
      <c r="E58" s="125"/>
      <c r="F58" s="62"/>
      <c r="G58" s="21"/>
      <c r="H58" s="21"/>
      <c r="I58" s="21"/>
      <c r="J58" s="125"/>
      <c r="K58" s="125"/>
      <c r="L58" s="125"/>
    </row>
    <row r="59" spans="1:12" s="5" customFormat="1" x14ac:dyDescent="0.25">
      <c r="A59" s="67"/>
      <c r="B59" s="80"/>
      <c r="C59" s="66"/>
      <c r="D59" s="66"/>
      <c r="E59" s="125"/>
      <c r="F59" s="126"/>
      <c r="G59" s="21"/>
      <c r="H59" s="21"/>
      <c r="I59" s="21"/>
      <c r="J59" s="125"/>
      <c r="K59" s="125"/>
      <c r="L59" s="125"/>
    </row>
    <row r="60" spans="1:12" x14ac:dyDescent="0.25">
      <c r="A60" s="67"/>
      <c r="B60" s="80"/>
      <c r="C60" s="66"/>
      <c r="D60" s="66"/>
      <c r="E60" s="126"/>
      <c r="F60" s="62"/>
      <c r="G60" s="21"/>
      <c r="H60" s="21"/>
      <c r="I60" s="21"/>
      <c r="J60" s="125"/>
      <c r="K60" s="125"/>
      <c r="L60" s="125"/>
    </row>
    <row r="61" spans="1:12" s="5" customFormat="1" ht="75" customHeight="1" x14ac:dyDescent="0.25">
      <c r="A61" s="29" t="s">
        <v>98</v>
      </c>
      <c r="B61" s="29" t="s">
        <v>70</v>
      </c>
      <c r="C61" s="29">
        <f>SUM(C62,C66,C70)</f>
        <v>2</v>
      </c>
      <c r="D61" s="29">
        <f>SUM(D62,D66,D70)</f>
        <v>2</v>
      </c>
      <c r="E61" s="127"/>
      <c r="F61" s="29"/>
      <c r="G61" s="128">
        <f t="shared" ref="G61:L61" si="10">SUM(G62,G66,G70)</f>
        <v>30</v>
      </c>
      <c r="H61" s="128">
        <f t="shared" ca="1" si="10"/>
        <v>0</v>
      </c>
      <c r="I61" s="128">
        <f t="shared" si="10"/>
        <v>740</v>
      </c>
      <c r="J61" s="127">
        <f t="shared" ca="1" si="10"/>
        <v>0</v>
      </c>
      <c r="K61" s="127">
        <f t="shared" ca="1" si="10"/>
        <v>0</v>
      </c>
      <c r="L61" s="127">
        <f t="shared" ca="1" si="10"/>
        <v>0</v>
      </c>
    </row>
    <row r="62" spans="1:12" s="5" customFormat="1" x14ac:dyDescent="0.25">
      <c r="A62" s="67"/>
      <c r="B62" s="170" t="s">
        <v>248</v>
      </c>
      <c r="C62" s="171">
        <v>1</v>
      </c>
      <c r="D62" s="171">
        <v>1</v>
      </c>
      <c r="E62" s="172"/>
      <c r="F62" s="173"/>
      <c r="G62" s="171">
        <v>20</v>
      </c>
      <c r="H62" s="171">
        <f ca="1">SUM(H6:H65)</f>
        <v>0</v>
      </c>
      <c r="I62" s="171">
        <v>500</v>
      </c>
      <c r="J62" s="173">
        <f ca="1">SUM(J6:J65)</f>
        <v>0</v>
      </c>
      <c r="K62" s="173">
        <f ca="1">SUM(K6:K65)</f>
        <v>0</v>
      </c>
      <c r="L62" s="174">
        <f ca="1">SUM(L6:L65)</f>
        <v>0</v>
      </c>
    </row>
    <row r="63" spans="1:12" s="5" customFormat="1" ht="37.5" x14ac:dyDescent="0.25">
      <c r="A63" s="67" t="s">
        <v>67</v>
      </c>
      <c r="B63" s="306" t="s">
        <v>400</v>
      </c>
      <c r="C63" s="229">
        <v>1</v>
      </c>
      <c r="D63" s="229">
        <v>1</v>
      </c>
      <c r="E63" s="230" t="s">
        <v>401</v>
      </c>
      <c r="F63" s="231" t="s">
        <v>402</v>
      </c>
      <c r="G63" s="232">
        <v>20</v>
      </c>
      <c r="H63" s="232">
        <v>0</v>
      </c>
      <c r="I63" s="232">
        <v>500</v>
      </c>
      <c r="J63" s="230">
        <v>0</v>
      </c>
      <c r="K63" s="230"/>
      <c r="L63" s="230"/>
    </row>
    <row r="64" spans="1:12" s="5" customFormat="1" x14ac:dyDescent="0.25">
      <c r="A64" s="67"/>
      <c r="B64" s="307"/>
      <c r="C64" s="307"/>
      <c r="D64" s="307"/>
      <c r="E64" s="307"/>
      <c r="F64" s="307"/>
      <c r="G64" s="307"/>
      <c r="H64" s="307"/>
      <c r="I64" s="307"/>
      <c r="J64" s="307"/>
      <c r="K64" s="307"/>
      <c r="L64" s="307"/>
    </row>
    <row r="65" spans="1:12" s="5" customFormat="1" x14ac:dyDescent="0.25">
      <c r="A65" s="67"/>
      <c r="B65" s="80"/>
      <c r="C65" s="66"/>
      <c r="D65" s="66"/>
      <c r="E65" s="125"/>
      <c r="F65" s="126"/>
      <c r="G65" s="21"/>
      <c r="H65" s="21"/>
      <c r="I65" s="21"/>
      <c r="J65" s="125"/>
      <c r="K65" s="125"/>
      <c r="L65" s="125"/>
    </row>
    <row r="66" spans="1:12" s="5" customFormat="1" x14ac:dyDescent="0.25">
      <c r="A66" s="67"/>
      <c r="B66" s="170" t="s">
        <v>249</v>
      </c>
      <c r="C66" s="171">
        <f>SUM(C67:C69)</f>
        <v>1</v>
      </c>
      <c r="D66" s="171">
        <f>SUM(D67:D69)</f>
        <v>1</v>
      </c>
      <c r="E66" s="172"/>
      <c r="F66" s="173"/>
      <c r="G66" s="171">
        <f t="shared" ref="G66:L66" si="11">SUM(G67:G69)</f>
        <v>10</v>
      </c>
      <c r="H66" s="171">
        <f t="shared" si="11"/>
        <v>0</v>
      </c>
      <c r="I66" s="171">
        <f t="shared" si="11"/>
        <v>240</v>
      </c>
      <c r="J66" s="173">
        <f t="shared" si="11"/>
        <v>0</v>
      </c>
      <c r="K66" s="173">
        <f t="shared" si="11"/>
        <v>0</v>
      </c>
      <c r="L66" s="174">
        <f t="shared" si="11"/>
        <v>0</v>
      </c>
    </row>
    <row r="67" spans="1:12" s="5" customFormat="1" ht="37.5" x14ac:dyDescent="0.25">
      <c r="A67" s="67" t="s">
        <v>67</v>
      </c>
      <c r="B67" s="80" t="s">
        <v>413</v>
      </c>
      <c r="C67" s="66">
        <v>1</v>
      </c>
      <c r="D67" s="66">
        <v>1</v>
      </c>
      <c r="E67" s="125" t="s">
        <v>414</v>
      </c>
      <c r="F67" s="231" t="s">
        <v>402</v>
      </c>
      <c r="G67" s="21">
        <v>10</v>
      </c>
      <c r="H67" s="21"/>
      <c r="I67" s="232">
        <v>240</v>
      </c>
      <c r="J67" s="125"/>
      <c r="K67" s="125"/>
      <c r="L67" s="125"/>
    </row>
    <row r="68" spans="1:12" s="5" customFormat="1" x14ac:dyDescent="0.25">
      <c r="A68" s="67"/>
      <c r="B68" s="80"/>
      <c r="C68" s="66"/>
      <c r="D68" s="66"/>
      <c r="E68" s="230"/>
      <c r="F68" s="231"/>
      <c r="G68" s="232"/>
      <c r="H68" s="232"/>
      <c r="I68" s="232"/>
      <c r="J68" s="125"/>
      <c r="K68" s="125"/>
      <c r="L68" s="125"/>
    </row>
    <row r="69" spans="1:12" s="5" customFormat="1" x14ac:dyDescent="0.25">
      <c r="A69" s="67"/>
      <c r="B69" s="80"/>
      <c r="C69" s="66"/>
      <c r="D69" s="66"/>
      <c r="E69" s="125"/>
      <c r="F69" s="126"/>
      <c r="G69" s="21"/>
      <c r="H69" s="21"/>
      <c r="I69" s="21"/>
      <c r="J69" s="125"/>
      <c r="K69" s="125"/>
      <c r="L69" s="125"/>
    </row>
    <row r="70" spans="1:12" s="5" customFormat="1" x14ac:dyDescent="0.25">
      <c r="A70" s="67"/>
      <c r="B70" s="170" t="s">
        <v>250</v>
      </c>
      <c r="C70" s="171">
        <f>SUM(C71:C74)</f>
        <v>0</v>
      </c>
      <c r="D70" s="171">
        <f>SUM(D71:D74)</f>
        <v>0</v>
      </c>
      <c r="E70" s="172"/>
      <c r="F70" s="173"/>
      <c r="G70" s="171">
        <f t="shared" ref="G70:L70" si="12">SUM(G71:G74)</f>
        <v>0</v>
      </c>
      <c r="H70" s="171">
        <f t="shared" si="12"/>
        <v>0</v>
      </c>
      <c r="I70" s="171">
        <f t="shared" si="12"/>
        <v>0</v>
      </c>
      <c r="J70" s="173">
        <f t="shared" si="12"/>
        <v>0</v>
      </c>
      <c r="K70" s="173">
        <f t="shared" si="12"/>
        <v>0</v>
      </c>
      <c r="L70" s="174">
        <f t="shared" si="12"/>
        <v>0</v>
      </c>
    </row>
    <row r="71" spans="1:12" s="5" customFormat="1" x14ac:dyDescent="0.25">
      <c r="A71" s="67"/>
      <c r="B71" s="80"/>
      <c r="C71" s="66"/>
      <c r="D71" s="66"/>
      <c r="E71" s="125"/>
      <c r="F71" s="62"/>
      <c r="G71" s="21"/>
      <c r="H71" s="21"/>
      <c r="I71" s="21"/>
      <c r="J71" s="125"/>
      <c r="K71" s="125"/>
      <c r="L71" s="125"/>
    </row>
    <row r="72" spans="1:12" s="5" customFormat="1" x14ac:dyDescent="0.25">
      <c r="A72" s="67"/>
      <c r="B72" s="80"/>
      <c r="C72" s="66"/>
      <c r="D72" s="66"/>
      <c r="E72" s="125"/>
      <c r="F72" s="126"/>
      <c r="G72" s="21"/>
      <c r="H72" s="21"/>
      <c r="I72" s="21"/>
      <c r="J72" s="125"/>
      <c r="K72" s="125"/>
      <c r="L72" s="125"/>
    </row>
    <row r="73" spans="1:12" s="5" customFormat="1" x14ac:dyDescent="0.25">
      <c r="A73" s="67"/>
      <c r="B73" s="80"/>
      <c r="C73" s="66"/>
      <c r="D73" s="66"/>
      <c r="E73" s="125"/>
      <c r="F73" s="62"/>
      <c r="G73" s="21"/>
      <c r="H73" s="21"/>
      <c r="I73" s="21"/>
      <c r="J73" s="125"/>
      <c r="K73" s="125"/>
      <c r="L73" s="125"/>
    </row>
    <row r="74" spans="1:12" x14ac:dyDescent="0.25">
      <c r="A74" s="67"/>
      <c r="B74" s="80"/>
      <c r="C74" s="66"/>
      <c r="D74" s="66"/>
      <c r="E74" s="126"/>
      <c r="F74" s="62"/>
      <c r="G74" s="21"/>
      <c r="H74" s="21"/>
      <c r="I74" s="21"/>
      <c r="J74" s="125"/>
      <c r="K74" s="125"/>
      <c r="L74" s="125"/>
    </row>
    <row r="75" spans="1:12" s="5" customFormat="1" ht="93.75" customHeight="1" x14ac:dyDescent="0.25">
      <c r="A75" s="29" t="s">
        <v>99</v>
      </c>
      <c r="B75" s="29" t="s">
        <v>71</v>
      </c>
      <c r="C75" s="29">
        <f>SUM(C76,C80,C86)</f>
        <v>2</v>
      </c>
      <c r="D75" s="29">
        <f>SUM(D76,D80,D86)</f>
        <v>2</v>
      </c>
      <c r="E75" s="127"/>
      <c r="F75" s="29"/>
      <c r="G75" s="128">
        <f t="shared" ref="G75:L75" si="13">SUM(G76,G80,G86)</f>
        <v>24</v>
      </c>
      <c r="H75" s="128">
        <f t="shared" si="13"/>
        <v>0</v>
      </c>
      <c r="I75" s="128">
        <f t="shared" si="13"/>
        <v>1380</v>
      </c>
      <c r="J75" s="127">
        <f t="shared" si="13"/>
        <v>0</v>
      </c>
      <c r="K75" s="127">
        <f t="shared" si="13"/>
        <v>0</v>
      </c>
      <c r="L75" s="127">
        <f t="shared" si="13"/>
        <v>0</v>
      </c>
    </row>
    <row r="76" spans="1:12" s="5" customFormat="1" x14ac:dyDescent="0.25">
      <c r="A76" s="67"/>
      <c r="B76" s="170" t="s">
        <v>248</v>
      </c>
      <c r="C76" s="171">
        <f>SUM(C77:C79)</f>
        <v>1</v>
      </c>
      <c r="D76" s="171">
        <f>SUM(D77:D79)</f>
        <v>1</v>
      </c>
      <c r="E76" s="172"/>
      <c r="F76" s="173"/>
      <c r="G76" s="171">
        <f t="shared" ref="G76:L76" si="14">SUM(G77:G79)</f>
        <v>12</v>
      </c>
      <c r="H76" s="171">
        <f t="shared" si="14"/>
        <v>0</v>
      </c>
      <c r="I76" s="171">
        <f t="shared" si="14"/>
        <v>800</v>
      </c>
      <c r="J76" s="173">
        <f t="shared" si="14"/>
        <v>0</v>
      </c>
      <c r="K76" s="173">
        <f t="shared" si="14"/>
        <v>0</v>
      </c>
      <c r="L76" s="174">
        <f t="shared" si="14"/>
        <v>0</v>
      </c>
    </row>
    <row r="77" spans="1:12" s="5" customFormat="1" ht="37.5" x14ac:dyDescent="0.25">
      <c r="A77" s="67" t="s">
        <v>67</v>
      </c>
      <c r="B77" s="306" t="s">
        <v>307</v>
      </c>
      <c r="C77" s="229">
        <v>1</v>
      </c>
      <c r="D77" s="229">
        <v>1</v>
      </c>
      <c r="E77" s="230" t="s">
        <v>304</v>
      </c>
      <c r="F77" s="231" t="s">
        <v>403</v>
      </c>
      <c r="G77" s="232">
        <v>12</v>
      </c>
      <c r="H77" s="232">
        <v>0</v>
      </c>
      <c r="I77" s="232">
        <v>800</v>
      </c>
      <c r="J77" s="230">
        <v>0</v>
      </c>
      <c r="K77" s="230">
        <v>0</v>
      </c>
      <c r="L77" s="230">
        <v>0</v>
      </c>
    </row>
    <row r="78" spans="1:12" s="5" customFormat="1" x14ac:dyDescent="0.25">
      <c r="A78" s="67"/>
      <c r="B78" s="80"/>
      <c r="C78" s="66"/>
      <c r="D78" s="66"/>
      <c r="E78" s="125"/>
      <c r="F78" s="126"/>
      <c r="G78" s="21"/>
      <c r="H78" s="21"/>
      <c r="I78" s="21"/>
      <c r="J78" s="125"/>
      <c r="K78" s="125"/>
      <c r="L78" s="125"/>
    </row>
    <row r="79" spans="1:12" s="5" customFormat="1" x14ac:dyDescent="0.25">
      <c r="A79" s="67"/>
      <c r="B79" s="80"/>
      <c r="C79" s="66"/>
      <c r="D79" s="66"/>
      <c r="E79" s="125"/>
      <c r="F79" s="126"/>
      <c r="G79" s="21"/>
      <c r="H79" s="21"/>
      <c r="I79" s="21"/>
      <c r="J79" s="125"/>
      <c r="K79" s="125"/>
      <c r="L79" s="125"/>
    </row>
    <row r="80" spans="1:12" s="5" customFormat="1" x14ac:dyDescent="0.25">
      <c r="A80" s="67"/>
      <c r="B80" s="170" t="s">
        <v>249</v>
      </c>
      <c r="C80" s="171">
        <v>1</v>
      </c>
      <c r="D80" s="171">
        <v>1</v>
      </c>
      <c r="E80" s="172"/>
      <c r="F80" s="173"/>
      <c r="G80" s="171">
        <f t="shared" ref="G80:L80" si="15">SUM(G81:G85)</f>
        <v>12</v>
      </c>
      <c r="H80" s="171">
        <f t="shared" si="15"/>
        <v>0</v>
      </c>
      <c r="I80" s="171">
        <f t="shared" si="15"/>
        <v>580</v>
      </c>
      <c r="J80" s="173">
        <f t="shared" si="15"/>
        <v>0</v>
      </c>
      <c r="K80" s="173">
        <f t="shared" si="15"/>
        <v>0</v>
      </c>
      <c r="L80" s="174">
        <f t="shared" si="15"/>
        <v>0</v>
      </c>
    </row>
    <row r="81" spans="1:12" s="5" customFormat="1" ht="37.5" x14ac:dyDescent="0.25">
      <c r="A81" s="67" t="s">
        <v>67</v>
      </c>
      <c r="B81" s="80" t="s">
        <v>415</v>
      </c>
      <c r="C81" s="66">
        <v>1</v>
      </c>
      <c r="D81" s="66">
        <v>1</v>
      </c>
      <c r="E81" s="125" t="s">
        <v>416</v>
      </c>
      <c r="F81" s="126" t="s">
        <v>410</v>
      </c>
      <c r="G81" s="21">
        <v>12</v>
      </c>
      <c r="H81" s="21">
        <v>0</v>
      </c>
      <c r="I81" s="21">
        <v>580</v>
      </c>
      <c r="J81" s="125">
        <v>0</v>
      </c>
      <c r="K81" s="125">
        <v>0</v>
      </c>
      <c r="L81" s="125">
        <v>0</v>
      </c>
    </row>
    <row r="82" spans="1:12" s="5" customFormat="1" x14ac:dyDescent="0.25">
      <c r="A82" s="67"/>
      <c r="B82" s="80"/>
      <c r="C82" s="66"/>
      <c r="D82" s="66"/>
      <c r="E82" s="125"/>
      <c r="F82" s="126"/>
      <c r="G82" s="21"/>
      <c r="H82" s="21"/>
      <c r="I82" s="21"/>
      <c r="J82" s="125"/>
      <c r="K82" s="125"/>
      <c r="L82" s="125"/>
    </row>
    <row r="83" spans="1:12" s="5" customFormat="1" x14ac:dyDescent="0.25">
      <c r="A83" s="67"/>
      <c r="B83" s="80"/>
      <c r="C83" s="66"/>
      <c r="D83" s="66"/>
      <c r="E83" s="125"/>
      <c r="F83" s="62"/>
      <c r="G83" s="21"/>
      <c r="H83" s="21"/>
      <c r="I83" s="21"/>
      <c r="J83" s="125"/>
      <c r="K83" s="125"/>
      <c r="L83" s="125"/>
    </row>
    <row r="84" spans="1:12" s="5" customFormat="1" x14ac:dyDescent="0.25">
      <c r="A84" s="67"/>
      <c r="B84" s="80"/>
      <c r="C84" s="66"/>
      <c r="D84" s="66"/>
      <c r="E84" s="125"/>
      <c r="F84" s="62"/>
      <c r="G84" s="21"/>
      <c r="H84" s="21"/>
      <c r="I84" s="21"/>
      <c r="J84" s="125"/>
      <c r="K84" s="125"/>
      <c r="L84" s="125"/>
    </row>
    <row r="85" spans="1:12" s="5" customFormat="1" x14ac:dyDescent="0.25">
      <c r="A85" s="67"/>
      <c r="B85" s="80"/>
      <c r="C85" s="66"/>
      <c r="D85" s="66"/>
      <c r="E85" s="125"/>
      <c r="F85" s="126"/>
      <c r="G85" s="21"/>
      <c r="H85" s="21"/>
      <c r="I85" s="21"/>
      <c r="J85" s="125"/>
      <c r="K85" s="125"/>
      <c r="L85" s="125"/>
    </row>
    <row r="86" spans="1:12" s="5" customFormat="1" x14ac:dyDescent="0.25">
      <c r="A86" s="67"/>
      <c r="B86" s="170" t="s">
        <v>250</v>
      </c>
      <c r="C86" s="171">
        <f>SUM(C87:C90)</f>
        <v>0</v>
      </c>
      <c r="D86" s="171">
        <f>SUM(D87:D90)</f>
        <v>0</v>
      </c>
      <c r="E86" s="172"/>
      <c r="F86" s="173"/>
      <c r="G86" s="171">
        <f t="shared" ref="G86:L86" si="16">SUM(G87:G90)</f>
        <v>0</v>
      </c>
      <c r="H86" s="171">
        <f t="shared" si="16"/>
        <v>0</v>
      </c>
      <c r="I86" s="171">
        <f t="shared" si="16"/>
        <v>0</v>
      </c>
      <c r="J86" s="173">
        <f t="shared" si="16"/>
        <v>0</v>
      </c>
      <c r="K86" s="173">
        <f t="shared" si="16"/>
        <v>0</v>
      </c>
      <c r="L86" s="174">
        <f t="shared" si="16"/>
        <v>0</v>
      </c>
    </row>
    <row r="87" spans="1:12" s="5" customFormat="1" x14ac:dyDescent="0.25">
      <c r="A87" s="67"/>
      <c r="B87" s="80"/>
      <c r="C87" s="66"/>
      <c r="D87" s="66"/>
      <c r="E87" s="125"/>
      <c r="F87" s="62"/>
      <c r="G87" s="21"/>
      <c r="H87" s="21"/>
      <c r="I87" s="21"/>
      <c r="J87" s="125"/>
      <c r="K87" s="125"/>
      <c r="L87" s="125"/>
    </row>
    <row r="88" spans="1:12" s="5" customFormat="1" x14ac:dyDescent="0.25">
      <c r="A88" s="67"/>
      <c r="B88" s="80"/>
      <c r="C88" s="66"/>
      <c r="D88" s="66"/>
      <c r="E88" s="125"/>
      <c r="F88" s="62"/>
      <c r="G88" s="21"/>
      <c r="H88" s="21"/>
      <c r="I88" s="21"/>
      <c r="J88" s="125"/>
      <c r="K88" s="125"/>
      <c r="L88" s="125"/>
    </row>
    <row r="89" spans="1:12" s="5" customFormat="1" x14ac:dyDescent="0.25">
      <c r="A89" s="67"/>
      <c r="B89" s="80"/>
      <c r="C89" s="66"/>
      <c r="D89" s="66"/>
      <c r="E89" s="125"/>
      <c r="F89" s="62"/>
      <c r="G89" s="21"/>
      <c r="H89" s="21"/>
      <c r="I89" s="21"/>
      <c r="J89" s="125"/>
      <c r="K89" s="125"/>
      <c r="L89" s="125"/>
    </row>
    <row r="90" spans="1:12" x14ac:dyDescent="0.25">
      <c r="A90" s="67"/>
      <c r="B90" s="80"/>
      <c r="C90" s="66"/>
      <c r="D90" s="66"/>
      <c r="E90" s="126"/>
      <c r="F90" s="62"/>
      <c r="G90" s="21"/>
      <c r="H90" s="21"/>
      <c r="I90" s="21"/>
      <c r="J90" s="125"/>
      <c r="K90" s="125"/>
      <c r="L90" s="125"/>
    </row>
    <row r="91" spans="1:12" s="5" customFormat="1" ht="75" customHeight="1" x14ac:dyDescent="0.25">
      <c r="A91" s="29" t="s">
        <v>100</v>
      </c>
      <c r="B91" s="29" t="s">
        <v>72</v>
      </c>
      <c r="C91" s="29">
        <f>SUM(C92,C96,C102)</f>
        <v>1</v>
      </c>
      <c r="D91" s="29">
        <f>SUM(D92,D96,D102)</f>
        <v>1</v>
      </c>
      <c r="E91" s="127"/>
      <c r="F91" s="29"/>
      <c r="G91" s="128">
        <f>SUM(G92,G96,G102)</f>
        <v>10</v>
      </c>
      <c r="H91" s="128">
        <f>SUM(H92,H96,H102)</f>
        <v>69</v>
      </c>
      <c r="I91" s="128">
        <f>SUM(CI92,I96,I102)</f>
        <v>200</v>
      </c>
      <c r="J91" s="127">
        <f>SUM(J92,J96,J102)</f>
        <v>0</v>
      </c>
      <c r="K91" s="127">
        <f>SUM(K92,K96,K102)</f>
        <v>0</v>
      </c>
      <c r="L91" s="127">
        <f>SUM(L92,L96,L102)</f>
        <v>0</v>
      </c>
    </row>
    <row r="92" spans="1:12" s="5" customFormat="1" x14ac:dyDescent="0.25">
      <c r="A92" s="67"/>
      <c r="B92" s="170" t="s">
        <v>248</v>
      </c>
      <c r="C92" s="171">
        <f>SUM(C93:C95)</f>
        <v>0</v>
      </c>
      <c r="D92" s="171">
        <f>SUM(D93:D95)</f>
        <v>0</v>
      </c>
      <c r="E92" s="172"/>
      <c r="F92" s="173"/>
      <c r="G92" s="171">
        <f t="shared" ref="G92:L92" si="17">SUM(G93:G95)</f>
        <v>0</v>
      </c>
      <c r="H92" s="171">
        <f t="shared" si="17"/>
        <v>0</v>
      </c>
      <c r="I92" s="171">
        <f t="shared" si="17"/>
        <v>0</v>
      </c>
      <c r="J92" s="173">
        <f t="shared" si="17"/>
        <v>0</v>
      </c>
      <c r="K92" s="173">
        <f t="shared" si="17"/>
        <v>0</v>
      </c>
      <c r="L92" s="174">
        <f t="shared" si="17"/>
        <v>0</v>
      </c>
    </row>
    <row r="93" spans="1:12" s="5" customFormat="1" x14ac:dyDescent="0.25">
      <c r="A93" s="67" t="s">
        <v>67</v>
      </c>
      <c r="B93" s="307"/>
      <c r="C93" s="307"/>
      <c r="D93" s="307"/>
      <c r="E93" s="307"/>
      <c r="F93" s="307"/>
      <c r="G93" s="307"/>
      <c r="H93" s="307"/>
      <c r="I93" s="307"/>
      <c r="J93" s="230">
        <v>0</v>
      </c>
      <c r="K93" s="230">
        <v>0</v>
      </c>
      <c r="L93" s="230">
        <v>0</v>
      </c>
    </row>
    <row r="94" spans="1:12" s="5" customFormat="1" x14ac:dyDescent="0.25">
      <c r="A94" s="67"/>
      <c r="B94" s="80"/>
      <c r="C94" s="66"/>
      <c r="D94" s="66"/>
      <c r="E94" s="125"/>
      <c r="F94" s="126"/>
      <c r="G94" s="21"/>
      <c r="H94" s="21"/>
      <c r="I94" s="21"/>
      <c r="J94" s="125"/>
      <c r="K94" s="125"/>
      <c r="L94" s="125"/>
    </row>
    <row r="95" spans="1:12" s="5" customFormat="1" x14ac:dyDescent="0.25">
      <c r="A95" s="67"/>
      <c r="B95" s="80"/>
      <c r="C95" s="66"/>
      <c r="D95" s="66"/>
      <c r="E95" s="125"/>
      <c r="F95" s="62"/>
      <c r="G95" s="21"/>
      <c r="H95" s="21"/>
      <c r="I95" s="21"/>
      <c r="J95" s="125"/>
      <c r="K95" s="125"/>
      <c r="L95" s="125"/>
    </row>
    <row r="96" spans="1:12" s="5" customFormat="1" x14ac:dyDescent="0.25">
      <c r="A96" s="67"/>
      <c r="B96" s="170" t="s">
        <v>249</v>
      </c>
      <c r="C96" s="171">
        <f>SUM(C97:C101)</f>
        <v>1</v>
      </c>
      <c r="D96" s="171">
        <f>SUM(D97:D101)</f>
        <v>1</v>
      </c>
      <c r="E96" s="172"/>
      <c r="F96" s="173"/>
      <c r="G96" s="171">
        <f>SUM(G97:G101)</f>
        <v>10</v>
      </c>
      <c r="H96" s="171">
        <f>SUM(H97:H101)</f>
        <v>69</v>
      </c>
      <c r="I96" s="171">
        <f>SUM(I97:I101)</f>
        <v>200</v>
      </c>
      <c r="J96" s="173">
        <f t="shared" ref="J96:L96" si="18">SUM(J97:J101)</f>
        <v>0</v>
      </c>
      <c r="K96" s="173">
        <f t="shared" si="18"/>
        <v>0</v>
      </c>
      <c r="L96" s="174">
        <f t="shared" si="18"/>
        <v>0</v>
      </c>
    </row>
    <row r="97" spans="1:12" s="5" customFormat="1" ht="37.5" x14ac:dyDescent="0.25">
      <c r="A97" s="67"/>
      <c r="B97" s="306" t="s">
        <v>404</v>
      </c>
      <c r="C97" s="229">
        <v>1</v>
      </c>
      <c r="D97" s="229">
        <v>1</v>
      </c>
      <c r="E97" s="230" t="s">
        <v>401</v>
      </c>
      <c r="F97" s="231" t="s">
        <v>306</v>
      </c>
      <c r="G97" s="232">
        <v>10</v>
      </c>
      <c r="H97" s="232">
        <v>69</v>
      </c>
      <c r="I97" s="232">
        <v>200</v>
      </c>
      <c r="J97" s="125"/>
      <c r="K97" s="125"/>
      <c r="L97" s="125"/>
    </row>
    <row r="98" spans="1:12" s="5" customFormat="1" x14ac:dyDescent="0.25">
      <c r="A98" s="67"/>
      <c r="B98" s="80"/>
      <c r="C98" s="66"/>
      <c r="D98" s="66"/>
      <c r="E98" s="125"/>
      <c r="F98" s="62"/>
      <c r="G98" s="21"/>
      <c r="H98" s="21"/>
      <c r="I98" s="21"/>
      <c r="J98" s="125"/>
      <c r="K98" s="125"/>
      <c r="L98" s="125"/>
    </row>
    <row r="99" spans="1:12" s="5" customFormat="1" x14ac:dyDescent="0.25">
      <c r="A99" s="67"/>
      <c r="B99" s="80"/>
      <c r="C99" s="66"/>
      <c r="D99" s="66"/>
      <c r="E99" s="125"/>
      <c r="F99" s="126"/>
      <c r="G99" s="21"/>
      <c r="H99" s="21"/>
      <c r="I99" s="21"/>
      <c r="J99" s="125"/>
      <c r="K99" s="125"/>
      <c r="L99" s="125"/>
    </row>
    <row r="100" spans="1:12" s="5" customFormat="1" x14ac:dyDescent="0.25">
      <c r="A100" s="67"/>
      <c r="B100" s="80"/>
      <c r="C100" s="66"/>
      <c r="D100" s="66"/>
      <c r="E100" s="125"/>
      <c r="F100" s="126"/>
      <c r="G100" s="21"/>
      <c r="H100" s="21"/>
      <c r="I100" s="21"/>
      <c r="J100" s="125"/>
      <c r="K100" s="125"/>
      <c r="L100" s="125"/>
    </row>
    <row r="101" spans="1:12" s="5" customFormat="1" x14ac:dyDescent="0.25">
      <c r="A101" s="67"/>
      <c r="B101" s="80"/>
      <c r="C101" s="66"/>
      <c r="D101" s="66"/>
      <c r="E101" s="125"/>
      <c r="F101" s="62"/>
      <c r="G101" s="21"/>
      <c r="H101" s="21"/>
      <c r="I101" s="21"/>
      <c r="J101" s="125"/>
      <c r="K101" s="125"/>
      <c r="L101" s="125"/>
    </row>
    <row r="102" spans="1:12" s="5" customFormat="1" x14ac:dyDescent="0.25">
      <c r="A102" s="67"/>
      <c r="B102" s="170" t="s">
        <v>250</v>
      </c>
      <c r="C102" s="171">
        <f>SUM(C103:C106)</f>
        <v>0</v>
      </c>
      <c r="D102" s="171">
        <f>SUM(D103:D106)</f>
        <v>0</v>
      </c>
      <c r="E102" s="172"/>
      <c r="F102" s="173"/>
      <c r="G102" s="171">
        <f t="shared" ref="G102:L102" si="19">SUM(G103:G106)</f>
        <v>0</v>
      </c>
      <c r="H102" s="171">
        <f t="shared" si="19"/>
        <v>0</v>
      </c>
      <c r="I102" s="171">
        <v>0</v>
      </c>
      <c r="J102" s="173">
        <f t="shared" si="19"/>
        <v>0</v>
      </c>
      <c r="K102" s="173">
        <f t="shared" si="19"/>
        <v>0</v>
      </c>
      <c r="L102" s="174">
        <f t="shared" si="19"/>
        <v>0</v>
      </c>
    </row>
    <row r="103" spans="1:12" s="5" customFormat="1" x14ac:dyDescent="0.25">
      <c r="A103" s="67"/>
      <c r="B103" s="80"/>
      <c r="C103" s="66"/>
      <c r="D103" s="66"/>
      <c r="E103" s="125"/>
      <c r="F103" s="62"/>
      <c r="G103" s="21"/>
      <c r="H103" s="21"/>
      <c r="I103" s="21"/>
      <c r="J103" s="125"/>
      <c r="K103" s="125"/>
      <c r="L103" s="125"/>
    </row>
    <row r="104" spans="1:12" s="5" customFormat="1" x14ac:dyDescent="0.25">
      <c r="A104" s="67"/>
      <c r="B104" s="80"/>
      <c r="C104" s="66"/>
      <c r="D104" s="66"/>
      <c r="E104" s="125"/>
      <c r="F104" s="62"/>
      <c r="G104" s="21"/>
      <c r="H104" s="21"/>
      <c r="I104" s="21"/>
      <c r="J104" s="125"/>
      <c r="K104" s="125"/>
      <c r="L104" s="125"/>
    </row>
    <row r="105" spans="1:12" s="5" customFormat="1" x14ac:dyDescent="0.25">
      <c r="A105" s="67"/>
      <c r="B105" s="80"/>
      <c r="C105" s="66"/>
      <c r="D105" s="66"/>
      <c r="E105" s="125"/>
      <c r="F105" s="62"/>
      <c r="G105" s="21"/>
      <c r="H105" s="21"/>
      <c r="I105" s="21"/>
      <c r="J105" s="125"/>
      <c r="K105" s="125"/>
      <c r="L105" s="125"/>
    </row>
    <row r="106" spans="1:12" x14ac:dyDescent="0.25">
      <c r="A106" s="67"/>
      <c r="B106" s="80"/>
      <c r="C106" s="66"/>
      <c r="D106" s="66"/>
      <c r="E106" s="126"/>
      <c r="F106" s="62"/>
      <c r="G106" s="21"/>
      <c r="H106" s="21"/>
      <c r="I106" s="21"/>
      <c r="J106" s="125"/>
      <c r="K106" s="125"/>
      <c r="L106" s="125"/>
    </row>
    <row r="107" spans="1:12" ht="187.5" customHeight="1" x14ac:dyDescent="0.25">
      <c r="A107" s="29" t="s">
        <v>199</v>
      </c>
      <c r="B107" s="29" t="s">
        <v>200</v>
      </c>
      <c r="C107" s="29">
        <f>SUM(C108,C112,C115)</f>
        <v>0</v>
      </c>
      <c r="D107" s="29">
        <f>SUM(D108,D112,D115)</f>
        <v>0</v>
      </c>
      <c r="E107" s="127"/>
      <c r="F107" s="29"/>
      <c r="G107" s="128">
        <f t="shared" ref="G107:L107" si="20">SUM(G108,G112,G115)</f>
        <v>0</v>
      </c>
      <c r="H107" s="128">
        <f t="shared" si="20"/>
        <v>0</v>
      </c>
      <c r="I107" s="128">
        <f t="shared" si="20"/>
        <v>0</v>
      </c>
      <c r="J107" s="127">
        <f t="shared" si="20"/>
        <v>0</v>
      </c>
      <c r="K107" s="127">
        <f t="shared" si="20"/>
        <v>0</v>
      </c>
      <c r="L107" s="127">
        <f t="shared" si="20"/>
        <v>0</v>
      </c>
    </row>
    <row r="108" spans="1:12" x14ac:dyDescent="0.25">
      <c r="A108" s="67"/>
      <c r="B108" s="170" t="s">
        <v>248</v>
      </c>
      <c r="C108" s="171">
        <f>SUM(C109:C111)</f>
        <v>0</v>
      </c>
      <c r="D108" s="171">
        <f>SUM(D109:D111)</f>
        <v>0</v>
      </c>
      <c r="E108" s="172"/>
      <c r="F108" s="173"/>
      <c r="G108" s="171">
        <f t="shared" ref="G108:L108" si="21">SUM(G109:G111)</f>
        <v>0</v>
      </c>
      <c r="H108" s="171">
        <f t="shared" si="21"/>
        <v>0</v>
      </c>
      <c r="I108" s="171">
        <f t="shared" si="21"/>
        <v>0</v>
      </c>
      <c r="J108" s="173">
        <f t="shared" si="21"/>
        <v>0</v>
      </c>
      <c r="K108" s="173">
        <f t="shared" si="21"/>
        <v>0</v>
      </c>
      <c r="L108" s="174">
        <f t="shared" si="21"/>
        <v>0</v>
      </c>
    </row>
    <row r="109" spans="1:12" x14ac:dyDescent="0.25">
      <c r="A109" s="67"/>
      <c r="B109" s="80"/>
      <c r="C109" s="66"/>
      <c r="D109" s="66"/>
      <c r="E109" s="125"/>
      <c r="F109" s="62"/>
      <c r="G109" s="21"/>
      <c r="H109" s="21"/>
      <c r="I109" s="21"/>
      <c r="J109" s="125"/>
      <c r="K109" s="125"/>
      <c r="L109" s="125"/>
    </row>
    <row r="110" spans="1:12" x14ac:dyDescent="0.25">
      <c r="A110" s="67"/>
      <c r="B110" s="80"/>
      <c r="C110" s="66"/>
      <c r="D110" s="66"/>
      <c r="E110" s="125"/>
      <c r="F110" s="62"/>
      <c r="G110" s="21"/>
      <c r="H110" s="21"/>
      <c r="I110" s="21"/>
      <c r="J110" s="125"/>
      <c r="K110" s="125"/>
      <c r="L110" s="125"/>
    </row>
    <row r="111" spans="1:12" x14ac:dyDescent="0.25">
      <c r="A111" s="67"/>
      <c r="B111" s="80"/>
      <c r="C111" s="66"/>
      <c r="D111" s="66"/>
      <c r="E111" s="125"/>
      <c r="F111" s="62"/>
      <c r="G111" s="21"/>
      <c r="H111" s="21"/>
      <c r="I111" s="21"/>
      <c r="J111" s="125"/>
      <c r="K111" s="125"/>
      <c r="L111" s="125"/>
    </row>
    <row r="112" spans="1:12" x14ac:dyDescent="0.25">
      <c r="A112" s="67"/>
      <c r="B112" s="170" t="s">
        <v>249</v>
      </c>
      <c r="C112" s="171">
        <f>SUM(C113:C114)</f>
        <v>0</v>
      </c>
      <c r="D112" s="171">
        <f>SUM(D113:D114)</f>
        <v>0</v>
      </c>
      <c r="E112" s="172"/>
      <c r="F112" s="173"/>
      <c r="G112" s="171">
        <f t="shared" ref="G112:L112" si="22">SUM(G113:G114)</f>
        <v>0</v>
      </c>
      <c r="H112" s="171">
        <f t="shared" si="22"/>
        <v>0</v>
      </c>
      <c r="I112" s="171">
        <f t="shared" si="22"/>
        <v>0</v>
      </c>
      <c r="J112" s="173">
        <f t="shared" si="22"/>
        <v>0</v>
      </c>
      <c r="K112" s="173">
        <f t="shared" si="22"/>
        <v>0</v>
      </c>
      <c r="L112" s="174">
        <f t="shared" si="22"/>
        <v>0</v>
      </c>
    </row>
    <row r="113" spans="1:12" x14ac:dyDescent="0.25">
      <c r="A113" s="67"/>
      <c r="B113" s="80"/>
      <c r="C113" s="66"/>
      <c r="D113" s="66"/>
      <c r="E113" s="125"/>
      <c r="F113" s="126"/>
      <c r="G113" s="21"/>
      <c r="H113" s="21"/>
      <c r="I113" s="21"/>
      <c r="J113" s="125"/>
      <c r="K113" s="125"/>
      <c r="L113" s="125"/>
    </row>
    <row r="114" spans="1:12" x14ac:dyDescent="0.25">
      <c r="A114" s="67"/>
      <c r="B114" s="80"/>
      <c r="C114" s="66"/>
      <c r="D114" s="66"/>
      <c r="E114" s="125"/>
      <c r="F114" s="62"/>
      <c r="G114" s="21"/>
      <c r="H114" s="21"/>
      <c r="I114" s="21"/>
      <c r="J114" s="125"/>
      <c r="K114" s="125"/>
      <c r="L114" s="125"/>
    </row>
    <row r="115" spans="1:12" x14ac:dyDescent="0.25">
      <c r="A115" s="67"/>
      <c r="B115" s="170" t="s">
        <v>250</v>
      </c>
      <c r="C115" s="171">
        <f>SUM(C116:C118)</f>
        <v>0</v>
      </c>
      <c r="D115" s="171">
        <f>SUM(D116:D118)</f>
        <v>0</v>
      </c>
      <c r="E115" s="172"/>
      <c r="F115" s="173"/>
      <c r="G115" s="171">
        <f t="shared" ref="G115:L115" si="23">SUM(G116:G118)</f>
        <v>0</v>
      </c>
      <c r="H115" s="171">
        <f t="shared" si="23"/>
        <v>0</v>
      </c>
      <c r="I115" s="171">
        <f t="shared" si="23"/>
        <v>0</v>
      </c>
      <c r="J115" s="173">
        <f t="shared" si="23"/>
        <v>0</v>
      </c>
      <c r="K115" s="173">
        <f t="shared" si="23"/>
        <v>0</v>
      </c>
      <c r="L115" s="174">
        <f t="shared" si="23"/>
        <v>0</v>
      </c>
    </row>
    <row r="116" spans="1:12" x14ac:dyDescent="0.25">
      <c r="A116" s="67"/>
      <c r="B116" s="80"/>
      <c r="C116" s="66"/>
      <c r="D116" s="66"/>
      <c r="E116" s="125"/>
      <c r="F116" s="62"/>
      <c r="G116" s="21"/>
      <c r="H116" s="21"/>
      <c r="I116" s="21"/>
      <c r="J116" s="125"/>
      <c r="K116" s="125"/>
      <c r="L116" s="125"/>
    </row>
    <row r="117" spans="1:12" x14ac:dyDescent="0.25">
      <c r="A117" s="67"/>
      <c r="B117" s="80"/>
      <c r="C117" s="66"/>
      <c r="D117" s="66"/>
      <c r="E117" s="125"/>
      <c r="F117" s="62"/>
      <c r="G117" s="21"/>
      <c r="H117" s="21"/>
      <c r="I117" s="21"/>
      <c r="J117" s="125"/>
      <c r="K117" s="125"/>
      <c r="L117" s="125"/>
    </row>
    <row r="118" spans="1:12" x14ac:dyDescent="0.25">
      <c r="A118" s="67"/>
      <c r="B118" s="80"/>
      <c r="C118" s="66"/>
      <c r="D118" s="66"/>
      <c r="E118" s="126"/>
      <c r="F118" s="62"/>
      <c r="G118" s="21"/>
      <c r="H118" s="21"/>
      <c r="I118" s="21"/>
      <c r="J118" s="125"/>
      <c r="K118" s="125"/>
      <c r="L118" s="125"/>
    </row>
    <row r="119" spans="1:12" ht="19.5" x14ac:dyDescent="0.35">
      <c r="A119" s="427" t="s">
        <v>198</v>
      </c>
      <c r="B119" s="427"/>
      <c r="C119" s="427"/>
      <c r="D119" s="427"/>
      <c r="E119" s="427"/>
      <c r="F119" s="427"/>
      <c r="G119" s="427"/>
      <c r="H119" s="427"/>
      <c r="I119" s="427"/>
      <c r="J119" s="427"/>
      <c r="K119" s="128"/>
      <c r="L119" s="166"/>
    </row>
    <row r="120" spans="1:12" x14ac:dyDescent="0.3">
      <c r="K120" s="141"/>
      <c r="L120" s="167"/>
    </row>
    <row r="121" spans="1:12" x14ac:dyDescent="0.3">
      <c r="K121" s="141"/>
      <c r="L121" s="167"/>
    </row>
    <row r="122" spans="1:12" x14ac:dyDescent="0.3">
      <c r="K122" s="141"/>
      <c r="L122" s="167"/>
    </row>
    <row r="123" spans="1:12" x14ac:dyDescent="0.3">
      <c r="K123" s="141"/>
      <c r="L123" s="167"/>
    </row>
    <row r="124" spans="1:12" x14ac:dyDescent="0.3">
      <c r="K124" s="141"/>
      <c r="L124" s="167"/>
    </row>
    <row r="125" spans="1:12" x14ac:dyDescent="0.3">
      <c r="K125" s="141"/>
      <c r="L125" s="167"/>
    </row>
    <row r="126" spans="1:12" x14ac:dyDescent="0.3">
      <c r="K126" s="141"/>
      <c r="L126" s="167"/>
    </row>
    <row r="127" spans="1:12" x14ac:dyDescent="0.3">
      <c r="K127" s="141"/>
      <c r="L127" s="167"/>
    </row>
    <row r="128" spans="1:12" x14ac:dyDescent="0.3">
      <c r="K128" s="141"/>
      <c r="L128" s="167"/>
    </row>
    <row r="129" spans="11:12" customFormat="1" x14ac:dyDescent="0.25">
      <c r="K129" s="141"/>
      <c r="L129" s="167"/>
    </row>
    <row r="130" spans="11:12" customFormat="1" x14ac:dyDescent="0.25">
      <c r="K130" s="128"/>
      <c r="L130" s="166"/>
    </row>
    <row r="131" spans="11:12" customFormat="1" x14ac:dyDescent="0.25">
      <c r="K131" s="126"/>
      <c r="L131" s="168"/>
    </row>
    <row r="132" spans="11:12" customFormat="1" x14ac:dyDescent="0.25">
      <c r="K132" s="126"/>
      <c r="L132" s="168"/>
    </row>
    <row r="133" spans="11:12" customFormat="1" x14ac:dyDescent="0.25">
      <c r="K133" s="126"/>
      <c r="L133" s="168"/>
    </row>
    <row r="134" spans="11:12" customFormat="1" x14ac:dyDescent="0.25">
      <c r="K134" s="126"/>
      <c r="L134" s="168"/>
    </row>
    <row r="135" spans="11:12" customFormat="1" x14ac:dyDescent="0.25">
      <c r="K135" s="126"/>
      <c r="L135" s="168"/>
    </row>
    <row r="136" spans="11:12" customFormat="1" x14ac:dyDescent="0.25">
      <c r="K136" s="126"/>
      <c r="L136" s="168"/>
    </row>
    <row r="137" spans="11:12" customFormat="1" x14ac:dyDescent="0.25">
      <c r="K137" s="126"/>
      <c r="L137" s="168"/>
    </row>
    <row r="138" spans="11:12" customFormat="1" x14ac:dyDescent="0.25">
      <c r="K138" s="126"/>
      <c r="L138" s="168"/>
    </row>
    <row r="139" spans="11:12" customFormat="1" x14ac:dyDescent="0.25">
      <c r="K139" s="126"/>
      <c r="L139" s="168"/>
    </row>
    <row r="140" spans="11:12" customFormat="1" x14ac:dyDescent="0.25">
      <c r="K140" s="126"/>
      <c r="L140" s="168"/>
    </row>
    <row r="141" spans="11:12" customFormat="1" x14ac:dyDescent="0.25">
      <c r="K141" s="128"/>
      <c r="L141" s="166"/>
    </row>
    <row r="142" spans="11:12" customFormat="1" x14ac:dyDescent="0.25">
      <c r="K142" s="126"/>
      <c r="L142" s="168"/>
    </row>
    <row r="143" spans="11:12" customFormat="1" x14ac:dyDescent="0.25">
      <c r="K143" s="126"/>
      <c r="L143" s="168"/>
    </row>
    <row r="144" spans="11:12" customFormat="1" x14ac:dyDescent="0.25">
      <c r="K144" s="126"/>
      <c r="L144" s="168"/>
    </row>
    <row r="145" spans="11:12" customFormat="1" x14ac:dyDescent="0.25">
      <c r="K145" s="126"/>
      <c r="L145" s="168"/>
    </row>
    <row r="146" spans="11:12" customFormat="1" x14ac:dyDescent="0.25">
      <c r="K146" s="126"/>
      <c r="L146" s="168"/>
    </row>
    <row r="147" spans="11:12" customFormat="1" x14ac:dyDescent="0.25">
      <c r="K147" s="126"/>
      <c r="L147" s="168"/>
    </row>
    <row r="148" spans="11:12" customFormat="1" x14ac:dyDescent="0.25">
      <c r="K148" s="126"/>
      <c r="L148" s="168"/>
    </row>
    <row r="149" spans="11:12" customFormat="1" x14ac:dyDescent="0.25">
      <c r="K149" s="126"/>
      <c r="L149" s="168"/>
    </row>
    <row r="150" spans="11:12" customFormat="1" x14ac:dyDescent="0.25">
      <c r="K150" s="126"/>
      <c r="L150" s="168"/>
    </row>
    <row r="151" spans="11:12" customFormat="1" x14ac:dyDescent="0.25">
      <c r="K151" s="126"/>
      <c r="L151" s="168"/>
    </row>
    <row r="152" spans="11:12" customFormat="1" x14ac:dyDescent="0.25">
      <c r="K152" s="128"/>
      <c r="L152" s="166"/>
    </row>
    <row r="153" spans="11:12" customFormat="1" x14ac:dyDescent="0.25">
      <c r="K153" s="126"/>
      <c r="L153" s="168"/>
    </row>
    <row r="154" spans="11:12" customFormat="1" x14ac:dyDescent="0.25">
      <c r="K154" s="126"/>
      <c r="L154" s="168"/>
    </row>
    <row r="155" spans="11:12" customFormat="1" x14ac:dyDescent="0.25">
      <c r="K155" s="126"/>
      <c r="L155" s="168"/>
    </row>
    <row r="156" spans="11:12" customFormat="1" x14ac:dyDescent="0.25">
      <c r="K156" s="126"/>
      <c r="L156" s="168"/>
    </row>
    <row r="157" spans="11:12" customFormat="1" x14ac:dyDescent="0.25">
      <c r="K157" s="126"/>
      <c r="L157" s="168"/>
    </row>
    <row r="158" spans="11:12" customFormat="1" x14ac:dyDescent="0.25">
      <c r="K158" s="126"/>
      <c r="L158" s="168"/>
    </row>
    <row r="159" spans="11:12" customFormat="1" x14ac:dyDescent="0.25">
      <c r="K159" s="126"/>
      <c r="L159" s="168"/>
    </row>
    <row r="160" spans="11:12" customFormat="1" x14ac:dyDescent="0.25">
      <c r="K160" s="126"/>
      <c r="L160" s="168"/>
    </row>
    <row r="161" spans="11:12" customFormat="1" x14ac:dyDescent="0.25">
      <c r="K161" s="126"/>
      <c r="L161" s="168"/>
    </row>
    <row r="162" spans="11:12" customFormat="1" x14ac:dyDescent="0.25">
      <c r="K162" s="126"/>
      <c r="L162" s="168"/>
    </row>
    <row r="163" spans="11:12" customFormat="1" x14ac:dyDescent="0.25">
      <c r="K163" s="128"/>
      <c r="L163" s="166"/>
    </row>
    <row r="164" spans="11:12" customFormat="1" x14ac:dyDescent="0.25">
      <c r="K164" s="126"/>
      <c r="L164" s="168"/>
    </row>
    <row r="165" spans="11:12" customFormat="1" x14ac:dyDescent="0.25">
      <c r="K165" s="126"/>
      <c r="L165" s="168"/>
    </row>
    <row r="166" spans="11:12" customFormat="1" x14ac:dyDescent="0.25">
      <c r="K166" s="126"/>
      <c r="L166" s="168"/>
    </row>
    <row r="167" spans="11:12" customFormat="1" x14ac:dyDescent="0.25">
      <c r="K167" s="126"/>
      <c r="L167" s="168"/>
    </row>
    <row r="168" spans="11:12" customFormat="1" x14ac:dyDescent="0.25">
      <c r="K168" s="126"/>
      <c r="L168" s="168"/>
    </row>
    <row r="169" spans="11:12" customFormat="1" x14ac:dyDescent="0.25">
      <c r="K169" s="126"/>
      <c r="L169" s="168"/>
    </row>
    <row r="170" spans="11:12" customFormat="1" x14ac:dyDescent="0.25">
      <c r="K170" s="126"/>
      <c r="L170" s="168"/>
    </row>
    <row r="171" spans="11:12" customFormat="1" x14ac:dyDescent="0.25">
      <c r="K171" s="126"/>
      <c r="L171" s="168"/>
    </row>
    <row r="172" spans="11:12" customFormat="1" x14ac:dyDescent="0.25">
      <c r="K172" s="126"/>
      <c r="L172" s="168"/>
    </row>
    <row r="173" spans="11:12" customFormat="1" x14ac:dyDescent="0.25">
      <c r="K173" s="126"/>
      <c r="L173" s="168"/>
    </row>
    <row r="174" spans="11:12" customFormat="1" x14ac:dyDescent="0.25">
      <c r="K174" s="128"/>
      <c r="L174" s="166"/>
    </row>
    <row r="175" spans="11:12" customFormat="1" x14ac:dyDescent="0.25">
      <c r="K175" s="126"/>
      <c r="L175" s="168"/>
    </row>
    <row r="176" spans="11:12" customFormat="1" x14ac:dyDescent="0.25">
      <c r="K176" s="126"/>
      <c r="L176" s="168"/>
    </row>
  </sheetData>
  <sheetProtection password="DF93" sheet="1" objects="1" scenarios="1" sort="0" autoFilter="0" pivotTables="0"/>
  <mergeCells count="11">
    <mergeCell ref="K2:K3"/>
    <mergeCell ref="G2:I2"/>
    <mergeCell ref="L2:L3"/>
    <mergeCell ref="A119:J119"/>
    <mergeCell ref="A1:J1"/>
    <mergeCell ref="A2:A3"/>
    <mergeCell ref="B2:B3"/>
    <mergeCell ref="E2:E3"/>
    <mergeCell ref="F2:F3"/>
    <mergeCell ref="C2:D2"/>
    <mergeCell ref="J2:J3"/>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SheetLayoutView="100" workbookViewId="0">
      <selection activeCell="G11" sqref="G11"/>
    </sheetView>
  </sheetViews>
  <sheetFormatPr defaultRowHeight="15" x14ac:dyDescent="0.25"/>
  <cols>
    <col min="1" max="1" width="23" customWidth="1"/>
    <col min="2" max="2" width="12.28515625" customWidth="1"/>
    <col min="3" max="3" width="10.7109375" customWidth="1"/>
    <col min="4" max="4" width="21.5703125" customWidth="1"/>
    <col min="5" max="5" width="18" customWidth="1"/>
    <col min="6" max="6" width="21.5703125" customWidth="1"/>
    <col min="7" max="7" width="24.140625" customWidth="1"/>
  </cols>
  <sheetData>
    <row r="1" spans="1:7" ht="18.75" x14ac:dyDescent="0.25">
      <c r="A1" s="387" t="s">
        <v>106</v>
      </c>
      <c r="B1" s="387"/>
      <c r="C1" s="387"/>
      <c r="D1" s="387"/>
      <c r="E1" s="387"/>
      <c r="F1" s="387"/>
      <c r="G1" s="387"/>
    </row>
    <row r="2" spans="1:7" ht="54.75" customHeight="1" x14ac:dyDescent="0.25">
      <c r="A2" s="412" t="s">
        <v>107</v>
      </c>
      <c r="B2" s="424" t="s">
        <v>108</v>
      </c>
      <c r="C2" s="426"/>
      <c r="D2" s="412" t="s">
        <v>111</v>
      </c>
      <c r="E2" s="412" t="s">
        <v>112</v>
      </c>
      <c r="F2" s="412" t="s">
        <v>113</v>
      </c>
      <c r="G2" s="422" t="s">
        <v>114</v>
      </c>
    </row>
    <row r="3" spans="1:7" ht="21" customHeight="1" x14ac:dyDescent="0.25">
      <c r="A3" s="414"/>
      <c r="B3" s="56" t="s">
        <v>59</v>
      </c>
      <c r="C3" s="56" t="s">
        <v>90</v>
      </c>
      <c r="D3" s="414"/>
      <c r="E3" s="414"/>
      <c r="F3" s="414"/>
      <c r="G3" s="422"/>
    </row>
    <row r="4" spans="1:7" ht="41.25" customHeight="1" x14ac:dyDescent="0.25">
      <c r="A4" s="57" t="s">
        <v>109</v>
      </c>
      <c r="B4" s="60"/>
      <c r="C4" s="60">
        <v>33</v>
      </c>
      <c r="D4" s="87" t="s">
        <v>417</v>
      </c>
      <c r="E4" s="125" t="s">
        <v>418</v>
      </c>
      <c r="F4" s="125" t="s">
        <v>419</v>
      </c>
      <c r="G4" s="80" t="s">
        <v>310</v>
      </c>
    </row>
    <row r="5" spans="1:7" ht="62.25" customHeight="1" x14ac:dyDescent="0.25">
      <c r="A5" s="59" t="s">
        <v>110</v>
      </c>
      <c r="B5" s="60"/>
      <c r="C5" s="60"/>
      <c r="D5" s="87"/>
      <c r="E5" s="61"/>
      <c r="F5" s="61"/>
      <c r="G5" s="80"/>
    </row>
  </sheetData>
  <sheetProtection password="DF93" sheet="1" objects="1" scenarios="1"/>
  <mergeCells count="7">
    <mergeCell ref="A1:G1"/>
    <mergeCell ref="A2:A3"/>
    <mergeCell ref="B2:C2"/>
    <mergeCell ref="D2:D3"/>
    <mergeCell ref="G2:G3"/>
    <mergeCell ref="E2:E3"/>
    <mergeCell ref="F2:F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80" zoomScaleSheetLayoutView="80" workbookViewId="0">
      <selection activeCell="P8" sqref="P8"/>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433" t="s">
        <v>115</v>
      </c>
      <c r="B1" s="433"/>
      <c r="C1" s="433"/>
      <c r="D1" s="433"/>
      <c r="E1" s="433"/>
      <c r="F1" s="433"/>
      <c r="G1" s="433"/>
      <c r="H1" s="433"/>
      <c r="I1" s="433"/>
    </row>
    <row r="2" spans="1:9" s="5" customFormat="1" ht="38.25" customHeight="1" x14ac:dyDescent="0.25">
      <c r="A2" s="431" t="s">
        <v>62</v>
      </c>
      <c r="B2" s="431" t="s">
        <v>116</v>
      </c>
      <c r="C2" s="432" t="s">
        <v>117</v>
      </c>
      <c r="D2" s="432"/>
      <c r="E2" s="431" t="s">
        <v>118</v>
      </c>
      <c r="F2" s="431" t="s">
        <v>95</v>
      </c>
      <c r="G2" s="431" t="s">
        <v>120</v>
      </c>
      <c r="H2" s="431"/>
      <c r="I2" s="431" t="s">
        <v>122</v>
      </c>
    </row>
    <row r="3" spans="1:9" s="5" customFormat="1" ht="55.5" customHeight="1" x14ac:dyDescent="0.25">
      <c r="A3" s="431"/>
      <c r="B3" s="431"/>
      <c r="C3" s="19" t="s">
        <v>59</v>
      </c>
      <c r="D3" s="19" t="s">
        <v>90</v>
      </c>
      <c r="E3" s="431"/>
      <c r="F3" s="431"/>
      <c r="G3" s="7" t="s">
        <v>119</v>
      </c>
      <c r="H3" s="7" t="s">
        <v>121</v>
      </c>
      <c r="I3" s="431"/>
    </row>
    <row r="4" spans="1:9" ht="93.75" x14ac:dyDescent="0.3">
      <c r="A4" s="62">
        <v>1</v>
      </c>
      <c r="B4" s="80" t="s">
        <v>341</v>
      </c>
      <c r="C4" s="66"/>
      <c r="D4" s="66">
        <v>1</v>
      </c>
      <c r="E4" s="1" t="s">
        <v>421</v>
      </c>
      <c r="F4" s="80" t="s">
        <v>422</v>
      </c>
      <c r="G4" s="21">
        <v>21</v>
      </c>
      <c r="H4" s="21">
        <v>0</v>
      </c>
      <c r="I4" s="126" t="s">
        <v>423</v>
      </c>
    </row>
    <row r="5" spans="1:9" ht="112.5" x14ac:dyDescent="0.25">
      <c r="A5" s="62">
        <v>2</v>
      </c>
      <c r="B5" s="80" t="s">
        <v>420</v>
      </c>
      <c r="C5" s="66"/>
      <c r="D5" s="66">
        <v>1</v>
      </c>
      <c r="E5" s="126" t="s">
        <v>424</v>
      </c>
      <c r="F5" s="80" t="s">
        <v>340</v>
      </c>
      <c r="G5" s="21">
        <v>10</v>
      </c>
      <c r="H5" s="21">
        <v>30</v>
      </c>
      <c r="I5" s="126" t="s">
        <v>301</v>
      </c>
    </row>
    <row r="6" spans="1:9" ht="18.75" x14ac:dyDescent="0.25">
      <c r="A6" s="62">
        <v>3</v>
      </c>
      <c r="B6" s="80"/>
      <c r="C6" s="66"/>
      <c r="D6" s="66"/>
      <c r="E6" s="260"/>
      <c r="F6" s="80"/>
      <c r="G6" s="21"/>
      <c r="H6" s="21"/>
      <c r="I6" s="126"/>
    </row>
    <row r="7" spans="1:9" ht="18.75" x14ac:dyDescent="0.25">
      <c r="A7" s="62">
        <v>4</v>
      </c>
      <c r="B7" s="80"/>
      <c r="C7" s="66"/>
      <c r="D7" s="66"/>
      <c r="E7" s="126"/>
      <c r="F7" s="80"/>
      <c r="G7" s="21"/>
      <c r="H7" s="21"/>
      <c r="I7" s="126"/>
    </row>
    <row r="8" spans="1:9" ht="18.75" x14ac:dyDescent="0.25">
      <c r="A8" s="62">
        <v>5</v>
      </c>
      <c r="B8" s="80"/>
      <c r="C8" s="66"/>
      <c r="D8" s="66"/>
      <c r="E8" s="126"/>
      <c r="F8" s="80"/>
      <c r="G8" s="21"/>
      <c r="H8" s="21"/>
      <c r="I8" s="126"/>
    </row>
    <row r="9" spans="1:9" ht="18.75" x14ac:dyDescent="0.25">
      <c r="A9" s="62">
        <v>6</v>
      </c>
      <c r="B9" s="80"/>
      <c r="C9" s="66"/>
      <c r="D9" s="66"/>
      <c r="E9" s="62"/>
      <c r="F9" s="80"/>
      <c r="G9" s="21"/>
      <c r="H9" s="21"/>
      <c r="I9" s="62"/>
    </row>
    <row r="10" spans="1:9" ht="18.75" x14ac:dyDescent="0.25">
      <c r="A10" s="62">
        <v>7</v>
      </c>
      <c r="B10" s="80"/>
      <c r="C10" s="66"/>
      <c r="D10" s="66"/>
      <c r="E10" s="62"/>
      <c r="F10" s="80"/>
      <c r="G10" s="21"/>
      <c r="H10" s="21"/>
      <c r="I10" s="62"/>
    </row>
    <row r="11" spans="1:9" ht="18.75" x14ac:dyDescent="0.25">
      <c r="A11" s="126">
        <v>8</v>
      </c>
      <c r="B11" s="80"/>
      <c r="C11" s="66"/>
      <c r="D11" s="66"/>
      <c r="E11" s="62"/>
      <c r="F11" s="80"/>
      <c r="G11" s="21"/>
      <c r="H11" s="21"/>
      <c r="I11" s="62"/>
    </row>
    <row r="12" spans="1:9" ht="18.75" x14ac:dyDescent="0.25">
      <c r="A12" s="126">
        <v>9</v>
      </c>
      <c r="B12" s="80"/>
      <c r="C12" s="66"/>
      <c r="D12" s="66"/>
      <c r="E12" s="62"/>
      <c r="F12" s="80"/>
      <c r="G12" s="21"/>
      <c r="H12" s="21"/>
      <c r="I12" s="62"/>
    </row>
    <row r="13" spans="1:9" ht="18.75" x14ac:dyDescent="0.25">
      <c r="A13" s="126">
        <v>10</v>
      </c>
      <c r="B13" s="80"/>
      <c r="C13" s="66"/>
      <c r="D13" s="66"/>
      <c r="E13" s="62"/>
      <c r="F13" s="80"/>
      <c r="G13" s="21"/>
      <c r="H13" s="21"/>
      <c r="I13" s="62"/>
    </row>
    <row r="14" spans="1:9" ht="18.75" x14ac:dyDescent="0.25">
      <c r="A14" s="126">
        <v>11</v>
      </c>
      <c r="B14" s="80"/>
      <c r="C14" s="66"/>
      <c r="D14" s="66"/>
      <c r="E14" s="62"/>
      <c r="F14" s="80"/>
      <c r="G14" s="21"/>
      <c r="H14" s="21"/>
      <c r="I14" s="62"/>
    </row>
    <row r="15" spans="1:9" ht="18.75" x14ac:dyDescent="0.25">
      <c r="A15" s="126">
        <v>12</v>
      </c>
      <c r="B15" s="80"/>
      <c r="C15" s="66"/>
      <c r="D15" s="66"/>
      <c r="E15" s="62"/>
      <c r="F15" s="80"/>
      <c r="G15" s="21"/>
      <c r="H15" s="21"/>
      <c r="I15" s="62"/>
    </row>
    <row r="16" spans="1:9" ht="18.75" x14ac:dyDescent="0.25">
      <c r="A16" s="126">
        <v>13</v>
      </c>
      <c r="B16" s="80"/>
      <c r="C16" s="66"/>
      <c r="D16" s="66"/>
      <c r="E16" s="62"/>
      <c r="F16" s="80"/>
      <c r="G16" s="21"/>
      <c r="H16" s="21"/>
      <c r="I16" s="62"/>
    </row>
    <row r="17" spans="1:9" ht="18.75" x14ac:dyDescent="0.25">
      <c r="A17" s="126">
        <v>14</v>
      </c>
      <c r="B17" s="80"/>
      <c r="C17" s="66"/>
      <c r="D17" s="66"/>
      <c r="E17" s="62"/>
      <c r="F17" s="80"/>
      <c r="G17" s="21"/>
      <c r="H17" s="21"/>
      <c r="I17" s="62"/>
    </row>
    <row r="18" spans="1:9" ht="18.75" x14ac:dyDescent="0.25">
      <c r="A18" s="126">
        <v>15</v>
      </c>
      <c r="B18" s="80"/>
      <c r="C18" s="66"/>
      <c r="D18" s="66"/>
      <c r="E18" s="62"/>
      <c r="F18" s="80"/>
      <c r="G18" s="21"/>
      <c r="H18" s="21"/>
      <c r="I18" s="62"/>
    </row>
    <row r="19" spans="1:9" ht="18.75" x14ac:dyDescent="0.25">
      <c r="A19" s="126">
        <v>16</v>
      </c>
      <c r="B19" s="80"/>
      <c r="C19" s="21"/>
      <c r="D19" s="21"/>
      <c r="E19" s="62"/>
      <c r="F19" s="80"/>
      <c r="G19" s="21"/>
      <c r="H19" s="21"/>
      <c r="I19" s="62"/>
    </row>
    <row r="20" spans="1:9" ht="18.75" x14ac:dyDescent="0.25">
      <c r="A20" s="126">
        <v>17</v>
      </c>
      <c r="B20" s="80"/>
      <c r="C20" s="21"/>
      <c r="D20" s="21"/>
      <c r="E20" s="62"/>
      <c r="F20" s="80"/>
      <c r="G20" s="21"/>
      <c r="H20" s="21"/>
      <c r="I20" s="62"/>
    </row>
    <row r="21" spans="1:9" ht="18.75" x14ac:dyDescent="0.25">
      <c r="A21" s="126">
        <v>18</v>
      </c>
      <c r="B21" s="80"/>
      <c r="C21" s="21"/>
      <c r="D21" s="21"/>
      <c r="E21" s="62"/>
      <c r="F21" s="80"/>
      <c r="G21" s="21"/>
      <c r="H21" s="21"/>
      <c r="I21" s="62"/>
    </row>
    <row r="22" spans="1:9" ht="18.75" x14ac:dyDescent="0.25">
      <c r="A22" s="126">
        <v>19</v>
      </c>
      <c r="B22" s="80"/>
      <c r="C22" s="21"/>
      <c r="D22" s="21"/>
      <c r="E22" s="62"/>
      <c r="F22" s="80"/>
      <c r="G22" s="21"/>
      <c r="H22" s="21"/>
      <c r="I22" s="62"/>
    </row>
    <row r="23" spans="1:9" ht="18.75" x14ac:dyDescent="0.25">
      <c r="A23" s="126">
        <v>20</v>
      </c>
      <c r="B23" s="80"/>
      <c r="C23" s="21"/>
      <c r="D23" s="21"/>
      <c r="E23" s="62"/>
      <c r="F23" s="80"/>
      <c r="G23" s="21"/>
      <c r="H23" s="21"/>
      <c r="I23" s="62"/>
    </row>
    <row r="24" spans="1:9" ht="18.75" x14ac:dyDescent="0.25">
      <c r="A24" s="126">
        <v>21</v>
      </c>
      <c r="B24" s="80"/>
      <c r="C24" s="21"/>
      <c r="D24" s="21"/>
      <c r="E24" s="62"/>
      <c r="F24" s="80"/>
      <c r="G24" s="21"/>
      <c r="H24" s="21"/>
      <c r="I24" s="62"/>
    </row>
    <row r="25" spans="1:9" ht="18.75" x14ac:dyDescent="0.25">
      <c r="A25" s="126">
        <v>22</v>
      </c>
      <c r="B25" s="80"/>
      <c r="C25" s="21"/>
      <c r="D25" s="21"/>
      <c r="E25" s="62"/>
      <c r="F25" s="80"/>
      <c r="G25" s="21"/>
      <c r="H25" s="21"/>
      <c r="I25" s="62"/>
    </row>
    <row r="26" spans="1:9" ht="18.75" x14ac:dyDescent="0.25">
      <c r="A26" s="126">
        <v>23</v>
      </c>
      <c r="B26" s="80"/>
      <c r="C26" s="21"/>
      <c r="D26" s="21"/>
      <c r="E26" s="62"/>
      <c r="F26" s="80"/>
      <c r="G26" s="21"/>
      <c r="H26" s="21"/>
      <c r="I26" s="62"/>
    </row>
    <row r="27" spans="1:9" ht="18.75" x14ac:dyDescent="0.25">
      <c r="A27" s="126">
        <v>24</v>
      </c>
      <c r="B27" s="80"/>
      <c r="C27" s="21"/>
      <c r="D27" s="21"/>
      <c r="E27" s="62"/>
      <c r="F27" s="80"/>
      <c r="G27" s="21"/>
      <c r="H27" s="21"/>
      <c r="I27" s="62"/>
    </row>
    <row r="28" spans="1:9" ht="18.75" x14ac:dyDescent="0.25">
      <c r="A28" s="126">
        <v>25</v>
      </c>
      <c r="B28" s="80"/>
      <c r="C28" s="21"/>
      <c r="D28" s="21"/>
      <c r="E28" s="62"/>
      <c r="F28" s="80"/>
      <c r="G28" s="21"/>
      <c r="H28" s="21"/>
      <c r="I28" s="62"/>
    </row>
    <row r="29" spans="1:9" ht="18.75" x14ac:dyDescent="0.25">
      <c r="A29" s="126">
        <v>26</v>
      </c>
      <c r="B29" s="101"/>
      <c r="C29" s="23"/>
      <c r="D29" s="23"/>
      <c r="E29" s="54"/>
      <c r="F29" s="101"/>
      <c r="G29" s="54"/>
      <c r="H29" s="54"/>
      <c r="I29" s="54"/>
    </row>
    <row r="30" spans="1:9" ht="18.75" x14ac:dyDescent="0.25">
      <c r="A30" s="126">
        <v>27</v>
      </c>
      <c r="B30" s="101"/>
      <c r="C30" s="23"/>
      <c r="D30" s="23"/>
      <c r="E30" s="54"/>
      <c r="F30" s="101"/>
      <c r="G30" s="54"/>
      <c r="H30" s="54"/>
      <c r="I30" s="54"/>
    </row>
    <row r="31" spans="1:9" ht="18.75" x14ac:dyDescent="0.25">
      <c r="A31" s="126">
        <v>28</v>
      </c>
      <c r="B31" s="101"/>
      <c r="C31" s="23"/>
      <c r="D31" s="23"/>
      <c r="E31" s="54"/>
      <c r="F31" s="101"/>
      <c r="G31" s="54"/>
      <c r="H31" s="54"/>
      <c r="I31" s="54"/>
    </row>
    <row r="32" spans="1:9" ht="18.75" x14ac:dyDescent="0.25">
      <c r="A32" s="126">
        <v>29</v>
      </c>
      <c r="B32" s="101"/>
      <c r="C32" s="23"/>
      <c r="D32" s="23"/>
      <c r="E32" s="54"/>
      <c r="F32" s="101"/>
      <c r="G32" s="54"/>
      <c r="H32" s="54"/>
      <c r="I32" s="54"/>
    </row>
    <row r="33" spans="1:9" ht="18.75" x14ac:dyDescent="0.25">
      <c r="A33" s="126">
        <v>30</v>
      </c>
      <c r="B33" s="101"/>
      <c r="C33" s="23"/>
      <c r="D33" s="23"/>
      <c r="E33" s="54"/>
      <c r="F33" s="101"/>
      <c r="G33" s="54"/>
      <c r="H33" s="54"/>
      <c r="I33" s="54"/>
    </row>
    <row r="34" spans="1:9" ht="18.75" x14ac:dyDescent="0.25">
      <c r="A34" s="429" t="s">
        <v>91</v>
      </c>
      <c r="B34" s="430"/>
      <c r="C34" s="38">
        <f>SUM(C4:C33)</f>
        <v>0</v>
      </c>
      <c r="D34" s="38">
        <f>SUM(D4:D33)</f>
        <v>2</v>
      </c>
      <c r="E34" s="58"/>
      <c r="F34" s="58"/>
      <c r="G34" s="38">
        <f>SUM(G4:G33)</f>
        <v>31</v>
      </c>
      <c r="H34" s="38">
        <f>SUM(H4:H33)</f>
        <v>30</v>
      </c>
      <c r="I34" s="58"/>
    </row>
  </sheetData>
  <sheetProtection password="DF93" sheet="1" objects="1" scenarios="1" sort="0" autoFilter="0" pivotTables="0"/>
  <mergeCells count="9">
    <mergeCell ref="A34:B34"/>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3"/>
  <sheetViews>
    <sheetView view="pageBreakPreview" topLeftCell="B1" zoomScale="60" workbookViewId="0">
      <selection activeCell="T17" sqref="T17"/>
    </sheetView>
  </sheetViews>
  <sheetFormatPr defaultRowHeight="15" x14ac:dyDescent="0.25"/>
  <cols>
    <col min="1" max="1" width="21.140625" customWidth="1"/>
    <col min="2" max="2" width="8.140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7.57031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264</v>
      </c>
      <c r="B1" s="55"/>
      <c r="C1" s="55"/>
      <c r="D1" s="55"/>
      <c r="E1" s="55"/>
      <c r="F1" s="55"/>
      <c r="G1" s="55"/>
      <c r="H1" s="71"/>
      <c r="I1" s="71"/>
      <c r="J1" s="71"/>
      <c r="K1" s="71"/>
      <c r="L1" s="71"/>
      <c r="M1" s="71"/>
      <c r="N1" s="71"/>
    </row>
    <row r="2" spans="1:14" ht="18.75" x14ac:dyDescent="0.3">
      <c r="A2" s="2"/>
      <c r="B2" s="387"/>
      <c r="C2" s="387"/>
      <c r="D2" s="387"/>
      <c r="E2" s="387"/>
      <c r="F2" s="387"/>
      <c r="G2" s="387"/>
      <c r="H2" s="41"/>
      <c r="I2" s="71"/>
      <c r="J2" s="71"/>
      <c r="K2" s="41"/>
      <c r="L2" s="41"/>
      <c r="M2" s="41"/>
      <c r="N2" s="41"/>
    </row>
    <row r="3" spans="1:14" s="5" customFormat="1" ht="18.75" customHeight="1" x14ac:dyDescent="0.25">
      <c r="A3" s="422" t="s">
        <v>123</v>
      </c>
      <c r="B3" s="434" t="s">
        <v>117</v>
      </c>
      <c r="C3" s="434"/>
      <c r="D3" s="422" t="s">
        <v>125</v>
      </c>
      <c r="E3" s="435" t="s">
        <v>126</v>
      </c>
      <c r="F3" s="422" t="s">
        <v>127</v>
      </c>
      <c r="G3" s="422" t="s">
        <v>128</v>
      </c>
      <c r="H3" s="422" t="s">
        <v>123</v>
      </c>
      <c r="I3" s="434" t="s">
        <v>117</v>
      </c>
      <c r="J3" s="434"/>
      <c r="K3" s="422" t="s">
        <v>125</v>
      </c>
      <c r="L3" s="435" t="s">
        <v>126</v>
      </c>
      <c r="M3" s="422" t="s">
        <v>127</v>
      </c>
      <c r="N3" s="422" t="s">
        <v>128</v>
      </c>
    </row>
    <row r="4" spans="1:14" s="5" customFormat="1" ht="76.5" customHeight="1" x14ac:dyDescent="0.25">
      <c r="A4" s="422"/>
      <c r="B4" s="56" t="s">
        <v>59</v>
      </c>
      <c r="C4" s="56" t="s">
        <v>90</v>
      </c>
      <c r="D4" s="422"/>
      <c r="E4" s="435"/>
      <c r="F4" s="422"/>
      <c r="G4" s="422"/>
      <c r="H4" s="422"/>
      <c r="I4" s="56" t="s">
        <v>59</v>
      </c>
      <c r="J4" s="56" t="s">
        <v>90</v>
      </c>
      <c r="K4" s="422"/>
      <c r="L4" s="435"/>
      <c r="M4" s="422"/>
      <c r="N4" s="422"/>
    </row>
    <row r="5" spans="1:14" ht="18.75" x14ac:dyDescent="0.3">
      <c r="A5" s="72" t="s">
        <v>254</v>
      </c>
      <c r="B5" s="38">
        <f>SUM(B6:B153)</f>
        <v>8</v>
      </c>
      <c r="C5" s="38">
        <f>SUM(C6:C153)</f>
        <v>8</v>
      </c>
      <c r="D5" s="73"/>
      <c r="E5" s="73"/>
      <c r="F5" s="38">
        <f>SUM(F6:F153)</f>
        <v>4880</v>
      </c>
      <c r="G5" s="73"/>
      <c r="H5" s="72" t="s">
        <v>124</v>
      </c>
      <c r="I5" s="38">
        <f>SUM(I6:I153)</f>
        <v>17</v>
      </c>
      <c r="J5" s="38">
        <f>SUM(J6:J153)</f>
        <v>17</v>
      </c>
      <c r="K5" s="73"/>
      <c r="L5" s="73"/>
      <c r="M5" s="38">
        <f>SUM(M6:M153)</f>
        <v>1860</v>
      </c>
      <c r="N5" s="73"/>
    </row>
    <row r="6" spans="1:14" ht="93.75" x14ac:dyDescent="0.25">
      <c r="A6" s="74"/>
      <c r="B6" s="66">
        <v>1</v>
      </c>
      <c r="C6" s="66">
        <v>1</v>
      </c>
      <c r="D6" s="237" t="s">
        <v>435</v>
      </c>
      <c r="E6" s="238" t="s">
        <v>71</v>
      </c>
      <c r="F6" s="66">
        <v>150</v>
      </c>
      <c r="G6" s="65" t="s">
        <v>436</v>
      </c>
      <c r="H6" s="74"/>
      <c r="I6" s="66">
        <v>1</v>
      </c>
      <c r="J6" s="66">
        <v>1</v>
      </c>
      <c r="K6" s="238" t="s">
        <v>445</v>
      </c>
      <c r="L6" s="49" t="s">
        <v>69</v>
      </c>
      <c r="M6" s="66">
        <v>80</v>
      </c>
      <c r="N6" s="65" t="s">
        <v>320</v>
      </c>
    </row>
    <row r="7" spans="1:14" ht="56.25" x14ac:dyDescent="0.25">
      <c r="A7" s="76"/>
      <c r="B7" s="66">
        <v>1</v>
      </c>
      <c r="C7" s="66">
        <v>1</v>
      </c>
      <c r="D7" s="239" t="s">
        <v>312</v>
      </c>
      <c r="E7" s="238" t="s">
        <v>61</v>
      </c>
      <c r="F7" s="66">
        <v>1000</v>
      </c>
      <c r="G7" s="65" t="s">
        <v>431</v>
      </c>
      <c r="H7" s="76"/>
      <c r="I7" s="66">
        <v>1</v>
      </c>
      <c r="J7" s="66">
        <v>1</v>
      </c>
      <c r="K7" s="238" t="s">
        <v>321</v>
      </c>
      <c r="L7" s="238" t="s">
        <v>257</v>
      </c>
      <c r="M7" s="66">
        <v>80</v>
      </c>
      <c r="N7" s="65" t="s">
        <v>317</v>
      </c>
    </row>
    <row r="8" spans="1:14" ht="112.5" x14ac:dyDescent="0.25">
      <c r="A8" s="74"/>
      <c r="B8" s="66">
        <v>1</v>
      </c>
      <c r="C8" s="66">
        <v>1</v>
      </c>
      <c r="D8" s="238" t="s">
        <v>425</v>
      </c>
      <c r="E8" s="238" t="s">
        <v>61</v>
      </c>
      <c r="F8" s="66">
        <v>180</v>
      </c>
      <c r="G8" s="65" t="s">
        <v>318</v>
      </c>
      <c r="H8" s="74"/>
      <c r="I8" s="66">
        <v>1</v>
      </c>
      <c r="J8" s="66">
        <v>1</v>
      </c>
      <c r="K8" s="238" t="s">
        <v>322</v>
      </c>
      <c r="L8" s="238" t="s">
        <v>257</v>
      </c>
      <c r="M8" s="66">
        <v>280</v>
      </c>
      <c r="N8" s="65" t="s">
        <v>323</v>
      </c>
    </row>
    <row r="9" spans="1:14" ht="168.75" x14ac:dyDescent="0.25">
      <c r="A9" s="75"/>
      <c r="B9" s="66">
        <v>1</v>
      </c>
      <c r="C9" s="66">
        <v>1</v>
      </c>
      <c r="D9" s="238" t="s">
        <v>432</v>
      </c>
      <c r="E9" s="238" t="s">
        <v>313</v>
      </c>
      <c r="F9" s="66">
        <v>150</v>
      </c>
      <c r="G9" s="65" t="s">
        <v>306</v>
      </c>
      <c r="H9" s="75"/>
      <c r="I9" s="66">
        <v>1</v>
      </c>
      <c r="J9" s="66">
        <v>1</v>
      </c>
      <c r="K9" s="240" t="s">
        <v>324</v>
      </c>
      <c r="L9" s="238" t="s">
        <v>61</v>
      </c>
      <c r="M9" s="21">
        <v>70</v>
      </c>
      <c r="N9" s="126" t="s">
        <v>325</v>
      </c>
    </row>
    <row r="10" spans="1:14" ht="56.25" x14ac:dyDescent="0.25">
      <c r="A10" s="75"/>
      <c r="B10" s="21">
        <v>1</v>
      </c>
      <c r="C10" s="21">
        <v>1</v>
      </c>
      <c r="D10" s="240" t="s">
        <v>314</v>
      </c>
      <c r="E10" s="238" t="s">
        <v>315</v>
      </c>
      <c r="F10" s="21">
        <v>2000</v>
      </c>
      <c r="G10" s="65" t="s">
        <v>319</v>
      </c>
      <c r="H10" s="75"/>
      <c r="I10" s="21">
        <v>1</v>
      </c>
      <c r="J10" s="21">
        <v>1</v>
      </c>
      <c r="K10" s="240" t="s">
        <v>437</v>
      </c>
      <c r="L10" s="238" t="s">
        <v>257</v>
      </c>
      <c r="M10" s="21">
        <v>80</v>
      </c>
      <c r="N10" s="126" t="s">
        <v>438</v>
      </c>
    </row>
    <row r="11" spans="1:14" ht="93.75" x14ac:dyDescent="0.25">
      <c r="A11" s="75"/>
      <c r="B11" s="21">
        <v>1</v>
      </c>
      <c r="C11" s="21">
        <v>1</v>
      </c>
      <c r="D11" s="240" t="s">
        <v>434</v>
      </c>
      <c r="E11" s="238" t="s">
        <v>315</v>
      </c>
      <c r="F11" s="21">
        <v>150</v>
      </c>
      <c r="G11" s="126" t="s">
        <v>296</v>
      </c>
      <c r="H11" s="75"/>
      <c r="I11" s="21">
        <v>1</v>
      </c>
      <c r="J11" s="21">
        <v>1</v>
      </c>
      <c r="K11" s="80" t="s">
        <v>439</v>
      </c>
      <c r="L11" s="238" t="s">
        <v>71</v>
      </c>
      <c r="M11" s="21">
        <v>100</v>
      </c>
      <c r="N11" s="126" t="s">
        <v>318</v>
      </c>
    </row>
    <row r="12" spans="1:14" ht="56.25" x14ac:dyDescent="0.25">
      <c r="A12" s="75"/>
      <c r="B12" s="21">
        <v>1</v>
      </c>
      <c r="C12" s="21">
        <v>1</v>
      </c>
      <c r="D12" s="240" t="s">
        <v>433</v>
      </c>
      <c r="E12" s="238" t="s">
        <v>315</v>
      </c>
      <c r="F12" s="21">
        <v>1000</v>
      </c>
      <c r="G12" s="65" t="s">
        <v>319</v>
      </c>
      <c r="H12" s="75"/>
      <c r="I12" s="21">
        <v>1</v>
      </c>
      <c r="J12" s="21">
        <v>1</v>
      </c>
      <c r="K12" s="80" t="s">
        <v>326</v>
      </c>
      <c r="L12" s="238" t="s">
        <v>61</v>
      </c>
      <c r="M12" s="21">
        <v>70</v>
      </c>
      <c r="N12" s="126" t="s">
        <v>442</v>
      </c>
    </row>
    <row r="13" spans="1:14" ht="93.75" x14ac:dyDescent="0.25">
      <c r="A13" s="75"/>
      <c r="B13" s="21">
        <v>1</v>
      </c>
      <c r="C13" s="21">
        <v>1</v>
      </c>
      <c r="D13" s="80" t="s">
        <v>426</v>
      </c>
      <c r="E13" s="238" t="s">
        <v>315</v>
      </c>
      <c r="F13" s="21">
        <v>250</v>
      </c>
      <c r="G13" s="126" t="s">
        <v>430</v>
      </c>
      <c r="H13" s="75"/>
      <c r="I13" s="21">
        <v>1</v>
      </c>
      <c r="J13" s="21">
        <v>1</v>
      </c>
      <c r="K13" s="80" t="s">
        <v>440</v>
      </c>
      <c r="L13" s="238" t="s">
        <v>257</v>
      </c>
      <c r="M13" s="21">
        <v>150</v>
      </c>
      <c r="N13" s="126" t="s">
        <v>441</v>
      </c>
    </row>
    <row r="14" spans="1:14" ht="56.25" x14ac:dyDescent="0.25">
      <c r="A14" s="75"/>
      <c r="H14" s="75"/>
      <c r="I14" s="21">
        <v>1</v>
      </c>
      <c r="J14" s="21">
        <v>1</v>
      </c>
      <c r="K14" s="80" t="s">
        <v>448</v>
      </c>
      <c r="L14" s="238" t="s">
        <v>257</v>
      </c>
      <c r="M14" s="21">
        <v>170</v>
      </c>
      <c r="N14" s="126" t="s">
        <v>441</v>
      </c>
    </row>
    <row r="15" spans="1:14" ht="56.25" x14ac:dyDescent="0.25">
      <c r="A15" s="75"/>
      <c r="B15" s="21"/>
      <c r="C15" s="21"/>
      <c r="D15" s="80"/>
      <c r="E15" s="238"/>
      <c r="F15" s="21"/>
      <c r="G15" s="126"/>
      <c r="H15" s="75"/>
      <c r="I15" s="21">
        <v>1</v>
      </c>
      <c r="J15" s="21">
        <v>1</v>
      </c>
      <c r="K15" s="80" t="s">
        <v>446</v>
      </c>
      <c r="L15" s="238" t="s">
        <v>257</v>
      </c>
      <c r="M15" s="21">
        <v>80</v>
      </c>
      <c r="N15" s="126" t="s">
        <v>289</v>
      </c>
    </row>
    <row r="16" spans="1:14" ht="56.25" x14ac:dyDescent="0.25">
      <c r="A16" s="75"/>
      <c r="B16" s="21"/>
      <c r="C16" s="21"/>
      <c r="D16" s="80"/>
      <c r="E16" s="62"/>
      <c r="F16" s="21"/>
      <c r="G16" s="62"/>
      <c r="H16" s="75"/>
      <c r="I16" s="21">
        <v>1</v>
      </c>
      <c r="J16" s="21">
        <v>1</v>
      </c>
      <c r="K16" s="80" t="s">
        <v>327</v>
      </c>
      <c r="L16" s="238" t="s">
        <v>61</v>
      </c>
      <c r="M16" s="21">
        <v>80</v>
      </c>
      <c r="N16" s="126" t="s">
        <v>289</v>
      </c>
    </row>
    <row r="17" spans="1:14" ht="75" x14ac:dyDescent="0.25">
      <c r="A17" s="75"/>
      <c r="B17" s="21"/>
      <c r="C17" s="21"/>
      <c r="D17" s="80"/>
      <c r="E17" s="62"/>
      <c r="F17" s="21"/>
      <c r="G17" s="62"/>
      <c r="H17" s="75"/>
      <c r="I17" s="21">
        <v>1</v>
      </c>
      <c r="J17" s="21">
        <v>1</v>
      </c>
      <c r="K17" s="80" t="s">
        <v>444</v>
      </c>
      <c r="L17" s="80" t="s">
        <v>328</v>
      </c>
      <c r="M17" s="21">
        <v>100</v>
      </c>
      <c r="N17" s="126" t="s">
        <v>289</v>
      </c>
    </row>
    <row r="18" spans="1:14" ht="112.5" x14ac:dyDescent="0.25">
      <c r="A18" s="75"/>
      <c r="B18" s="21"/>
      <c r="C18" s="21"/>
      <c r="D18" s="80"/>
      <c r="E18" s="62"/>
      <c r="F18" s="21"/>
      <c r="G18" s="62"/>
      <c r="H18" s="75"/>
      <c r="I18" s="21">
        <v>1</v>
      </c>
      <c r="J18" s="21">
        <v>1</v>
      </c>
      <c r="K18" s="80" t="s">
        <v>449</v>
      </c>
      <c r="L18" s="238" t="s">
        <v>72</v>
      </c>
      <c r="M18" s="21">
        <v>65</v>
      </c>
      <c r="N18" s="126" t="s">
        <v>450</v>
      </c>
    </row>
    <row r="19" spans="1:14" ht="56.25" x14ac:dyDescent="0.25">
      <c r="A19" s="75"/>
      <c r="B19" s="21"/>
      <c r="C19" s="21"/>
      <c r="D19" s="80"/>
      <c r="E19" s="62"/>
      <c r="F19" s="21"/>
      <c r="G19" s="62"/>
      <c r="H19" s="75"/>
      <c r="I19" s="21">
        <v>1</v>
      </c>
      <c r="J19" s="21">
        <v>1</v>
      </c>
      <c r="K19" s="80" t="s">
        <v>451</v>
      </c>
      <c r="L19" s="238" t="s">
        <v>257</v>
      </c>
      <c r="M19" s="21">
        <v>150</v>
      </c>
      <c r="N19" s="126" t="s">
        <v>441</v>
      </c>
    </row>
    <row r="20" spans="1:14" ht="56.25" x14ac:dyDescent="0.25">
      <c r="A20" s="75"/>
      <c r="B20" s="21"/>
      <c r="C20" s="21"/>
      <c r="D20" s="80"/>
      <c r="E20" s="62"/>
      <c r="F20" s="21"/>
      <c r="G20" s="62"/>
      <c r="H20" s="75"/>
      <c r="I20" s="21">
        <v>1</v>
      </c>
      <c r="J20" s="21">
        <v>1</v>
      </c>
      <c r="K20" s="80" t="s">
        <v>443</v>
      </c>
      <c r="L20" s="238" t="s">
        <v>257</v>
      </c>
      <c r="M20" s="21">
        <v>100</v>
      </c>
      <c r="N20" s="126" t="s">
        <v>289</v>
      </c>
    </row>
    <row r="21" spans="1:14" ht="75" x14ac:dyDescent="0.25">
      <c r="A21" s="75"/>
      <c r="B21" s="21"/>
      <c r="C21" s="21"/>
      <c r="D21" s="80"/>
      <c r="E21" s="62"/>
      <c r="F21" s="21"/>
      <c r="G21" s="62"/>
      <c r="H21" s="75"/>
      <c r="I21" s="21">
        <v>1</v>
      </c>
      <c r="J21" s="21">
        <v>1</v>
      </c>
      <c r="K21" s="80" t="s">
        <v>447</v>
      </c>
      <c r="L21" s="238" t="s">
        <v>257</v>
      </c>
      <c r="M21" s="21">
        <v>115</v>
      </c>
      <c r="N21" s="126" t="s">
        <v>454</v>
      </c>
    </row>
    <row r="22" spans="1:14" ht="56.25" x14ac:dyDescent="0.25">
      <c r="A22" s="75"/>
      <c r="B22" s="21"/>
      <c r="C22" s="21"/>
      <c r="D22" s="80"/>
      <c r="E22" s="62"/>
      <c r="F22" s="21"/>
      <c r="G22" s="62"/>
      <c r="H22" s="75"/>
      <c r="I22" s="21">
        <v>1</v>
      </c>
      <c r="J22" s="21">
        <v>1</v>
      </c>
      <c r="K22" s="80" t="s">
        <v>452</v>
      </c>
      <c r="L22" s="238" t="s">
        <v>257</v>
      </c>
      <c r="M22" s="21">
        <v>90</v>
      </c>
      <c r="N22" s="126" t="s">
        <v>453</v>
      </c>
    </row>
    <row r="23" spans="1:14" ht="18.75" x14ac:dyDescent="0.25">
      <c r="A23" s="75"/>
      <c r="B23" s="21"/>
      <c r="C23" s="21"/>
      <c r="D23" s="80"/>
      <c r="E23" s="62"/>
      <c r="F23" s="21"/>
      <c r="G23" s="62"/>
      <c r="H23" s="75"/>
      <c r="I23" s="21"/>
      <c r="J23" s="21"/>
      <c r="K23" s="308"/>
      <c r="L23" s="238"/>
      <c r="M23" s="21"/>
      <c r="N23" s="126"/>
    </row>
    <row r="24" spans="1:14" ht="18.75" x14ac:dyDescent="0.25">
      <c r="A24" s="75"/>
      <c r="B24" s="21"/>
      <c r="C24" s="21"/>
      <c r="D24" s="80"/>
      <c r="E24" s="62"/>
      <c r="F24" s="21"/>
      <c r="G24" s="62"/>
      <c r="H24" s="75"/>
      <c r="I24" s="21"/>
      <c r="J24" s="21"/>
      <c r="K24" s="80"/>
      <c r="L24" s="62"/>
      <c r="M24" s="21"/>
      <c r="N24" s="62"/>
    </row>
    <row r="25" spans="1:14" ht="18.75" x14ac:dyDescent="0.25">
      <c r="A25" s="75"/>
      <c r="B25" s="21"/>
      <c r="C25" s="21"/>
      <c r="D25" s="80"/>
      <c r="E25" s="62"/>
      <c r="F25" s="21"/>
      <c r="G25" s="62"/>
      <c r="H25" s="75"/>
      <c r="I25" s="21"/>
      <c r="J25" s="21"/>
      <c r="K25" s="80"/>
      <c r="L25" s="62"/>
      <c r="M25" s="21"/>
      <c r="N25" s="62"/>
    </row>
    <row r="26" spans="1:14" ht="18.75" x14ac:dyDescent="0.25">
      <c r="A26" s="75"/>
      <c r="B26" s="21"/>
      <c r="C26" s="21"/>
      <c r="D26" s="80"/>
      <c r="E26" s="62"/>
      <c r="F26" s="21"/>
      <c r="G26" s="62"/>
      <c r="H26" s="75"/>
      <c r="I26" s="21"/>
      <c r="J26" s="21"/>
      <c r="K26" s="80"/>
      <c r="L26" s="62"/>
      <c r="M26" s="21"/>
      <c r="N26" s="62"/>
    </row>
    <row r="27" spans="1:14" ht="18.75" x14ac:dyDescent="0.25">
      <c r="A27" s="75"/>
      <c r="B27" s="21"/>
      <c r="C27" s="21"/>
      <c r="D27" s="80"/>
      <c r="E27" s="62"/>
      <c r="F27" s="21"/>
      <c r="G27" s="62"/>
      <c r="H27" s="75"/>
      <c r="I27" s="21"/>
      <c r="J27" s="21"/>
      <c r="K27" s="80"/>
      <c r="L27" s="62"/>
      <c r="M27" s="21"/>
      <c r="N27" s="62"/>
    </row>
    <row r="28" spans="1:14" ht="18.75" x14ac:dyDescent="0.25">
      <c r="A28" s="75"/>
      <c r="B28" s="21"/>
      <c r="C28" s="21"/>
      <c r="D28" s="80"/>
      <c r="E28" s="62"/>
      <c r="F28" s="21"/>
      <c r="G28" s="62"/>
      <c r="H28" s="75"/>
      <c r="I28" s="21"/>
      <c r="J28" s="21"/>
      <c r="K28" s="80"/>
      <c r="L28" s="62"/>
      <c r="M28" s="21"/>
      <c r="N28" s="62"/>
    </row>
    <row r="29" spans="1:14" ht="18.75" x14ac:dyDescent="0.25">
      <c r="A29" s="75"/>
      <c r="B29" s="21"/>
      <c r="C29" s="21"/>
      <c r="D29" s="80"/>
      <c r="E29" s="62"/>
      <c r="F29" s="21"/>
      <c r="G29" s="62"/>
      <c r="H29" s="75"/>
      <c r="I29" s="21"/>
      <c r="J29" s="21"/>
      <c r="K29" s="80"/>
      <c r="L29" s="62"/>
      <c r="M29" s="21"/>
      <c r="N29" s="62"/>
    </row>
    <row r="30" spans="1:14" ht="18.75" x14ac:dyDescent="0.25">
      <c r="A30" s="75"/>
      <c r="B30" s="21"/>
      <c r="C30" s="21"/>
      <c r="D30" s="80"/>
      <c r="E30" s="62"/>
      <c r="F30" s="21"/>
      <c r="G30" s="62"/>
      <c r="H30" s="75"/>
      <c r="I30" s="21"/>
      <c r="J30" s="21"/>
      <c r="K30" s="80"/>
      <c r="L30" s="62"/>
      <c r="M30" s="21"/>
      <c r="N30" s="62"/>
    </row>
    <row r="31" spans="1:14" ht="18.75" x14ac:dyDescent="0.25">
      <c r="A31" s="75"/>
      <c r="B31" s="21"/>
      <c r="C31" s="21"/>
      <c r="D31" s="80"/>
      <c r="E31" s="62"/>
      <c r="F31" s="21"/>
      <c r="G31" s="62"/>
      <c r="H31" s="75"/>
      <c r="I31" s="21"/>
      <c r="J31" s="21"/>
      <c r="K31" s="80"/>
      <c r="L31" s="62"/>
      <c r="M31" s="21"/>
      <c r="N31" s="62"/>
    </row>
    <row r="32" spans="1:14" ht="18.75" x14ac:dyDescent="0.25">
      <c r="A32" s="75"/>
      <c r="B32" s="21"/>
      <c r="C32" s="21"/>
      <c r="D32" s="80"/>
      <c r="E32" s="62"/>
      <c r="F32" s="21"/>
      <c r="G32" s="62"/>
      <c r="H32" s="75"/>
      <c r="I32" s="21"/>
      <c r="J32" s="21"/>
      <c r="K32" s="80"/>
      <c r="L32" s="62"/>
      <c r="M32" s="21"/>
      <c r="N32" s="62"/>
    </row>
    <row r="33" spans="1:14" ht="18.75" x14ac:dyDescent="0.25">
      <c r="A33" s="75"/>
      <c r="B33" s="21"/>
      <c r="C33" s="21"/>
      <c r="D33" s="80"/>
      <c r="E33" s="62"/>
      <c r="F33" s="21"/>
      <c r="G33" s="62"/>
      <c r="H33" s="75"/>
      <c r="I33" s="21"/>
      <c r="J33" s="21"/>
      <c r="K33" s="80"/>
      <c r="L33" s="62"/>
      <c r="M33" s="21"/>
      <c r="N33" s="62"/>
    </row>
    <row r="34" spans="1:14" ht="18.75" x14ac:dyDescent="0.25">
      <c r="A34" s="75"/>
      <c r="B34" s="21"/>
      <c r="C34" s="21"/>
      <c r="D34" s="80"/>
      <c r="E34" s="62"/>
      <c r="F34" s="21"/>
      <c r="G34" s="62"/>
      <c r="H34" s="75"/>
      <c r="I34" s="21"/>
      <c r="J34" s="21"/>
      <c r="K34" s="80"/>
      <c r="L34" s="62"/>
      <c r="M34" s="21"/>
      <c r="N34" s="62"/>
    </row>
    <row r="35" spans="1:14" ht="18.75" x14ac:dyDescent="0.25">
      <c r="A35" s="75"/>
      <c r="B35" s="21"/>
      <c r="C35" s="21"/>
      <c r="D35" s="80"/>
      <c r="E35" s="62"/>
      <c r="F35" s="21"/>
      <c r="G35" s="62"/>
      <c r="H35" s="75"/>
      <c r="I35" s="21"/>
      <c r="J35" s="21"/>
      <c r="K35" s="80"/>
      <c r="L35" s="62"/>
      <c r="M35" s="21"/>
      <c r="N35" s="62"/>
    </row>
    <row r="36" spans="1:14" ht="18.75" x14ac:dyDescent="0.25">
      <c r="A36" s="75"/>
      <c r="B36" s="21"/>
      <c r="C36" s="21"/>
      <c r="D36" s="80"/>
      <c r="E36" s="62"/>
      <c r="F36" s="21"/>
      <c r="G36" s="62"/>
      <c r="H36" s="75"/>
      <c r="I36" s="21"/>
      <c r="J36" s="21"/>
      <c r="K36" s="80"/>
      <c r="L36" s="62"/>
      <c r="M36" s="21"/>
      <c r="N36" s="62"/>
    </row>
    <row r="37" spans="1:14" ht="18.75" x14ac:dyDescent="0.25">
      <c r="A37" s="75"/>
      <c r="B37" s="21"/>
      <c r="C37" s="21"/>
      <c r="D37" s="80"/>
      <c r="E37" s="62"/>
      <c r="F37" s="21"/>
      <c r="G37" s="62"/>
      <c r="H37" s="75"/>
      <c r="I37" s="21"/>
      <c r="J37" s="21"/>
      <c r="K37" s="80"/>
      <c r="L37" s="62"/>
      <c r="M37" s="21"/>
      <c r="N37" s="62"/>
    </row>
    <row r="38" spans="1:14" ht="18.75" x14ac:dyDescent="0.25">
      <c r="A38" s="75"/>
      <c r="B38" s="21"/>
      <c r="C38" s="21"/>
      <c r="D38" s="80"/>
      <c r="E38" s="62"/>
      <c r="F38" s="21"/>
      <c r="G38" s="62"/>
      <c r="H38" s="75"/>
      <c r="I38" s="21"/>
      <c r="J38" s="21"/>
      <c r="K38" s="80"/>
      <c r="L38" s="62"/>
      <c r="M38" s="21"/>
      <c r="N38" s="62"/>
    </row>
    <row r="39" spans="1:14" ht="18.75" x14ac:dyDescent="0.25">
      <c r="A39" s="75"/>
      <c r="B39" s="21"/>
      <c r="C39" s="21"/>
      <c r="D39" s="80"/>
      <c r="E39" s="62"/>
      <c r="F39" s="21"/>
      <c r="G39" s="62"/>
      <c r="H39" s="75"/>
      <c r="I39" s="21"/>
      <c r="J39" s="21"/>
      <c r="K39" s="80"/>
      <c r="L39" s="62"/>
      <c r="M39" s="21"/>
      <c r="N39" s="62"/>
    </row>
    <row r="40" spans="1:14" ht="18.75" x14ac:dyDescent="0.25">
      <c r="A40" s="75"/>
      <c r="B40" s="21"/>
      <c r="C40" s="21"/>
      <c r="D40" s="80"/>
      <c r="E40" s="62"/>
      <c r="F40" s="21"/>
      <c r="G40" s="62"/>
      <c r="H40" s="75"/>
      <c r="I40" s="21"/>
      <c r="J40" s="21"/>
      <c r="K40" s="80"/>
      <c r="L40" s="62"/>
      <c r="M40" s="21"/>
      <c r="N40" s="62"/>
    </row>
    <row r="41" spans="1:14" ht="18.75" x14ac:dyDescent="0.25">
      <c r="A41" s="75"/>
      <c r="B41" s="21"/>
      <c r="C41" s="21"/>
      <c r="D41" s="80"/>
      <c r="E41" s="62"/>
      <c r="F41" s="21"/>
      <c r="G41" s="62"/>
      <c r="H41" s="75"/>
      <c r="I41" s="21"/>
      <c r="J41" s="21"/>
      <c r="K41" s="80"/>
      <c r="L41" s="62"/>
      <c r="M41" s="21"/>
      <c r="N41" s="62"/>
    </row>
    <row r="42" spans="1:14" ht="18.75" x14ac:dyDescent="0.25">
      <c r="A42" s="75"/>
      <c r="B42" s="21"/>
      <c r="C42" s="21"/>
      <c r="D42" s="80"/>
      <c r="E42" s="62"/>
      <c r="F42" s="21"/>
      <c r="G42" s="62"/>
      <c r="H42" s="75"/>
      <c r="I42" s="21"/>
      <c r="J42" s="21"/>
      <c r="K42" s="80"/>
      <c r="L42" s="62"/>
      <c r="M42" s="21"/>
      <c r="N42" s="62"/>
    </row>
    <row r="43" spans="1:14" ht="18.75" x14ac:dyDescent="0.25">
      <c r="A43" s="75"/>
      <c r="B43" s="21"/>
      <c r="C43" s="21"/>
      <c r="D43" s="80"/>
      <c r="E43" s="62"/>
      <c r="F43" s="21"/>
      <c r="G43" s="62"/>
      <c r="H43" s="75"/>
      <c r="I43" s="21"/>
      <c r="J43" s="21"/>
      <c r="K43" s="80"/>
      <c r="L43" s="62"/>
      <c r="M43" s="21"/>
      <c r="N43" s="62"/>
    </row>
    <row r="44" spans="1:14" ht="18.75" x14ac:dyDescent="0.25">
      <c r="A44" s="75"/>
      <c r="B44" s="21"/>
      <c r="C44" s="21"/>
      <c r="D44" s="80"/>
      <c r="E44" s="62"/>
      <c r="F44" s="21"/>
      <c r="G44" s="62"/>
      <c r="H44" s="75"/>
      <c r="I44" s="21"/>
      <c r="J44" s="21"/>
      <c r="K44" s="80"/>
      <c r="L44" s="62"/>
      <c r="M44" s="21"/>
      <c r="N44" s="62"/>
    </row>
    <row r="45" spans="1:14" ht="18.75" x14ac:dyDescent="0.25">
      <c r="A45" s="75"/>
      <c r="B45" s="21"/>
      <c r="C45" s="21"/>
      <c r="D45" s="80"/>
      <c r="E45" s="62"/>
      <c r="F45" s="21"/>
      <c r="G45" s="62"/>
      <c r="H45" s="75"/>
      <c r="I45" s="21"/>
      <c r="J45" s="21"/>
      <c r="K45" s="80"/>
      <c r="L45" s="62"/>
      <c r="M45" s="21"/>
      <c r="N45" s="62"/>
    </row>
    <row r="46" spans="1:14" ht="18.75" x14ac:dyDescent="0.25">
      <c r="A46" s="75"/>
      <c r="B46" s="21"/>
      <c r="C46" s="21"/>
      <c r="D46" s="80"/>
      <c r="E46" s="62"/>
      <c r="F46" s="21"/>
      <c r="G46" s="62"/>
      <c r="H46" s="75"/>
      <c r="I46" s="21"/>
      <c r="J46" s="21"/>
      <c r="K46" s="80"/>
      <c r="L46" s="62"/>
      <c r="M46" s="21"/>
      <c r="N46" s="62"/>
    </row>
    <row r="47" spans="1:14" ht="18.75" x14ac:dyDescent="0.25">
      <c r="A47" s="75"/>
      <c r="B47" s="21"/>
      <c r="C47" s="21"/>
      <c r="D47" s="80"/>
      <c r="E47" s="62"/>
      <c r="F47" s="21"/>
      <c r="G47" s="62"/>
      <c r="H47" s="75"/>
      <c r="I47" s="21"/>
      <c r="J47" s="21"/>
      <c r="K47" s="80"/>
      <c r="L47" s="62"/>
      <c r="M47" s="21"/>
      <c r="N47" s="62"/>
    </row>
    <row r="48" spans="1:14" ht="18.75" x14ac:dyDescent="0.25">
      <c r="A48" s="75"/>
      <c r="B48" s="21"/>
      <c r="C48" s="21"/>
      <c r="D48" s="80"/>
      <c r="E48" s="62"/>
      <c r="F48" s="21"/>
      <c r="G48" s="62"/>
      <c r="H48" s="75"/>
      <c r="I48" s="21"/>
      <c r="J48" s="21"/>
      <c r="K48" s="80"/>
      <c r="L48" s="62"/>
      <c r="M48" s="21"/>
      <c r="N48" s="62"/>
    </row>
    <row r="49" spans="1:14" ht="18.75" x14ac:dyDescent="0.25">
      <c r="A49" s="75"/>
      <c r="B49" s="21"/>
      <c r="C49" s="21"/>
      <c r="D49" s="80"/>
      <c r="E49" s="62"/>
      <c r="F49" s="21"/>
      <c r="G49" s="62"/>
      <c r="H49" s="75"/>
      <c r="I49" s="21"/>
      <c r="J49" s="21"/>
      <c r="K49" s="80"/>
      <c r="L49" s="62"/>
      <c r="M49" s="21"/>
      <c r="N49" s="62"/>
    </row>
    <row r="50" spans="1:14" ht="18.75" x14ac:dyDescent="0.25">
      <c r="A50" s="75"/>
      <c r="B50" s="21"/>
      <c r="C50" s="21"/>
      <c r="D50" s="80"/>
      <c r="E50" s="62"/>
      <c r="F50" s="21"/>
      <c r="G50" s="62"/>
      <c r="H50" s="75"/>
      <c r="I50" s="21"/>
      <c r="J50" s="21"/>
      <c r="K50" s="80"/>
      <c r="L50" s="62"/>
      <c r="M50" s="21"/>
      <c r="N50" s="62"/>
    </row>
    <row r="51" spans="1:14" ht="18.75" x14ac:dyDescent="0.25">
      <c r="A51" s="75"/>
      <c r="B51" s="21"/>
      <c r="C51" s="21"/>
      <c r="D51" s="80"/>
      <c r="E51" s="62"/>
      <c r="F51" s="21"/>
      <c r="G51" s="62"/>
      <c r="H51" s="75"/>
      <c r="I51" s="21"/>
      <c r="J51" s="21"/>
      <c r="K51" s="80"/>
      <c r="L51" s="62"/>
      <c r="M51" s="21"/>
      <c r="N51" s="62"/>
    </row>
    <row r="52" spans="1:14" ht="18.75" x14ac:dyDescent="0.25">
      <c r="A52" s="75"/>
      <c r="B52" s="21"/>
      <c r="C52" s="21"/>
      <c r="D52" s="80"/>
      <c r="E52" s="62"/>
      <c r="F52" s="21"/>
      <c r="G52" s="62"/>
      <c r="H52" s="75"/>
      <c r="I52" s="21"/>
      <c r="J52" s="21"/>
      <c r="K52" s="80"/>
      <c r="L52" s="62"/>
      <c r="M52" s="21"/>
      <c r="N52" s="62"/>
    </row>
    <row r="53" spans="1:14" ht="18.75" x14ac:dyDescent="0.25">
      <c r="A53" s="75"/>
      <c r="B53" s="21"/>
      <c r="C53" s="21"/>
      <c r="D53" s="80"/>
      <c r="E53" s="62"/>
      <c r="F53" s="21"/>
      <c r="G53" s="62"/>
      <c r="H53" s="75"/>
      <c r="I53" s="21"/>
      <c r="J53" s="21"/>
      <c r="K53" s="80"/>
      <c r="L53" s="62"/>
      <c r="M53" s="21"/>
      <c r="N53" s="62"/>
    </row>
    <row r="54" spans="1:14" ht="18.75" x14ac:dyDescent="0.25">
      <c r="A54" s="75"/>
      <c r="B54" s="21"/>
      <c r="C54" s="21"/>
      <c r="D54" s="80"/>
      <c r="E54" s="62"/>
      <c r="F54" s="21"/>
      <c r="G54" s="62"/>
      <c r="H54" s="75"/>
      <c r="I54" s="21"/>
      <c r="J54" s="21"/>
      <c r="K54" s="80"/>
      <c r="L54" s="62"/>
      <c r="M54" s="21"/>
      <c r="N54" s="62"/>
    </row>
    <row r="55" spans="1:14" ht="18.75" x14ac:dyDescent="0.25">
      <c r="A55" s="75"/>
      <c r="B55" s="21"/>
      <c r="C55" s="21"/>
      <c r="D55" s="80"/>
      <c r="E55" s="62"/>
      <c r="F55" s="21"/>
      <c r="G55" s="62"/>
      <c r="H55" s="75"/>
      <c r="I55" s="21"/>
      <c r="J55" s="21"/>
      <c r="K55" s="80"/>
      <c r="L55" s="62"/>
      <c r="M55" s="21"/>
      <c r="N55" s="62"/>
    </row>
    <row r="56" spans="1:14" ht="18.75" x14ac:dyDescent="0.25">
      <c r="A56" s="75"/>
      <c r="B56" s="21"/>
      <c r="C56" s="21"/>
      <c r="D56" s="80"/>
      <c r="E56" s="62"/>
      <c r="F56" s="21"/>
      <c r="G56" s="62"/>
      <c r="H56" s="75"/>
      <c r="I56" s="21"/>
      <c r="J56" s="21"/>
      <c r="K56" s="80"/>
      <c r="L56" s="62"/>
      <c r="M56" s="21"/>
      <c r="N56" s="62"/>
    </row>
    <row r="57" spans="1:14" ht="18.75" x14ac:dyDescent="0.25">
      <c r="A57" s="75"/>
      <c r="B57" s="21"/>
      <c r="C57" s="21"/>
      <c r="D57" s="80"/>
      <c r="E57" s="62"/>
      <c r="F57" s="21"/>
      <c r="G57" s="62"/>
      <c r="H57" s="75"/>
      <c r="I57" s="21"/>
      <c r="J57" s="21"/>
      <c r="K57" s="80"/>
      <c r="L57" s="62"/>
      <c r="M57" s="21"/>
      <c r="N57" s="62"/>
    </row>
    <row r="58" spans="1:14" ht="18.75" x14ac:dyDescent="0.25">
      <c r="A58" s="75"/>
      <c r="B58" s="21"/>
      <c r="C58" s="21"/>
      <c r="D58" s="80"/>
      <c r="E58" s="62"/>
      <c r="F58" s="21"/>
      <c r="G58" s="62"/>
      <c r="H58" s="75"/>
      <c r="I58" s="21"/>
      <c r="J58" s="21"/>
      <c r="K58" s="80"/>
      <c r="L58" s="62"/>
      <c r="M58" s="21"/>
      <c r="N58" s="62"/>
    </row>
    <row r="59" spans="1:14" ht="18.75" x14ac:dyDescent="0.25">
      <c r="A59" s="75"/>
      <c r="B59" s="21"/>
      <c r="C59" s="21"/>
      <c r="D59" s="80"/>
      <c r="E59" s="62"/>
      <c r="F59" s="21"/>
      <c r="G59" s="62"/>
      <c r="H59" s="75"/>
      <c r="I59" s="21"/>
      <c r="J59" s="21"/>
      <c r="K59" s="80"/>
      <c r="L59" s="62"/>
      <c r="M59" s="21"/>
      <c r="N59" s="62"/>
    </row>
    <row r="60" spans="1:14" ht="18.75" x14ac:dyDescent="0.25">
      <c r="A60" s="75"/>
      <c r="B60" s="21"/>
      <c r="C60" s="21"/>
      <c r="D60" s="80"/>
      <c r="E60" s="62"/>
      <c r="F60" s="21"/>
      <c r="G60" s="62"/>
      <c r="H60" s="75"/>
      <c r="I60" s="21"/>
      <c r="J60" s="21"/>
      <c r="K60" s="80"/>
      <c r="L60" s="62"/>
      <c r="M60" s="21"/>
      <c r="N60" s="62"/>
    </row>
    <row r="61" spans="1:14" ht="18.75" x14ac:dyDescent="0.25">
      <c r="A61" s="75"/>
      <c r="B61" s="21"/>
      <c r="C61" s="21"/>
      <c r="D61" s="80"/>
      <c r="E61" s="62"/>
      <c r="F61" s="21"/>
      <c r="G61" s="62"/>
      <c r="H61" s="75"/>
      <c r="I61" s="21"/>
      <c r="J61" s="21"/>
      <c r="K61" s="80"/>
      <c r="L61" s="62"/>
      <c r="M61" s="21"/>
      <c r="N61" s="62"/>
    </row>
    <row r="62" spans="1:14" ht="18.75" x14ac:dyDescent="0.25">
      <c r="A62" s="75"/>
      <c r="B62" s="21"/>
      <c r="C62" s="21"/>
      <c r="D62" s="80"/>
      <c r="E62" s="62"/>
      <c r="F62" s="21"/>
      <c r="G62" s="62"/>
      <c r="H62" s="75"/>
      <c r="I62" s="21"/>
      <c r="J62" s="21"/>
      <c r="K62" s="80"/>
      <c r="L62" s="62"/>
      <c r="M62" s="21"/>
      <c r="N62" s="62"/>
    </row>
    <row r="63" spans="1:14" ht="18.75" x14ac:dyDescent="0.25">
      <c r="A63" s="75"/>
      <c r="B63" s="21"/>
      <c r="C63" s="21"/>
      <c r="D63" s="80"/>
      <c r="E63" s="62"/>
      <c r="F63" s="21"/>
      <c r="G63" s="62"/>
      <c r="H63" s="75"/>
      <c r="I63" s="21"/>
      <c r="J63" s="21"/>
      <c r="K63" s="80"/>
      <c r="L63" s="62"/>
      <c r="M63" s="21"/>
      <c r="N63" s="62"/>
    </row>
    <row r="64" spans="1:14" ht="18.75" x14ac:dyDescent="0.25">
      <c r="A64" s="75"/>
      <c r="B64" s="21"/>
      <c r="C64" s="21"/>
      <c r="D64" s="80"/>
      <c r="E64" s="62"/>
      <c r="F64" s="21"/>
      <c r="G64" s="62"/>
      <c r="H64" s="75"/>
      <c r="I64" s="21"/>
      <c r="J64" s="21"/>
      <c r="K64" s="80"/>
      <c r="L64" s="62"/>
      <c r="M64" s="21"/>
      <c r="N64" s="62"/>
    </row>
    <row r="65" spans="1:14" ht="18.75" x14ac:dyDescent="0.25">
      <c r="A65" s="75"/>
      <c r="B65" s="21"/>
      <c r="C65" s="21"/>
      <c r="D65" s="80"/>
      <c r="E65" s="62"/>
      <c r="F65" s="21"/>
      <c r="G65" s="62"/>
      <c r="H65" s="75"/>
      <c r="I65" s="21"/>
      <c r="J65" s="21"/>
      <c r="K65" s="80"/>
      <c r="L65" s="62"/>
      <c r="M65" s="21"/>
      <c r="N65" s="62"/>
    </row>
    <row r="66" spans="1:14" ht="18.75" x14ac:dyDescent="0.25">
      <c r="A66" s="75"/>
      <c r="B66" s="21"/>
      <c r="C66" s="21"/>
      <c r="D66" s="80"/>
      <c r="E66" s="62"/>
      <c r="F66" s="21"/>
      <c r="G66" s="62"/>
      <c r="H66" s="75"/>
      <c r="I66" s="21"/>
      <c r="J66" s="21"/>
      <c r="K66" s="80"/>
      <c r="L66" s="62"/>
      <c r="M66" s="21"/>
      <c r="N66" s="62"/>
    </row>
    <row r="67" spans="1:14" ht="18.75" x14ac:dyDescent="0.25">
      <c r="A67" s="75"/>
      <c r="B67" s="21"/>
      <c r="C67" s="21"/>
      <c r="D67" s="80"/>
      <c r="E67" s="62"/>
      <c r="F67" s="21"/>
      <c r="G67" s="62"/>
      <c r="H67" s="75"/>
      <c r="I67" s="21"/>
      <c r="J67" s="21"/>
      <c r="K67" s="80"/>
      <c r="L67" s="62"/>
      <c r="M67" s="21"/>
      <c r="N67" s="62"/>
    </row>
    <row r="68" spans="1:14" ht="18.75" x14ac:dyDescent="0.25">
      <c r="A68" s="75"/>
      <c r="B68" s="21"/>
      <c r="C68" s="21"/>
      <c r="D68" s="80"/>
      <c r="E68" s="62"/>
      <c r="F68" s="21"/>
      <c r="G68" s="62"/>
      <c r="H68" s="75"/>
      <c r="I68" s="21"/>
      <c r="J68" s="21"/>
      <c r="K68" s="80"/>
      <c r="L68" s="62"/>
      <c r="M68" s="21"/>
      <c r="N68" s="62"/>
    </row>
    <row r="69" spans="1:14" ht="18.75" x14ac:dyDescent="0.25">
      <c r="A69" s="75"/>
      <c r="B69" s="21"/>
      <c r="C69" s="21"/>
      <c r="D69" s="80"/>
      <c r="E69" s="62"/>
      <c r="F69" s="21"/>
      <c r="G69" s="62"/>
      <c r="H69" s="75"/>
      <c r="I69" s="21"/>
      <c r="J69" s="21"/>
      <c r="K69" s="80"/>
      <c r="L69" s="62"/>
      <c r="M69" s="21"/>
      <c r="N69" s="62"/>
    </row>
    <row r="70" spans="1:14" ht="18.75" x14ac:dyDescent="0.25">
      <c r="A70" s="75"/>
      <c r="B70" s="21"/>
      <c r="C70" s="21"/>
      <c r="D70" s="80"/>
      <c r="E70" s="62"/>
      <c r="F70" s="21"/>
      <c r="G70" s="62"/>
      <c r="H70" s="75"/>
      <c r="I70" s="21"/>
      <c r="J70" s="21"/>
      <c r="K70" s="80"/>
      <c r="L70" s="62"/>
      <c r="M70" s="21"/>
      <c r="N70" s="62"/>
    </row>
    <row r="71" spans="1:14" ht="18.75" x14ac:dyDescent="0.25">
      <c r="A71" s="75"/>
      <c r="B71" s="21"/>
      <c r="C71" s="21"/>
      <c r="D71" s="80"/>
      <c r="E71" s="62"/>
      <c r="F71" s="21"/>
      <c r="G71" s="62"/>
      <c r="H71" s="75"/>
      <c r="I71" s="21"/>
      <c r="J71" s="21"/>
      <c r="K71" s="80"/>
      <c r="L71" s="62"/>
      <c r="M71" s="21"/>
      <c r="N71" s="62"/>
    </row>
    <row r="72" spans="1:14" ht="18.75" x14ac:dyDescent="0.25">
      <c r="A72" s="75"/>
      <c r="B72" s="21"/>
      <c r="C72" s="21"/>
      <c r="D72" s="80"/>
      <c r="E72" s="62"/>
      <c r="F72" s="21"/>
      <c r="G72" s="62"/>
      <c r="H72" s="75"/>
      <c r="I72" s="21"/>
      <c r="J72" s="21"/>
      <c r="K72" s="80"/>
      <c r="L72" s="62"/>
      <c r="M72" s="21"/>
      <c r="N72" s="62"/>
    </row>
    <row r="73" spans="1:14" ht="18.75" x14ac:dyDescent="0.25">
      <c r="A73" s="75"/>
      <c r="B73" s="21"/>
      <c r="C73" s="21"/>
      <c r="D73" s="80"/>
      <c r="E73" s="62"/>
      <c r="F73" s="21"/>
      <c r="G73" s="62"/>
      <c r="H73" s="75"/>
      <c r="I73" s="21"/>
      <c r="J73" s="21"/>
      <c r="K73" s="80"/>
      <c r="L73" s="62"/>
      <c r="M73" s="21"/>
      <c r="N73" s="62"/>
    </row>
    <row r="74" spans="1:14" ht="18.75" x14ac:dyDescent="0.25">
      <c r="A74" s="75"/>
      <c r="B74" s="21"/>
      <c r="C74" s="21"/>
      <c r="D74" s="80"/>
      <c r="E74" s="62"/>
      <c r="F74" s="21"/>
      <c r="G74" s="62"/>
      <c r="H74" s="75"/>
      <c r="I74" s="21"/>
      <c r="J74" s="21"/>
      <c r="K74" s="80"/>
      <c r="L74" s="62"/>
      <c r="M74" s="21"/>
      <c r="N74" s="62"/>
    </row>
    <row r="75" spans="1:14" ht="18.75" x14ac:dyDescent="0.25">
      <c r="A75" s="75"/>
      <c r="B75" s="21"/>
      <c r="C75" s="21"/>
      <c r="D75" s="80"/>
      <c r="E75" s="62"/>
      <c r="F75" s="21"/>
      <c r="G75" s="62"/>
      <c r="H75" s="75"/>
      <c r="I75" s="21"/>
      <c r="J75" s="21"/>
      <c r="K75" s="80"/>
      <c r="L75" s="62"/>
      <c r="M75" s="21"/>
      <c r="N75" s="62"/>
    </row>
    <row r="76" spans="1:14" ht="18.75" x14ac:dyDescent="0.25">
      <c r="A76" s="75"/>
      <c r="B76" s="21"/>
      <c r="C76" s="21"/>
      <c r="D76" s="80"/>
      <c r="E76" s="62"/>
      <c r="F76" s="21"/>
      <c r="G76" s="62"/>
      <c r="H76" s="75"/>
      <c r="I76" s="21"/>
      <c r="J76" s="21"/>
      <c r="K76" s="80"/>
      <c r="L76" s="62"/>
      <c r="M76" s="21"/>
      <c r="N76" s="62"/>
    </row>
    <row r="77" spans="1:14" ht="18.75" x14ac:dyDescent="0.25">
      <c r="A77" s="64"/>
      <c r="B77" s="21"/>
      <c r="C77" s="21"/>
      <c r="D77" s="80"/>
      <c r="E77" s="62"/>
      <c r="F77" s="21"/>
      <c r="G77" s="62"/>
      <c r="H77" s="75"/>
      <c r="I77" s="21"/>
      <c r="J77" s="21"/>
      <c r="K77" s="80"/>
      <c r="L77" s="62"/>
      <c r="M77" s="21"/>
      <c r="N77" s="62"/>
    </row>
    <row r="78" spans="1:14" ht="18.75" x14ac:dyDescent="0.25">
      <c r="A78" s="64"/>
      <c r="B78" s="21"/>
      <c r="C78" s="21"/>
      <c r="D78" s="80"/>
      <c r="E78" s="62"/>
      <c r="F78" s="21"/>
      <c r="G78" s="62"/>
      <c r="H78" s="75"/>
      <c r="I78" s="21"/>
      <c r="J78" s="21"/>
      <c r="K78" s="80"/>
      <c r="L78" s="62"/>
      <c r="M78" s="21"/>
      <c r="N78" s="62"/>
    </row>
    <row r="79" spans="1:14" ht="18.75" x14ac:dyDescent="0.25">
      <c r="A79" s="64"/>
      <c r="B79" s="21"/>
      <c r="C79" s="21"/>
      <c r="D79" s="80"/>
      <c r="E79" s="62"/>
      <c r="F79" s="21"/>
      <c r="G79" s="62"/>
      <c r="H79" s="75"/>
      <c r="I79" s="21"/>
      <c r="J79" s="21"/>
      <c r="K79" s="80"/>
      <c r="L79" s="62"/>
      <c r="M79" s="21"/>
      <c r="N79" s="62"/>
    </row>
    <row r="80" spans="1:14" ht="18.75" x14ac:dyDescent="0.25">
      <c r="A80" s="64"/>
      <c r="B80" s="21"/>
      <c r="C80" s="21"/>
      <c r="D80" s="80"/>
      <c r="E80" s="62"/>
      <c r="F80" s="21"/>
      <c r="G80" s="62"/>
      <c r="H80" s="75"/>
      <c r="I80" s="21"/>
      <c r="J80" s="21"/>
      <c r="K80" s="80"/>
      <c r="L80" s="62"/>
      <c r="M80" s="21"/>
      <c r="N80" s="62"/>
    </row>
    <row r="81" spans="1:14" ht="18.75" x14ac:dyDescent="0.25">
      <c r="A81" s="64"/>
      <c r="B81" s="21"/>
      <c r="C81" s="21"/>
      <c r="D81" s="80"/>
      <c r="E81" s="62"/>
      <c r="F81" s="21"/>
      <c r="G81" s="62"/>
      <c r="H81" s="75"/>
      <c r="I81" s="21"/>
      <c r="J81" s="21"/>
      <c r="K81" s="80"/>
      <c r="L81" s="62"/>
      <c r="M81" s="21"/>
      <c r="N81" s="62"/>
    </row>
    <row r="82" spans="1:14" ht="18.75" x14ac:dyDescent="0.25">
      <c r="A82" s="64"/>
      <c r="B82" s="21"/>
      <c r="C82" s="21"/>
      <c r="D82" s="80"/>
      <c r="E82" s="62"/>
      <c r="F82" s="21"/>
      <c r="G82" s="62"/>
      <c r="H82" s="75"/>
      <c r="I82" s="21"/>
      <c r="J82" s="21"/>
      <c r="K82" s="80"/>
      <c r="L82" s="62"/>
      <c r="M82" s="21"/>
      <c r="N82" s="62"/>
    </row>
    <row r="83" spans="1:14" ht="18.75" x14ac:dyDescent="0.25">
      <c r="A83" s="64"/>
      <c r="B83" s="21"/>
      <c r="C83" s="21"/>
      <c r="D83" s="80"/>
      <c r="E83" s="62"/>
      <c r="F83" s="21"/>
      <c r="G83" s="62"/>
      <c r="H83" s="75"/>
      <c r="I83" s="21"/>
      <c r="J83" s="21"/>
      <c r="K83" s="80"/>
      <c r="L83" s="62"/>
      <c r="M83" s="21"/>
      <c r="N83" s="62"/>
    </row>
    <row r="84" spans="1:14" ht="18.75" x14ac:dyDescent="0.25">
      <c r="A84" s="64"/>
      <c r="B84" s="21"/>
      <c r="C84" s="21"/>
      <c r="D84" s="80"/>
      <c r="E84" s="62"/>
      <c r="F84" s="21"/>
      <c r="G84" s="62"/>
      <c r="H84" s="75"/>
      <c r="I84" s="21"/>
      <c r="J84" s="21"/>
      <c r="K84" s="80"/>
      <c r="L84" s="62"/>
      <c r="M84" s="21"/>
      <c r="N84" s="62"/>
    </row>
    <row r="85" spans="1:14" ht="18.75" x14ac:dyDescent="0.25">
      <c r="A85" s="64"/>
      <c r="B85" s="21"/>
      <c r="C85" s="21"/>
      <c r="D85" s="80"/>
      <c r="E85" s="62"/>
      <c r="F85" s="21"/>
      <c r="G85" s="62"/>
      <c r="H85" s="75"/>
      <c r="I85" s="21"/>
      <c r="J85" s="21"/>
      <c r="K85" s="80"/>
      <c r="L85" s="62"/>
      <c r="M85" s="21"/>
      <c r="N85" s="62"/>
    </row>
    <row r="86" spans="1:14" ht="18.75" x14ac:dyDescent="0.25">
      <c r="A86" s="64"/>
      <c r="B86" s="21"/>
      <c r="C86" s="21"/>
      <c r="D86" s="80"/>
      <c r="E86" s="62"/>
      <c r="F86" s="21"/>
      <c r="G86" s="62"/>
      <c r="H86" s="75"/>
      <c r="I86" s="21"/>
      <c r="J86" s="21"/>
      <c r="K86" s="80"/>
      <c r="L86" s="62"/>
      <c r="M86" s="21"/>
      <c r="N86" s="62"/>
    </row>
    <row r="87" spans="1:14" ht="18.75" x14ac:dyDescent="0.25">
      <c r="A87" s="64"/>
      <c r="B87" s="21"/>
      <c r="C87" s="21"/>
      <c r="D87" s="80"/>
      <c r="E87" s="62"/>
      <c r="F87" s="21"/>
      <c r="G87" s="62"/>
      <c r="H87" s="75"/>
      <c r="I87" s="21"/>
      <c r="J87" s="21"/>
      <c r="K87" s="80"/>
      <c r="L87" s="62"/>
      <c r="M87" s="21"/>
      <c r="N87" s="62"/>
    </row>
    <row r="88" spans="1:14" ht="18.75" x14ac:dyDescent="0.25">
      <c r="A88" s="64"/>
      <c r="B88" s="21"/>
      <c r="C88" s="21"/>
      <c r="D88" s="80"/>
      <c r="E88" s="62"/>
      <c r="F88" s="21"/>
      <c r="G88" s="62"/>
      <c r="H88" s="75"/>
      <c r="I88" s="21"/>
      <c r="J88" s="21"/>
      <c r="K88" s="80"/>
      <c r="L88" s="62"/>
      <c r="M88" s="21"/>
      <c r="N88" s="62"/>
    </row>
    <row r="89" spans="1:14" ht="18.75" x14ac:dyDescent="0.25">
      <c r="A89" s="64"/>
      <c r="B89" s="21"/>
      <c r="C89" s="21"/>
      <c r="D89" s="80"/>
      <c r="E89" s="62"/>
      <c r="F89" s="21"/>
      <c r="G89" s="62"/>
      <c r="H89" s="75"/>
      <c r="I89" s="21"/>
      <c r="J89" s="21"/>
      <c r="K89" s="80"/>
      <c r="L89" s="62"/>
      <c r="M89" s="21"/>
      <c r="N89" s="62"/>
    </row>
    <row r="90" spans="1:14" ht="18.75" x14ac:dyDescent="0.25">
      <c r="A90" s="64"/>
      <c r="B90" s="21"/>
      <c r="C90" s="21"/>
      <c r="D90" s="80"/>
      <c r="E90" s="62"/>
      <c r="F90" s="21"/>
      <c r="G90" s="62"/>
      <c r="H90" s="75"/>
      <c r="I90" s="21"/>
      <c r="J90" s="21"/>
      <c r="K90" s="80"/>
      <c r="L90" s="62"/>
      <c r="M90" s="21"/>
      <c r="N90" s="62"/>
    </row>
    <row r="91" spans="1:14" ht="18.75" x14ac:dyDescent="0.25">
      <c r="A91" s="64"/>
      <c r="B91" s="21"/>
      <c r="C91" s="21"/>
      <c r="D91" s="80"/>
      <c r="E91" s="62"/>
      <c r="F91" s="21"/>
      <c r="G91" s="62"/>
      <c r="H91" s="75"/>
      <c r="I91" s="21"/>
      <c r="J91" s="21"/>
      <c r="K91" s="80"/>
      <c r="L91" s="62"/>
      <c r="M91" s="21"/>
      <c r="N91" s="62"/>
    </row>
    <row r="92" spans="1:14" ht="18.75" x14ac:dyDescent="0.25">
      <c r="A92" s="64"/>
      <c r="B92" s="21"/>
      <c r="C92" s="21"/>
      <c r="D92" s="80"/>
      <c r="E92" s="62"/>
      <c r="F92" s="21"/>
      <c r="G92" s="62"/>
      <c r="H92" s="75"/>
      <c r="I92" s="21"/>
      <c r="J92" s="21"/>
      <c r="K92" s="80"/>
      <c r="L92" s="62"/>
      <c r="M92" s="21"/>
      <c r="N92" s="62"/>
    </row>
    <row r="93" spans="1:14" ht="18.75" x14ac:dyDescent="0.25">
      <c r="A93" s="64"/>
      <c r="B93" s="21"/>
      <c r="C93" s="21"/>
      <c r="D93" s="80"/>
      <c r="E93" s="62"/>
      <c r="F93" s="21"/>
      <c r="G93" s="62"/>
      <c r="H93" s="75"/>
      <c r="I93" s="21"/>
      <c r="J93" s="21"/>
      <c r="K93" s="80"/>
      <c r="L93" s="62"/>
      <c r="M93" s="21"/>
      <c r="N93" s="62"/>
    </row>
    <row r="94" spans="1:14" ht="18.75" x14ac:dyDescent="0.25">
      <c r="A94" s="64"/>
      <c r="B94" s="21"/>
      <c r="C94" s="21"/>
      <c r="D94" s="80"/>
      <c r="E94" s="62"/>
      <c r="F94" s="21"/>
      <c r="G94" s="62"/>
      <c r="H94" s="75"/>
      <c r="I94" s="21"/>
      <c r="J94" s="21"/>
      <c r="K94" s="80"/>
      <c r="L94" s="62"/>
      <c r="M94" s="21"/>
      <c r="N94" s="62"/>
    </row>
    <row r="95" spans="1:14" ht="18.75" x14ac:dyDescent="0.25">
      <c r="A95" s="64"/>
      <c r="B95" s="21"/>
      <c r="C95" s="21"/>
      <c r="D95" s="80"/>
      <c r="E95" s="62"/>
      <c r="F95" s="21"/>
      <c r="G95" s="62"/>
      <c r="H95" s="75"/>
      <c r="I95" s="21"/>
      <c r="J95" s="21"/>
      <c r="K95" s="80"/>
      <c r="L95" s="62"/>
      <c r="M95" s="21"/>
      <c r="N95" s="62"/>
    </row>
    <row r="96" spans="1:14" ht="18.75" x14ac:dyDescent="0.25">
      <c r="A96" s="64"/>
      <c r="B96" s="21"/>
      <c r="C96" s="21"/>
      <c r="D96" s="80"/>
      <c r="E96" s="62"/>
      <c r="F96" s="21"/>
      <c r="G96" s="62"/>
      <c r="H96" s="75"/>
      <c r="I96" s="21"/>
      <c r="J96" s="21"/>
      <c r="K96" s="80"/>
      <c r="L96" s="62"/>
      <c r="M96" s="21"/>
      <c r="N96" s="62"/>
    </row>
    <row r="97" spans="1:14" ht="18.75" x14ac:dyDescent="0.25">
      <c r="A97" s="64"/>
      <c r="B97" s="21"/>
      <c r="C97" s="21"/>
      <c r="D97" s="80"/>
      <c r="E97" s="62"/>
      <c r="F97" s="21"/>
      <c r="G97" s="62"/>
      <c r="H97" s="75"/>
      <c r="I97" s="21"/>
      <c r="J97" s="21"/>
      <c r="K97" s="80"/>
      <c r="L97" s="62"/>
      <c r="M97" s="21"/>
      <c r="N97" s="62"/>
    </row>
    <row r="98" spans="1:14" ht="18.75" x14ac:dyDescent="0.25">
      <c r="A98" s="64"/>
      <c r="B98" s="21"/>
      <c r="C98" s="21"/>
      <c r="D98" s="80"/>
      <c r="E98" s="62"/>
      <c r="F98" s="21"/>
      <c r="G98" s="62"/>
      <c r="H98" s="75"/>
      <c r="I98" s="21"/>
      <c r="J98" s="21"/>
      <c r="K98" s="80"/>
      <c r="L98" s="62"/>
      <c r="M98" s="21"/>
      <c r="N98" s="62"/>
    </row>
    <row r="99" spans="1:14" ht="18.75" x14ac:dyDescent="0.25">
      <c r="A99" s="64"/>
      <c r="B99" s="21"/>
      <c r="C99" s="21"/>
      <c r="D99" s="80"/>
      <c r="E99" s="62"/>
      <c r="F99" s="21"/>
      <c r="G99" s="62"/>
      <c r="H99" s="75"/>
      <c r="I99" s="21"/>
      <c r="J99" s="21"/>
      <c r="K99" s="80"/>
      <c r="L99" s="62"/>
      <c r="M99" s="21"/>
      <c r="N99" s="62"/>
    </row>
    <row r="100" spans="1:14" ht="18.75" x14ac:dyDescent="0.25">
      <c r="A100" s="64"/>
      <c r="B100" s="21"/>
      <c r="C100" s="21"/>
      <c r="D100" s="80"/>
      <c r="E100" s="62"/>
      <c r="F100" s="21"/>
      <c r="G100" s="62"/>
      <c r="H100" s="75"/>
      <c r="I100" s="21"/>
      <c r="J100" s="21"/>
      <c r="K100" s="80"/>
      <c r="L100" s="62"/>
      <c r="M100" s="21"/>
      <c r="N100" s="62"/>
    </row>
    <row r="101" spans="1:14" ht="18.75" x14ac:dyDescent="0.25">
      <c r="A101" s="64"/>
      <c r="B101" s="21"/>
      <c r="C101" s="21"/>
      <c r="D101" s="80"/>
      <c r="E101" s="62"/>
      <c r="F101" s="21"/>
      <c r="G101" s="62"/>
      <c r="H101" s="75"/>
      <c r="I101" s="21"/>
      <c r="J101" s="21"/>
      <c r="K101" s="80"/>
      <c r="L101" s="62"/>
      <c r="M101" s="21"/>
      <c r="N101" s="62"/>
    </row>
    <row r="102" spans="1:14" ht="18.75" x14ac:dyDescent="0.25">
      <c r="A102" s="64"/>
      <c r="B102" s="21"/>
      <c r="C102" s="21"/>
      <c r="D102" s="80"/>
      <c r="E102" s="62"/>
      <c r="F102" s="21"/>
      <c r="G102" s="62"/>
      <c r="H102" s="75"/>
      <c r="I102" s="21"/>
      <c r="J102" s="21"/>
      <c r="K102" s="80"/>
      <c r="L102" s="62"/>
      <c r="M102" s="21"/>
      <c r="N102" s="62"/>
    </row>
    <row r="103" spans="1:14" ht="18.75" x14ac:dyDescent="0.25">
      <c r="A103" s="64"/>
      <c r="B103" s="21"/>
      <c r="C103" s="21"/>
      <c r="D103" s="80"/>
      <c r="E103" s="62"/>
      <c r="F103" s="21"/>
      <c r="G103" s="62"/>
      <c r="H103" s="75"/>
      <c r="I103" s="21"/>
      <c r="J103" s="21"/>
      <c r="K103" s="80"/>
      <c r="L103" s="62"/>
      <c r="M103" s="21"/>
      <c r="N103" s="62"/>
    </row>
    <row r="104" spans="1:14" ht="18.75" x14ac:dyDescent="0.25">
      <c r="A104" s="64"/>
      <c r="B104" s="21"/>
      <c r="C104" s="21"/>
      <c r="D104" s="80"/>
      <c r="E104" s="62"/>
      <c r="F104" s="21"/>
      <c r="G104" s="62"/>
      <c r="H104" s="75"/>
      <c r="I104" s="21"/>
      <c r="J104" s="21"/>
      <c r="K104" s="80"/>
      <c r="L104" s="62"/>
      <c r="M104" s="21"/>
      <c r="N104" s="62"/>
    </row>
    <row r="105" spans="1:14" ht="18.75" x14ac:dyDescent="0.25">
      <c r="A105" s="64"/>
      <c r="B105" s="21"/>
      <c r="C105" s="21"/>
      <c r="D105" s="80"/>
      <c r="E105" s="62"/>
      <c r="F105" s="21"/>
      <c r="G105" s="62"/>
      <c r="H105" s="75"/>
      <c r="I105" s="21"/>
      <c r="J105" s="21"/>
      <c r="K105" s="80"/>
      <c r="L105" s="62"/>
      <c r="M105" s="21"/>
      <c r="N105" s="62"/>
    </row>
    <row r="106" spans="1:14" ht="18.75" x14ac:dyDescent="0.25">
      <c r="A106" s="64"/>
      <c r="B106" s="21"/>
      <c r="C106" s="21"/>
      <c r="D106" s="80"/>
      <c r="E106" s="62"/>
      <c r="F106" s="21"/>
      <c r="G106" s="62"/>
      <c r="H106" s="75"/>
      <c r="I106" s="21"/>
      <c r="J106" s="21"/>
      <c r="K106" s="80"/>
      <c r="L106" s="62"/>
      <c r="M106" s="21"/>
      <c r="N106" s="62"/>
    </row>
    <row r="107" spans="1:14" ht="18.75" x14ac:dyDescent="0.25">
      <c r="A107" s="64"/>
      <c r="B107" s="21"/>
      <c r="C107" s="21"/>
      <c r="D107" s="80"/>
      <c r="E107" s="62"/>
      <c r="F107" s="21"/>
      <c r="G107" s="62"/>
      <c r="H107" s="75"/>
      <c r="I107" s="21"/>
      <c r="J107" s="21"/>
      <c r="K107" s="80"/>
      <c r="L107" s="62"/>
      <c r="M107" s="21"/>
      <c r="N107" s="62"/>
    </row>
    <row r="108" spans="1:14" ht="18.75" x14ac:dyDescent="0.25">
      <c r="A108" s="64"/>
      <c r="B108" s="21"/>
      <c r="C108" s="21"/>
      <c r="D108" s="80"/>
      <c r="E108" s="62"/>
      <c r="F108" s="21"/>
      <c r="G108" s="62"/>
      <c r="H108" s="75"/>
      <c r="I108" s="21"/>
      <c r="J108" s="21"/>
      <c r="K108" s="80"/>
      <c r="L108" s="62"/>
      <c r="M108" s="21"/>
      <c r="N108" s="62"/>
    </row>
    <row r="109" spans="1:14" ht="18.75" x14ac:dyDescent="0.25">
      <c r="A109" s="64"/>
      <c r="B109" s="21"/>
      <c r="C109" s="21"/>
      <c r="D109" s="80"/>
      <c r="E109" s="62"/>
      <c r="F109" s="21"/>
      <c r="G109" s="62"/>
      <c r="H109" s="75"/>
      <c r="I109" s="21"/>
      <c r="J109" s="21"/>
      <c r="K109" s="80"/>
      <c r="L109" s="62"/>
      <c r="M109" s="21"/>
      <c r="N109" s="62"/>
    </row>
    <row r="110" spans="1:14" ht="18.75" x14ac:dyDescent="0.25">
      <c r="A110" s="64"/>
      <c r="B110" s="21"/>
      <c r="C110" s="21"/>
      <c r="D110" s="80"/>
      <c r="E110" s="62"/>
      <c r="F110" s="21"/>
      <c r="G110" s="62"/>
      <c r="H110" s="75"/>
      <c r="I110" s="21"/>
      <c r="J110" s="21"/>
      <c r="K110" s="80"/>
      <c r="L110" s="62"/>
      <c r="M110" s="21"/>
      <c r="N110" s="62"/>
    </row>
    <row r="111" spans="1:14" ht="18.75" x14ac:dyDescent="0.25">
      <c r="A111" s="64"/>
      <c r="B111" s="21"/>
      <c r="C111" s="21"/>
      <c r="D111" s="80"/>
      <c r="E111" s="62"/>
      <c r="F111" s="21"/>
      <c r="G111" s="62"/>
      <c r="H111" s="75"/>
      <c r="I111" s="21"/>
      <c r="J111" s="21"/>
      <c r="K111" s="80"/>
      <c r="L111" s="62"/>
      <c r="M111" s="21"/>
      <c r="N111" s="62"/>
    </row>
    <row r="112" spans="1:14" ht="18.75" x14ac:dyDescent="0.25">
      <c r="A112" s="64"/>
      <c r="B112" s="21"/>
      <c r="C112" s="21"/>
      <c r="D112" s="80"/>
      <c r="E112" s="62"/>
      <c r="F112" s="21"/>
      <c r="G112" s="62"/>
      <c r="H112" s="75"/>
      <c r="I112" s="21"/>
      <c r="J112" s="21"/>
      <c r="K112" s="80"/>
      <c r="L112" s="62"/>
      <c r="M112" s="21"/>
      <c r="N112" s="62"/>
    </row>
    <row r="113" spans="1:14" ht="18.75" x14ac:dyDescent="0.25">
      <c r="A113" s="64"/>
      <c r="B113" s="21"/>
      <c r="C113" s="21"/>
      <c r="D113" s="80"/>
      <c r="E113" s="62"/>
      <c r="F113" s="21"/>
      <c r="G113" s="62"/>
      <c r="H113" s="75"/>
      <c r="I113" s="21"/>
      <c r="J113" s="21"/>
      <c r="K113" s="80"/>
      <c r="L113" s="62"/>
      <c r="M113" s="21"/>
      <c r="N113" s="62"/>
    </row>
    <row r="114" spans="1:14" ht="18.75" x14ac:dyDescent="0.25">
      <c r="A114" s="64"/>
      <c r="B114" s="21"/>
      <c r="C114" s="21"/>
      <c r="D114" s="80"/>
      <c r="E114" s="62"/>
      <c r="F114" s="21"/>
      <c r="G114" s="62"/>
      <c r="H114" s="75"/>
      <c r="I114" s="21"/>
      <c r="J114" s="21"/>
      <c r="K114" s="80"/>
      <c r="L114" s="62"/>
      <c r="M114" s="21"/>
      <c r="N114" s="62"/>
    </row>
    <row r="115" spans="1:14" ht="18.75" x14ac:dyDescent="0.25">
      <c r="A115" s="64"/>
      <c r="B115" s="21"/>
      <c r="C115" s="21"/>
      <c r="D115" s="80"/>
      <c r="E115" s="62"/>
      <c r="F115" s="21"/>
      <c r="G115" s="62"/>
      <c r="H115" s="75"/>
      <c r="I115" s="21"/>
      <c r="J115" s="21"/>
      <c r="K115" s="80"/>
      <c r="L115" s="62"/>
      <c r="M115" s="21"/>
      <c r="N115" s="62"/>
    </row>
    <row r="116" spans="1:14" ht="18.75" x14ac:dyDescent="0.25">
      <c r="A116" s="64"/>
      <c r="B116" s="21"/>
      <c r="C116" s="21"/>
      <c r="D116" s="80"/>
      <c r="E116" s="62"/>
      <c r="F116" s="21"/>
      <c r="G116" s="62"/>
      <c r="H116" s="75"/>
      <c r="I116" s="21"/>
      <c r="J116" s="21"/>
      <c r="K116" s="80"/>
      <c r="L116" s="62"/>
      <c r="M116" s="21"/>
      <c r="N116" s="62"/>
    </row>
    <row r="117" spans="1:14" ht="18.75" x14ac:dyDescent="0.25">
      <c r="A117" s="64"/>
      <c r="B117" s="21"/>
      <c r="C117" s="21"/>
      <c r="D117" s="80"/>
      <c r="E117" s="62"/>
      <c r="F117" s="21"/>
      <c r="G117" s="62"/>
      <c r="H117" s="75"/>
      <c r="I117" s="21"/>
      <c r="J117" s="21"/>
      <c r="K117" s="80"/>
      <c r="L117" s="62"/>
      <c r="M117" s="21"/>
      <c r="N117" s="62"/>
    </row>
    <row r="118" spans="1:14" ht="18.75" x14ac:dyDescent="0.25">
      <c r="A118" s="64"/>
      <c r="B118" s="21"/>
      <c r="C118" s="21"/>
      <c r="D118" s="80"/>
      <c r="E118" s="62"/>
      <c r="F118" s="21"/>
      <c r="G118" s="62"/>
      <c r="H118" s="75"/>
      <c r="I118" s="21"/>
      <c r="J118" s="21"/>
      <c r="K118" s="80"/>
      <c r="L118" s="62"/>
      <c r="M118" s="21"/>
      <c r="N118" s="62"/>
    </row>
    <row r="119" spans="1:14" ht="18.75" x14ac:dyDescent="0.25">
      <c r="A119" s="64"/>
      <c r="B119" s="21"/>
      <c r="C119" s="21"/>
      <c r="D119" s="80"/>
      <c r="E119" s="62"/>
      <c r="F119" s="21"/>
      <c r="G119" s="62"/>
      <c r="H119" s="75"/>
      <c r="I119" s="21"/>
      <c r="J119" s="21"/>
      <c r="K119" s="80"/>
      <c r="L119" s="62"/>
      <c r="M119" s="21"/>
      <c r="N119" s="62"/>
    </row>
    <row r="120" spans="1:14" ht="18.75" x14ac:dyDescent="0.25">
      <c r="A120" s="64"/>
      <c r="B120" s="21"/>
      <c r="C120" s="21"/>
      <c r="D120" s="80"/>
      <c r="E120" s="62"/>
      <c r="F120" s="21"/>
      <c r="G120" s="62"/>
      <c r="H120" s="75"/>
      <c r="I120" s="21"/>
      <c r="J120" s="21"/>
      <c r="K120" s="80"/>
      <c r="L120" s="62"/>
      <c r="M120" s="21"/>
      <c r="N120" s="62"/>
    </row>
    <row r="121" spans="1:14" ht="18.75" x14ac:dyDescent="0.25">
      <c r="A121" s="64"/>
      <c r="B121" s="21"/>
      <c r="C121" s="21"/>
      <c r="D121" s="80"/>
      <c r="E121" s="62"/>
      <c r="F121" s="21"/>
      <c r="G121" s="62"/>
      <c r="H121" s="75"/>
      <c r="I121" s="21"/>
      <c r="J121" s="21"/>
      <c r="K121" s="80"/>
      <c r="L121" s="62"/>
      <c r="M121" s="21"/>
      <c r="N121" s="62"/>
    </row>
    <row r="122" spans="1:14" ht="18.75" x14ac:dyDescent="0.25">
      <c r="A122" s="64"/>
      <c r="B122" s="21"/>
      <c r="C122" s="21"/>
      <c r="D122" s="80"/>
      <c r="E122" s="62"/>
      <c r="F122" s="21"/>
      <c r="G122" s="62"/>
      <c r="H122" s="75"/>
      <c r="I122" s="21"/>
      <c r="J122" s="21"/>
      <c r="K122" s="80"/>
      <c r="L122" s="62"/>
      <c r="M122" s="21"/>
      <c r="N122" s="62"/>
    </row>
    <row r="123" spans="1:14" ht="18.75" x14ac:dyDescent="0.25">
      <c r="A123" s="64"/>
      <c r="B123" s="21"/>
      <c r="C123" s="21"/>
      <c r="D123" s="80"/>
      <c r="E123" s="62"/>
      <c r="F123" s="21"/>
      <c r="G123" s="62"/>
      <c r="H123" s="75"/>
      <c r="I123" s="21"/>
      <c r="J123" s="21"/>
      <c r="K123" s="80"/>
      <c r="L123" s="62"/>
      <c r="M123" s="21"/>
      <c r="N123" s="62"/>
    </row>
    <row r="124" spans="1:14" ht="18.75" x14ac:dyDescent="0.25">
      <c r="A124" s="64"/>
      <c r="B124" s="21"/>
      <c r="C124" s="21"/>
      <c r="D124" s="80"/>
      <c r="E124" s="62"/>
      <c r="F124" s="21"/>
      <c r="G124" s="62"/>
      <c r="H124" s="75"/>
      <c r="I124" s="21"/>
      <c r="J124" s="21"/>
      <c r="K124" s="80"/>
      <c r="L124" s="62"/>
      <c r="M124" s="21"/>
      <c r="N124" s="62"/>
    </row>
    <row r="125" spans="1:14" ht="18.75" x14ac:dyDescent="0.25">
      <c r="A125" s="64"/>
      <c r="B125" s="21"/>
      <c r="C125" s="21"/>
      <c r="D125" s="80"/>
      <c r="E125" s="62"/>
      <c r="F125" s="21"/>
      <c r="G125" s="62"/>
      <c r="H125" s="75"/>
      <c r="I125" s="21"/>
      <c r="J125" s="21"/>
      <c r="K125" s="80"/>
      <c r="L125" s="62"/>
      <c r="M125" s="21"/>
      <c r="N125" s="62"/>
    </row>
    <row r="126" spans="1:14" ht="18.75" x14ac:dyDescent="0.25">
      <c r="A126" s="64"/>
      <c r="B126" s="21"/>
      <c r="C126" s="21"/>
      <c r="D126" s="80"/>
      <c r="E126" s="62"/>
      <c r="F126" s="21"/>
      <c r="G126" s="62"/>
      <c r="H126" s="75"/>
      <c r="I126" s="21"/>
      <c r="J126" s="21"/>
      <c r="K126" s="80"/>
      <c r="L126" s="62"/>
      <c r="M126" s="21"/>
      <c r="N126" s="62"/>
    </row>
    <row r="127" spans="1:14" ht="18.75" x14ac:dyDescent="0.25">
      <c r="A127" s="64"/>
      <c r="B127" s="21"/>
      <c r="C127" s="21"/>
      <c r="D127" s="80"/>
      <c r="E127" s="62"/>
      <c r="F127" s="21"/>
      <c r="G127" s="62"/>
      <c r="H127" s="75"/>
      <c r="I127" s="21"/>
      <c r="J127" s="21"/>
      <c r="K127" s="80"/>
      <c r="L127" s="62"/>
      <c r="M127" s="21"/>
      <c r="N127" s="62"/>
    </row>
    <row r="128" spans="1:14" ht="18.75" x14ac:dyDescent="0.25">
      <c r="B128" s="21"/>
      <c r="C128" s="21"/>
      <c r="D128" s="80"/>
      <c r="E128" s="62"/>
      <c r="F128" s="21"/>
      <c r="G128" s="62"/>
      <c r="H128" s="75"/>
      <c r="I128" s="21"/>
      <c r="J128" s="21"/>
      <c r="K128" s="80"/>
      <c r="L128" s="62"/>
      <c r="M128" s="21"/>
      <c r="N128" s="62"/>
    </row>
    <row r="129" spans="1:14" ht="18.75" x14ac:dyDescent="0.25">
      <c r="A129" s="64"/>
      <c r="B129" s="21"/>
      <c r="C129" s="21"/>
      <c r="D129" s="80"/>
      <c r="E129" s="62"/>
      <c r="F129" s="21"/>
      <c r="G129" s="62"/>
      <c r="H129" s="75"/>
      <c r="I129" s="21"/>
      <c r="J129" s="21"/>
      <c r="K129" s="80"/>
      <c r="L129" s="62"/>
      <c r="M129" s="21"/>
      <c r="N129" s="62"/>
    </row>
    <row r="130" spans="1:14" ht="18.75" x14ac:dyDescent="0.25">
      <c r="A130" s="64"/>
      <c r="B130" s="21"/>
      <c r="C130" s="21"/>
      <c r="D130" s="80"/>
      <c r="E130" s="62"/>
      <c r="F130" s="21"/>
      <c r="G130" s="62"/>
      <c r="H130" s="75"/>
      <c r="I130" s="21"/>
      <c r="J130" s="21"/>
      <c r="K130" s="80"/>
      <c r="L130" s="62"/>
      <c r="M130" s="21"/>
      <c r="N130" s="62"/>
    </row>
    <row r="131" spans="1:14" ht="18.75" x14ac:dyDescent="0.25">
      <c r="A131" s="64"/>
      <c r="B131" s="21"/>
      <c r="C131" s="21"/>
      <c r="D131" s="80"/>
      <c r="E131" s="62"/>
      <c r="F131" s="21"/>
      <c r="G131" s="62"/>
      <c r="H131" s="75"/>
      <c r="I131" s="21"/>
      <c r="J131" s="21"/>
      <c r="K131" s="80"/>
      <c r="L131" s="62"/>
      <c r="M131" s="21"/>
      <c r="N131" s="62"/>
    </row>
    <row r="132" spans="1:14" ht="18.75" x14ac:dyDescent="0.25">
      <c r="A132" s="64"/>
      <c r="B132" s="21"/>
      <c r="C132" s="21"/>
      <c r="D132" s="80"/>
      <c r="E132" s="62"/>
      <c r="F132" s="21"/>
      <c r="G132" s="62"/>
      <c r="H132" s="75"/>
      <c r="I132" s="21"/>
      <c r="J132" s="21"/>
      <c r="K132" s="80"/>
      <c r="L132" s="62"/>
      <c r="M132" s="21"/>
      <c r="N132" s="62"/>
    </row>
    <row r="133" spans="1:14" ht="18.75" x14ac:dyDescent="0.25">
      <c r="A133" s="64"/>
      <c r="B133" s="21"/>
      <c r="C133" s="21"/>
      <c r="D133" s="80"/>
      <c r="E133" s="62"/>
      <c r="F133" s="21"/>
      <c r="G133" s="62"/>
      <c r="H133" s="75"/>
      <c r="I133" s="21"/>
      <c r="J133" s="21"/>
      <c r="K133" s="80"/>
      <c r="L133" s="62"/>
      <c r="M133" s="21"/>
      <c r="N133" s="62"/>
    </row>
    <row r="134" spans="1:14" ht="18.75" x14ac:dyDescent="0.25">
      <c r="A134" s="64"/>
      <c r="B134" s="21"/>
      <c r="C134" s="21"/>
      <c r="D134" s="80"/>
      <c r="E134" s="62"/>
      <c r="F134" s="21"/>
      <c r="G134" s="62"/>
      <c r="H134" s="75"/>
      <c r="I134" s="21"/>
      <c r="J134" s="21"/>
      <c r="K134" s="80"/>
      <c r="L134" s="62"/>
      <c r="M134" s="21"/>
      <c r="N134" s="62"/>
    </row>
    <row r="135" spans="1:14" ht="18.75" x14ac:dyDescent="0.25">
      <c r="A135" s="64"/>
      <c r="B135" s="21"/>
      <c r="C135" s="21"/>
      <c r="D135" s="80"/>
      <c r="E135" s="62"/>
      <c r="F135" s="21"/>
      <c r="G135" s="62"/>
      <c r="H135" s="75"/>
      <c r="I135" s="21"/>
      <c r="J135" s="21"/>
      <c r="K135" s="80"/>
      <c r="L135" s="62"/>
      <c r="M135" s="21"/>
      <c r="N135" s="62"/>
    </row>
    <row r="136" spans="1:14" ht="18.75" x14ac:dyDescent="0.25">
      <c r="A136" s="64"/>
      <c r="B136" s="21"/>
      <c r="C136" s="21"/>
      <c r="D136" s="80"/>
      <c r="E136" s="62"/>
      <c r="F136" s="21"/>
      <c r="G136" s="62"/>
      <c r="H136" s="75"/>
      <c r="I136" s="21"/>
      <c r="J136" s="21"/>
      <c r="K136" s="80"/>
      <c r="L136" s="62"/>
      <c r="M136" s="21"/>
      <c r="N136" s="62"/>
    </row>
    <row r="137" spans="1:14" ht="18.75" x14ac:dyDescent="0.25">
      <c r="A137" s="64"/>
      <c r="B137" s="21"/>
      <c r="C137" s="21"/>
      <c r="D137" s="80"/>
      <c r="E137" s="62"/>
      <c r="F137" s="21"/>
      <c r="G137" s="62"/>
      <c r="H137" s="75"/>
      <c r="I137" s="21"/>
      <c r="J137" s="21"/>
      <c r="K137" s="80"/>
      <c r="L137" s="62"/>
      <c r="M137" s="21"/>
      <c r="N137" s="62"/>
    </row>
    <row r="138" spans="1:14" ht="18.75" x14ac:dyDescent="0.25">
      <c r="A138" s="64"/>
      <c r="B138" s="21"/>
      <c r="C138" s="21"/>
      <c r="D138" s="80"/>
      <c r="E138" s="62"/>
      <c r="F138" s="21"/>
      <c r="G138" s="62"/>
      <c r="H138" s="75"/>
      <c r="I138" s="21"/>
      <c r="J138" s="21"/>
      <c r="K138" s="80"/>
      <c r="L138" s="62"/>
      <c r="M138" s="21"/>
      <c r="N138" s="62"/>
    </row>
    <row r="139" spans="1:14" ht="18.75" x14ac:dyDescent="0.25">
      <c r="A139" s="64"/>
      <c r="B139" s="21"/>
      <c r="C139" s="21"/>
      <c r="D139" s="80"/>
      <c r="E139" s="62"/>
      <c r="F139" s="21"/>
      <c r="G139" s="62"/>
      <c r="H139" s="75"/>
      <c r="I139" s="21"/>
      <c r="J139" s="21"/>
      <c r="K139" s="80"/>
      <c r="L139" s="62"/>
      <c r="M139" s="21"/>
      <c r="N139" s="62"/>
    </row>
    <row r="140" spans="1:14" ht="18.75" x14ac:dyDescent="0.25">
      <c r="A140" s="64"/>
      <c r="B140" s="21"/>
      <c r="C140" s="21"/>
      <c r="D140" s="80"/>
      <c r="E140" s="62"/>
      <c r="F140" s="21"/>
      <c r="G140" s="62"/>
      <c r="H140" s="75"/>
      <c r="I140" s="21"/>
      <c r="J140" s="21"/>
      <c r="K140" s="80"/>
      <c r="L140" s="62"/>
      <c r="M140" s="21"/>
      <c r="N140" s="62"/>
    </row>
    <row r="141" spans="1:14" ht="18.75" x14ac:dyDescent="0.25">
      <c r="A141" s="64"/>
      <c r="B141" s="21"/>
      <c r="C141" s="21"/>
      <c r="D141" s="80"/>
      <c r="E141" s="62"/>
      <c r="F141" s="21"/>
      <c r="G141" s="62"/>
      <c r="H141" s="75"/>
      <c r="I141" s="21"/>
      <c r="J141" s="21"/>
      <c r="K141" s="80"/>
      <c r="L141" s="62"/>
      <c r="M141" s="21"/>
      <c r="N141" s="62"/>
    </row>
    <row r="142" spans="1:14" ht="18.75" x14ac:dyDescent="0.25">
      <c r="A142" s="64"/>
      <c r="B142" s="21"/>
      <c r="C142" s="21"/>
      <c r="D142" s="80"/>
      <c r="E142" s="62"/>
      <c r="F142" s="21"/>
      <c r="G142" s="62"/>
      <c r="H142" s="75"/>
      <c r="I142" s="21"/>
      <c r="J142" s="21"/>
      <c r="K142" s="80"/>
      <c r="L142" s="62"/>
      <c r="M142" s="21"/>
      <c r="N142" s="62"/>
    </row>
    <row r="143" spans="1:14" ht="18.75" x14ac:dyDescent="0.25">
      <c r="A143" s="64"/>
      <c r="B143" s="21"/>
      <c r="C143" s="21"/>
      <c r="D143" s="80"/>
      <c r="E143" s="62"/>
      <c r="F143" s="21"/>
      <c r="G143" s="62"/>
      <c r="H143" s="75"/>
      <c r="I143" s="21"/>
      <c r="J143" s="21"/>
      <c r="K143" s="80"/>
      <c r="L143" s="62"/>
      <c r="M143" s="21"/>
      <c r="N143" s="62"/>
    </row>
    <row r="144" spans="1:14" ht="18.75" x14ac:dyDescent="0.25">
      <c r="A144" s="64"/>
      <c r="B144" s="21"/>
      <c r="C144" s="21"/>
      <c r="D144" s="80"/>
      <c r="E144" s="62"/>
      <c r="F144" s="21"/>
      <c r="G144" s="62"/>
      <c r="H144" s="75"/>
      <c r="I144" s="21"/>
      <c r="J144" s="21"/>
      <c r="K144" s="80"/>
      <c r="L144" s="62"/>
      <c r="M144" s="21"/>
      <c r="N144" s="62"/>
    </row>
    <row r="145" spans="1:14" ht="18.75" x14ac:dyDescent="0.25">
      <c r="A145" s="64"/>
      <c r="B145" s="21"/>
      <c r="C145" s="21"/>
      <c r="D145" s="80"/>
      <c r="E145" s="62"/>
      <c r="F145" s="21"/>
      <c r="G145" s="62"/>
      <c r="H145" s="75"/>
      <c r="I145" s="21"/>
      <c r="J145" s="21"/>
      <c r="K145" s="80"/>
      <c r="L145" s="62"/>
      <c r="M145" s="21"/>
      <c r="N145" s="62"/>
    </row>
    <row r="146" spans="1:14" ht="18.75" x14ac:dyDescent="0.25">
      <c r="A146" s="64"/>
      <c r="B146" s="21"/>
      <c r="C146" s="21"/>
      <c r="D146" s="80"/>
      <c r="E146" s="62"/>
      <c r="F146" s="21"/>
      <c r="G146" s="62"/>
      <c r="H146" s="75"/>
      <c r="I146" s="21"/>
      <c r="J146" s="21"/>
      <c r="K146" s="80"/>
      <c r="L146" s="62"/>
      <c r="M146" s="21"/>
      <c r="N146" s="62"/>
    </row>
    <row r="147" spans="1:14" ht="18.75" x14ac:dyDescent="0.25">
      <c r="A147" s="64"/>
      <c r="B147" s="21"/>
      <c r="C147" s="21"/>
      <c r="D147" s="80"/>
      <c r="E147" s="62"/>
      <c r="F147" s="21"/>
      <c r="G147" s="62"/>
      <c r="H147" s="75"/>
      <c r="I147" s="21"/>
      <c r="J147" s="21"/>
      <c r="K147" s="80"/>
      <c r="L147" s="62"/>
      <c r="M147" s="21"/>
      <c r="N147" s="62"/>
    </row>
    <row r="148" spans="1:14" ht="18.75" x14ac:dyDescent="0.25">
      <c r="A148" s="64"/>
      <c r="B148" s="21"/>
      <c r="C148" s="21"/>
      <c r="D148" s="80"/>
      <c r="E148" s="62"/>
      <c r="F148" s="21"/>
      <c r="G148" s="62"/>
      <c r="H148" s="75"/>
      <c r="I148" s="21"/>
      <c r="J148" s="21"/>
      <c r="K148" s="80"/>
      <c r="L148" s="62"/>
      <c r="M148" s="21"/>
      <c r="N148" s="62"/>
    </row>
    <row r="149" spans="1:14" ht="18.75" x14ac:dyDescent="0.25">
      <c r="A149" s="64"/>
      <c r="B149" s="21"/>
      <c r="C149" s="21"/>
      <c r="D149" s="80"/>
      <c r="E149" s="62"/>
      <c r="F149" s="21"/>
      <c r="G149" s="62"/>
      <c r="H149" s="75"/>
      <c r="I149" s="21"/>
      <c r="J149" s="21"/>
      <c r="K149" s="80"/>
      <c r="L149" s="62"/>
      <c r="M149" s="21"/>
      <c r="N149" s="62"/>
    </row>
    <row r="150" spans="1:14" ht="18.75" x14ac:dyDescent="0.25">
      <c r="A150" s="64"/>
      <c r="B150" s="21"/>
      <c r="C150" s="21"/>
      <c r="D150" s="80"/>
      <c r="E150" s="62"/>
      <c r="F150" s="21"/>
      <c r="G150" s="62"/>
      <c r="H150" s="75"/>
      <c r="I150" s="21"/>
      <c r="J150" s="21"/>
      <c r="K150" s="80"/>
      <c r="L150" s="62"/>
      <c r="M150" s="21"/>
      <c r="N150" s="62"/>
    </row>
    <row r="151" spans="1:14" ht="18.75" x14ac:dyDescent="0.25">
      <c r="A151" s="64"/>
      <c r="B151" s="21"/>
      <c r="C151" s="21"/>
      <c r="D151" s="80"/>
      <c r="E151" s="62"/>
      <c r="F151" s="21"/>
      <c r="G151" s="62"/>
      <c r="H151" s="75"/>
      <c r="I151" s="21"/>
      <c r="J151" s="21"/>
      <c r="K151" s="80"/>
      <c r="L151" s="62"/>
      <c r="M151" s="21"/>
      <c r="N151" s="62"/>
    </row>
    <row r="152" spans="1:14" ht="18.75" x14ac:dyDescent="0.25">
      <c r="A152" s="64"/>
      <c r="B152" s="21"/>
      <c r="C152" s="21"/>
      <c r="D152" s="80"/>
      <c r="E152" s="62"/>
      <c r="F152" s="21"/>
      <c r="G152" s="62"/>
      <c r="H152" s="75"/>
      <c r="I152" s="21"/>
      <c r="J152" s="21"/>
      <c r="K152" s="80"/>
      <c r="L152" s="62"/>
      <c r="M152" s="21"/>
      <c r="N152" s="62"/>
    </row>
    <row r="153" spans="1:14" ht="18.75" x14ac:dyDescent="0.25">
      <c r="A153" s="64"/>
      <c r="B153" s="21"/>
      <c r="C153" s="21"/>
      <c r="D153" s="80"/>
      <c r="E153" s="62"/>
      <c r="F153" s="21"/>
      <c r="G153" s="62"/>
      <c r="H153" s="75"/>
      <c r="I153" s="21"/>
      <c r="J153" s="21"/>
      <c r="K153" s="80"/>
      <c r="L153" s="62"/>
      <c r="M153" s="21"/>
      <c r="N153" s="62"/>
    </row>
    <row r="154" spans="1:14" ht="18.75" x14ac:dyDescent="0.3">
      <c r="B154" s="2"/>
      <c r="C154" s="2"/>
      <c r="D154" s="1"/>
      <c r="E154" s="1"/>
      <c r="F154" s="1"/>
      <c r="G154" s="1"/>
    </row>
    <row r="155" spans="1:14" ht="18.75" x14ac:dyDescent="0.3">
      <c r="B155" s="2"/>
      <c r="C155" s="2"/>
      <c r="D155" s="1"/>
      <c r="E155" s="1"/>
      <c r="F155" s="1"/>
      <c r="G155" s="1"/>
    </row>
    <row r="156" spans="1:14" ht="18.75" x14ac:dyDescent="0.3">
      <c r="B156" s="2"/>
      <c r="C156" s="2"/>
      <c r="D156" s="1"/>
      <c r="E156" s="1"/>
      <c r="F156" s="1"/>
      <c r="G156" s="1"/>
    </row>
    <row r="157" spans="1:14" ht="18.75" x14ac:dyDescent="0.3">
      <c r="B157" s="2"/>
      <c r="C157" s="2"/>
      <c r="D157" s="1"/>
      <c r="E157" s="1"/>
      <c r="F157" s="1"/>
      <c r="G157" s="1"/>
    </row>
    <row r="158" spans="1:14" ht="18.75" x14ac:dyDescent="0.3">
      <c r="B158" s="2"/>
      <c r="C158" s="2"/>
      <c r="D158" s="1"/>
      <c r="E158" s="1"/>
      <c r="F158" s="1"/>
      <c r="G158" s="1"/>
    </row>
    <row r="159" spans="1:14" ht="18.75" x14ac:dyDescent="0.3">
      <c r="B159" s="2"/>
      <c r="C159" s="2"/>
      <c r="D159" s="1"/>
      <c r="E159" s="1"/>
      <c r="F159" s="1"/>
      <c r="G159" s="1"/>
    </row>
    <row r="160" spans="1: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B483" s="2"/>
      <c r="C483" s="2"/>
      <c r="D483" s="1"/>
      <c r="E483" s="1"/>
      <c r="F483" s="1"/>
      <c r="G483" s="1"/>
    </row>
    <row r="484" spans="2:7" ht="18.75" x14ac:dyDescent="0.3">
      <c r="B484" s="2"/>
      <c r="C484" s="2"/>
      <c r="D484" s="1"/>
      <c r="E484" s="1"/>
      <c r="F484" s="1"/>
      <c r="G484" s="1"/>
    </row>
    <row r="485" spans="2:7" ht="18.75" x14ac:dyDescent="0.3">
      <c r="B485" s="2"/>
      <c r="C485" s="2"/>
      <c r="D485" s="1"/>
      <c r="E485" s="1"/>
      <c r="F485" s="1"/>
      <c r="G485" s="1"/>
    </row>
    <row r="486" spans="2:7" ht="18.75" x14ac:dyDescent="0.3">
      <c r="B486" s="2"/>
      <c r="C486" s="2"/>
      <c r="D486" s="1"/>
      <c r="E486" s="1"/>
      <c r="F486" s="1"/>
      <c r="G486" s="1"/>
    </row>
    <row r="487" spans="2:7" ht="18.75" x14ac:dyDescent="0.3">
      <c r="B487" s="2"/>
      <c r="C487" s="2"/>
      <c r="D487" s="1"/>
      <c r="E487" s="1"/>
      <c r="F487" s="1"/>
      <c r="G487" s="1"/>
    </row>
    <row r="488" spans="2:7" ht="18.75" x14ac:dyDescent="0.3">
      <c r="B488" s="2"/>
      <c r="C488" s="2"/>
      <c r="D488" s="1"/>
      <c r="E488" s="1"/>
      <c r="F488" s="1"/>
      <c r="G488" s="1"/>
    </row>
    <row r="489" spans="2:7" ht="18.75" x14ac:dyDescent="0.3">
      <c r="B489" s="2"/>
      <c r="C489" s="2"/>
      <c r="D489" s="1"/>
      <c r="E489" s="1"/>
      <c r="F489" s="1"/>
      <c r="G489" s="1"/>
    </row>
    <row r="490" spans="2:7" ht="18.75" x14ac:dyDescent="0.3">
      <c r="B490" s="2"/>
      <c r="C490" s="2"/>
      <c r="D490" s="1"/>
      <c r="E490" s="1"/>
      <c r="F490" s="1"/>
      <c r="G490" s="1"/>
    </row>
    <row r="491" spans="2:7" ht="18.75" x14ac:dyDescent="0.3">
      <c r="B491" s="2"/>
      <c r="C491" s="2"/>
      <c r="D491" s="1"/>
      <c r="E491" s="1"/>
      <c r="F491" s="1"/>
      <c r="G491" s="1"/>
    </row>
    <row r="492" spans="2:7" ht="18.75" x14ac:dyDescent="0.3">
      <c r="B492" s="2"/>
      <c r="C492" s="2"/>
      <c r="D492" s="1"/>
      <c r="E492" s="1"/>
      <c r="F492" s="1"/>
      <c r="G492" s="1"/>
    </row>
    <row r="493" spans="2:7" ht="18.75" x14ac:dyDescent="0.3">
      <c r="B493" s="2"/>
      <c r="C493" s="2"/>
      <c r="D493" s="1"/>
      <c r="E493" s="1"/>
      <c r="F493" s="1"/>
      <c r="G493" s="1"/>
    </row>
  </sheetData>
  <sheetProtection sort="0" autoFilter="0" pivotTables="0"/>
  <mergeCells count="13">
    <mergeCell ref="A3:A4"/>
    <mergeCell ref="B2:G2"/>
    <mergeCell ref="B3:C3"/>
    <mergeCell ref="D3:D4"/>
    <mergeCell ref="E3:E4"/>
    <mergeCell ref="F3:F4"/>
    <mergeCell ref="G3:G4"/>
    <mergeCell ref="N3:N4"/>
    <mergeCell ref="H3:H4"/>
    <mergeCell ref="I3:J3"/>
    <mergeCell ref="K3:K4"/>
    <mergeCell ref="L3:L4"/>
    <mergeCell ref="M3:M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4</vt:i4>
      </vt:variant>
    </vt:vector>
  </HeadingPairs>
  <TitlesOfParts>
    <vt:vector size="26" baseType="lpstr">
      <vt:lpstr>Титул</vt:lpstr>
      <vt:lpstr>Раздел 1</vt:lpstr>
      <vt:lpstr>Раздел 1.1</vt:lpstr>
      <vt:lpstr>Раздел 1.2</vt:lpstr>
      <vt:lpstr>Раздел 1.3</vt:lpstr>
      <vt:lpstr>Раздел 2</vt:lpstr>
      <vt:lpstr>Раздел 3</vt:lpstr>
      <vt:lpstr>Раздел 4</vt:lpstr>
      <vt:lpstr>Раздел 5</vt:lpstr>
      <vt:lpstr>Раздел 5.1</vt:lpstr>
      <vt:lpstr>Раздел 5.2</vt:lpstr>
      <vt:lpstr>Раздел 6</vt:lpstr>
      <vt:lpstr>Раздел 7</vt:lpstr>
      <vt:lpstr>Раздел 8.1</vt:lpstr>
      <vt:lpstr>Раздел 8.2</vt:lpstr>
      <vt:lpstr>Раздел 8.3</vt:lpstr>
      <vt:lpstr>Раздел 9</vt:lpstr>
      <vt:lpstr>Раздел 10.1</vt:lpstr>
      <vt:lpstr>Раздел 10.2</vt:lpstr>
      <vt:lpstr>Раздел 10.3</vt:lpstr>
      <vt:lpstr>Раздел 10.4</vt:lpstr>
      <vt:lpstr>Лист1</vt:lpstr>
      <vt:lpstr>'Раздел 7'!_GoBack</vt:lpstr>
      <vt:lpstr>'Раздел 1.1'!Область_печати</vt:lpstr>
      <vt:lpstr>'Раздел 10.1'!Область_печати</vt:lpstr>
      <vt:lpstr>'Раздел 10.2'!Область_печати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User2</cp:lastModifiedBy>
  <cp:lastPrinted>2019-11-11T03:28:58Z</cp:lastPrinted>
  <dcterms:created xsi:type="dcterms:W3CDTF">2013-11-25T08:04:18Z</dcterms:created>
  <dcterms:modified xsi:type="dcterms:W3CDTF">2020-02-10T10:19:14Z</dcterms:modified>
</cp:coreProperties>
</file>