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20490" windowHeight="7755" tabRatio="715" activeTab="3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1">'Общие сведения'!$A$1:$F$12</definedName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  <definedName name="_xlnm.Print_Area" localSheetId="0">Титул!$A$1:$N$29</definedName>
  </definedNames>
  <calcPr calcId="152511"/>
</workbook>
</file>

<file path=xl/calcChain.xml><?xml version="1.0" encoding="utf-8"?>
<calcChain xmlns="http://schemas.openxmlformats.org/spreadsheetml/2006/main">
  <c r="C27" i="37" l="1"/>
  <c r="C28" i="37"/>
  <c r="C29" i="37"/>
  <c r="C30" i="37"/>
  <c r="B3" i="29" l="1"/>
  <c r="E3" i="29"/>
  <c r="C12" i="32"/>
  <c r="C13" i="32"/>
  <c r="C14" i="32"/>
  <c r="C15" i="32"/>
  <c r="C16" i="32"/>
  <c r="C11" i="32"/>
  <c r="C5" i="32"/>
  <c r="C6" i="32"/>
  <c r="C7" i="32"/>
  <c r="C8" i="32"/>
  <c r="C9" i="32"/>
  <c r="C4" i="32"/>
  <c r="E10" i="35"/>
  <c r="B10" i="35"/>
  <c r="B36" i="37"/>
  <c r="B31" i="37"/>
  <c r="B26" i="37"/>
  <c r="C25" i="37"/>
  <c r="C24" i="37"/>
  <c r="C23" i="37"/>
  <c r="C22" i="37"/>
  <c r="B21" i="37"/>
  <c r="C21" i="37" s="1"/>
  <c r="B15" i="37"/>
  <c r="C14" i="37"/>
  <c r="C13" i="37"/>
  <c r="C12" i="37"/>
  <c r="C11" i="37"/>
  <c r="C10" i="37"/>
  <c r="C9" i="37"/>
  <c r="C8" i="37"/>
  <c r="C7" i="37"/>
  <c r="C6" i="37"/>
  <c r="C3" i="37"/>
  <c r="E19" i="30"/>
  <c r="D19" i="30"/>
  <c r="C19" i="30"/>
  <c r="B19" i="30"/>
  <c r="D10" i="35"/>
  <c r="C10" i="35"/>
  <c r="C5" i="9"/>
  <c r="L108" i="33"/>
  <c r="L107" i="33" s="1"/>
  <c r="D96" i="33"/>
  <c r="C96" i="33"/>
  <c r="D5" i="33"/>
  <c r="I5" i="9"/>
  <c r="B5" i="9"/>
  <c r="B10" i="32"/>
  <c r="B3" i="32"/>
  <c r="D59" i="8"/>
  <c r="D14" i="31"/>
  <c r="C14" i="31"/>
  <c r="G14" i="31"/>
  <c r="F14" i="31"/>
  <c r="C16" i="31" s="1"/>
  <c r="F15" i="31"/>
  <c r="E15" i="31"/>
  <c r="E14" i="31"/>
  <c r="D3" i="37"/>
  <c r="C37" i="37" s="1"/>
  <c r="A12" i="36"/>
  <c r="A10" i="36"/>
  <c r="A6" i="36"/>
  <c r="L8" i="36" s="1"/>
  <c r="C32" i="37"/>
  <c r="C17" i="37"/>
  <c r="C38" i="37"/>
  <c r="C16" i="37"/>
  <c r="C26" i="37"/>
  <c r="C15" i="37"/>
  <c r="C36" i="37"/>
  <c r="I8" i="36"/>
  <c r="D8" i="36"/>
  <c r="L115" i="33"/>
  <c r="K115" i="33"/>
  <c r="J115" i="33"/>
  <c r="I115" i="33"/>
  <c r="H115" i="33"/>
  <c r="G115" i="33"/>
  <c r="D115" i="33"/>
  <c r="C115" i="33"/>
  <c r="C107" i="33" s="1"/>
  <c r="L112" i="33"/>
  <c r="K112" i="33"/>
  <c r="J112" i="33"/>
  <c r="J107" i="33" s="1"/>
  <c r="I112" i="33"/>
  <c r="H112" i="33"/>
  <c r="G112" i="33"/>
  <c r="D112" i="33"/>
  <c r="C112" i="33"/>
  <c r="K108" i="33"/>
  <c r="J108" i="33"/>
  <c r="I108" i="33"/>
  <c r="I107" i="33" s="1"/>
  <c r="H108" i="33"/>
  <c r="H107" i="33" s="1"/>
  <c r="G108" i="33"/>
  <c r="D108" i="33"/>
  <c r="C108" i="33"/>
  <c r="L102" i="33"/>
  <c r="K102" i="33"/>
  <c r="J102" i="33"/>
  <c r="I102" i="33"/>
  <c r="H102" i="33"/>
  <c r="G102" i="33"/>
  <c r="D102" i="33"/>
  <c r="D91" i="33" s="1"/>
  <c r="C102" i="33"/>
  <c r="L96" i="33"/>
  <c r="K96" i="33"/>
  <c r="J96" i="33"/>
  <c r="I96" i="33"/>
  <c r="H96" i="33"/>
  <c r="G96" i="33"/>
  <c r="L92" i="33"/>
  <c r="L91" i="33" s="1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G75" i="33" s="1"/>
  <c r="D80" i="33"/>
  <c r="C80" i="33"/>
  <c r="L76" i="33"/>
  <c r="L75" i="33" s="1"/>
  <c r="K76" i="33"/>
  <c r="J76" i="33"/>
  <c r="I76" i="33"/>
  <c r="I75" i="33" s="1"/>
  <c r="H76" i="33"/>
  <c r="H75" i="33" s="1"/>
  <c r="G76" i="33"/>
  <c r="D76" i="33"/>
  <c r="C76" i="33"/>
  <c r="C75" i="33" s="1"/>
  <c r="K75" i="33"/>
  <c r="J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/>
  <c r="K62" i="33"/>
  <c r="K61" i="33" s="1"/>
  <c r="J62" i="33"/>
  <c r="J61" i="33"/>
  <c r="I62" i="33"/>
  <c r="I61" i="33" s="1"/>
  <c r="H62" i="33"/>
  <c r="H61" i="33"/>
  <c r="G62" i="33"/>
  <c r="G61" i="33" s="1"/>
  <c r="D62" i="33"/>
  <c r="C62" i="33"/>
  <c r="C61" i="33" s="1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K47" i="33"/>
  <c r="J48" i="33"/>
  <c r="J47" i="33" s="1"/>
  <c r="I48" i="33"/>
  <c r="H48" i="33"/>
  <c r="H47" i="33"/>
  <c r="G48" i="33"/>
  <c r="G47" i="33" s="1"/>
  <c r="D48" i="33"/>
  <c r="C48" i="33"/>
  <c r="C47" i="33" s="1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H30" i="33"/>
  <c r="H29" i="33"/>
  <c r="G30" i="33"/>
  <c r="G29" i="33" s="1"/>
  <c r="D30" i="33"/>
  <c r="D29" i="33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J4" i="33" s="1"/>
  <c r="I12" i="33"/>
  <c r="H12" i="33"/>
  <c r="G12" i="33"/>
  <c r="G4" i="33" s="1"/>
  <c r="D12" i="33"/>
  <c r="D4" i="33" s="1"/>
  <c r="C12" i="33"/>
  <c r="L5" i="33"/>
  <c r="L4" i="33" s="1"/>
  <c r="K5" i="33"/>
  <c r="K4" i="33" s="1"/>
  <c r="J5" i="33"/>
  <c r="I5" i="33"/>
  <c r="H5" i="33"/>
  <c r="H4" i="33" s="1"/>
  <c r="G5" i="33"/>
  <c r="C5" i="33"/>
  <c r="D107" i="33"/>
  <c r="G107" i="33"/>
  <c r="H91" i="33"/>
  <c r="G91" i="33"/>
  <c r="K91" i="33"/>
  <c r="D75" i="33"/>
  <c r="K107" i="33"/>
  <c r="I91" i="33"/>
  <c r="J91" i="33"/>
  <c r="D61" i="33"/>
  <c r="D47" i="33"/>
  <c r="L47" i="33"/>
  <c r="C91" i="33"/>
  <c r="L29" i="33"/>
  <c r="C4" i="33"/>
  <c r="K29" i="33"/>
  <c r="B9" i="16"/>
  <c r="D9" i="16"/>
  <c r="C9" i="16"/>
  <c r="H59" i="8"/>
  <c r="G59" i="8"/>
  <c r="M5" i="9"/>
  <c r="F5" i="9"/>
  <c r="J5" i="9"/>
  <c r="C59" i="8"/>
  <c r="J8" i="36" l="1"/>
  <c r="B8" i="36"/>
  <c r="G8" i="36"/>
  <c r="C18" i="37"/>
  <c r="C33" i="37"/>
  <c r="C19" i="37"/>
  <c r="C34" i="37"/>
  <c r="I47" i="33"/>
  <c r="H8" i="36"/>
  <c r="A7" i="36"/>
  <c r="E8" i="36"/>
  <c r="C31" i="37"/>
  <c r="C20" i="37"/>
  <c r="C35" i="37"/>
  <c r="I16" i="31"/>
  <c r="I29" i="33"/>
  <c r="F8" i="36"/>
  <c r="K8" i="36"/>
  <c r="C8" i="36"/>
  <c r="I4" i="33"/>
  <c r="A8" i="36" l="1"/>
</calcChain>
</file>

<file path=xl/sharedStrings.xml><?xml version="1.0" encoding="utf-8"?>
<sst xmlns="http://schemas.openxmlformats.org/spreadsheetml/2006/main" count="976" uniqueCount="698">
  <si>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</si>
  <si>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</si>
  <si>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</si>
  <si>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</si>
  <si>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</si>
  <si>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</si>
  <si>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</si>
  <si>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</si>
  <si>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</si>
  <si>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</si>
  <si>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</si>
  <si>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</si>
  <si>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</si>
  <si>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</si>
  <si>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</si>
  <si>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</si>
  <si>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</si>
  <si>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</si>
  <si>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</si>
  <si>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</si>
  <si>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</si>
  <si>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</si>
  <si>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</si>
  <si>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</si>
  <si>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</si>
  <si>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</si>
  <si>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</si>
  <si>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</si>
  <si>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</si>
  <si>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</si>
  <si>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</si>
  <si>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</si>
  <si>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</si>
  <si>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</si>
  <si>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</si>
  <si>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</si>
  <si>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</si>
  <si>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</si>
  <si>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</si>
  <si>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</si>
  <si>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</si>
  <si>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</si>
  <si>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</si>
  <si>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</si>
  <si>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</si>
  <si>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</si>
  <si>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</si>
  <si>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</si>
  <si>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</si>
  <si>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</si>
  <si>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</si>
  <si>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</si>
  <si>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</si>
  <si>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</si>
  <si>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</si>
  <si>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</si>
  <si>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</si>
  <si>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</si>
  <si>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</si>
  <si>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</si>
  <si>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</si>
  <si>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</si>
  <si>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</si>
  <si>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</si>
  <si>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</si>
  <si>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</si>
  <si>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</si>
  <si>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</si>
  <si>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</si>
  <si>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</si>
  <si>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</si>
  <si>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</si>
  <si>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</si>
  <si>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</si>
  <si>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</si>
  <si>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</si>
  <si>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</si>
  <si>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</si>
  <si>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</si>
  <si>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</si>
  <si>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</si>
  <si>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</si>
  <si>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</si>
  <si>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</si>
  <si>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</si>
  <si>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</si>
  <si>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</si>
  <si>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</si>
  <si>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</si>
  <si>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</si>
  <si>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</si>
  <si>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</si>
  <si>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</si>
  <si>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</si>
  <si>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</si>
  <si>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</si>
  <si>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</si>
  <si>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</si>
  <si>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</si>
  <si>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</si>
  <si>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</si>
  <si>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</si>
  <si>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</si>
  <si>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</si>
  <si>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</si>
  <si>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</si>
  <si>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</si>
  <si>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</si>
  <si>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</si>
  <si>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</si>
  <si>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</si>
  <si>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</si>
  <si>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</si>
  <si>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</si>
  <si>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</si>
  <si>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</si>
  <si>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</si>
  <si>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</si>
  <si>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</si>
  <si>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</si>
  <si>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</si>
  <si>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</si>
  <si>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</si>
  <si>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</si>
  <si>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</si>
  <si>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</si>
  <si>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</si>
  <si>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</si>
  <si>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</si>
  <si>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</si>
  <si>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</si>
  <si>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</si>
  <si>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</si>
  <si>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</si>
  <si>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</si>
  <si>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</si>
  <si>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</si>
  <si>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</si>
  <si>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</si>
  <si>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</si>
  <si>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</si>
  <si>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</si>
  <si>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</si>
  <si>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</si>
  <si>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</si>
  <si>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</si>
  <si>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</si>
  <si>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</si>
  <si>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</si>
  <si>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</si>
  <si>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</si>
  <si>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</si>
  <si>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</si>
  <si>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</si>
  <si>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</si>
  <si>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</si>
  <si>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</si>
  <si>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</si>
  <si>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</si>
  <si>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</si>
  <si>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</si>
  <si>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</si>
  <si>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</si>
  <si>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</si>
  <si>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</si>
  <si>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</si>
  <si>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</si>
  <si>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</si>
  <si>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</si>
  <si>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</si>
  <si>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</si>
  <si>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</si>
  <si>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</si>
  <si>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</si>
  <si>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</si>
  <si>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</si>
  <si>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</si>
  <si>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</si>
  <si>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</si>
  <si>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</si>
  <si>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</si>
  <si>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</si>
  <si>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</si>
  <si>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</si>
  <si>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</si>
  <si>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</si>
  <si>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</si>
  <si>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</si>
  <si>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</si>
  <si>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</si>
  <si>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</si>
  <si>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</si>
  <si>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</si>
  <si>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</si>
  <si>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</si>
  <si>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</si>
  <si>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</si>
  <si>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</si>
  <si>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</si>
  <si>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</si>
  <si>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</si>
  <si>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</si>
  <si>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</si>
  <si>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</si>
  <si>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</si>
  <si>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</si>
  <si>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</si>
  <si>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</si>
  <si>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</si>
  <si>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</si>
  <si>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</si>
  <si>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</si>
  <si>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</si>
  <si>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</si>
  <si>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</si>
  <si>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</si>
  <si>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</si>
  <si>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</si>
  <si>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</si>
  <si>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</si>
  <si>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</si>
  <si>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</si>
  <si>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</si>
  <si>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</si>
  <si>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</si>
  <si>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</si>
  <si>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</si>
  <si>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</si>
  <si>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</si>
  <si>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</si>
  <si>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</si>
  <si>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</si>
  <si>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</si>
  <si>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</si>
  <si>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</si>
  <si>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</si>
  <si>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</si>
  <si>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</si>
  <si>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</si>
  <si>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</si>
  <si>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</si>
  <si>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</si>
  <si>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</si>
  <si>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</si>
  <si>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indexed="8"/>
        <rFont val="Times New Roman"/>
        <family val="1"/>
        <charset val="204"/>
      </rPr>
      <t xml:space="preserve">Направленность мероприятий </t>
    </r>
    <r>
      <rPr>
        <i/>
        <sz val="14"/>
        <color indexed="8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</si>
  <si>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</si>
  <si>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</si>
  <si>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</si>
  <si>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</si>
  <si>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</si>
  <si>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</si>
  <si>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indexed="1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</si>
  <si>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</si>
  <si>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indexed="8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</si>
  <si>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</si>
  <si>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</si>
  <si>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</si>
  <si>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</si>
  <si>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</si>
  <si>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</si>
  <si>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</si>
  <si>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</si>
  <si>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</si>
  <si>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</si>
  <si>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indexed="8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</si>
  <si>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indexed="8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</si>
  <si>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</si>
  <si>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</si>
  <si>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</si>
  <si>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indexed="8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</si>
  <si>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</si>
  <si>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</si>
  <si>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</si>
  <si>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</si>
  <si>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</si>
  <si>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</si>
  <si>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</si>
  <si>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Ивченко Г. С.</t>
  </si>
  <si>
    <t xml:space="preserve">МБУ "Территория молодёжи" Октябрьского района города Новосибирска </t>
  </si>
  <si>
    <t xml:space="preserve">Муниципальное бюджетное учреждение «Территория молодёжи» Октябрьского района города Новосибирска, 08.04.2013 г. 
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</si>
  <si>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</si>
  <si>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630102, г. Новосибирск, ул. Нижегородская, 20; 
e-mail: tm154@yandex.ru;  тел/факс: 206-38-71;
тел: 266-12-06, 206-38-71;
сайт: www.территориямолодежи.рф
</t>
  </si>
  <si>
    <t>Ивченко Галина Сергеевна</t>
  </si>
  <si>
    <t>Головное учреждение МБУ «Территория молодёжи», расположенное по адресу: 630102, г. Новосибирск, ул. Нижегородская, 20 - помещение на 1 этаже 5-ти этажного жилого дома;
Учреждение имеет основные отделы:
Основной отдел «Центр досуга молодежи «Респект», расположенный по адресу: 630008 г. Новосибирск, ул. Никитина,70 - помещение на 1 этаже и подвал 9-ти этажного жилого дома с отдельным входом;
Основной отдел «Центр развития молодежных инициатив «Продвижение», расположенный по адресу: 630089 г. Новосибирск, ул. Б.Богаткова, 201 -  помещение на 1 этаже 9-ти этажного жилого дома с отдельным входом;
Основной отдел «Центр гражданско-патриотического воспитания им. А. Невского», расположенный по адресу: 630083, г. Новосибирск, ул. Большевистская, 175/6 - помещение на 1 этаже 9-ти этажного жилого дома с отдельным входом;
Основной отдел «Молодёжный центр «Старт», расположенный по адресу: 630126, г. Новосибирск, ул. Выборная, 99/4 - цоколь 17-ти этажного жилого дома с отдельным входом;
Основной отдел «Молодёжный центр "На Садовой"», расположенный по адресу: 630102, г. Новосибирск, ул. Садовая, 63 -  отдельно стоящее 2-х этажное нежилое здание с подвальным помещением.</t>
  </si>
  <si>
    <t xml:space="preserve">Головное учреждение МБУ «Территория молодёжи» - площадь – 88,7 кв.м.;
ОО «Центр досуга молодежи «Респект» - площадь - 1227,7 кв.м.;
ОО «Центр развития молодежных инициатив «Продвижение» - площадь – 685,5 кв.м.;
ОО «Центр гражданско-патриотического воспитания им. А. Невского» - площадь - 359,9 кв.м.;
ОО «Молодёжный центр «Старт» - площадь – 148,9 кв.м.;
ОО «Молодёжный центр "На Садовой"» - площадь – 543,7  кв.м.
</t>
  </si>
  <si>
    <t xml:space="preserve">Головное учреждение МБУ «Территория молодёжи» - площадь – 84,4 кв.м.;
ОО «Центр досуга молодежи «Респект» - площадь – 923,6 кв.м.;
ОО «Центр развития молодежных инициатив «Продвижение» - площадь – 586,3 кв.м.;
ОО «Центр гражданско-патриотического воспитания им. А. Невского» - площадь – 270,3 кв.м.;
ОО «Молодёжный центр «Старт» - площадь – 144,4 кв.м.;
ОО «Молодёжный центр "На Садовой"» - площадь - 482, 9  кв.м.
</t>
  </si>
  <si>
    <t xml:space="preserve"> Головное учреждение МБУ «Территория молодёжи»: 4 кабинета для административно-управленческого ресурса.                                                                                                                           ОО «Центр досуга молодежи «Респект»: 10 кабинетов.
ОО «Центр развития молодежных инициатив «Продвижение»: 8 кабинетов. 
ОО «Центр гражданско-патриотического воспитания им. А. Невского»: 6 кабинетов. 
ОО «Молодёжный центр «Старт»: 4 кабинетов. 
ОО «Молодёжный центр  "На Садовой"»: 14 кабинетов.                                                                                          Итого: 46
</t>
  </si>
  <si>
    <r>
      <t>Головное учреждение "МБУ "Территория молодёжи" = 14 чел.                                                                                                                       Основной отдел "ЦДМ "Респект" = 20 чел.                                                                                                                       Основной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отдел "ЦРМИ "Продвижение" = 23 чел.                                                                                                             Основной отдел "МЦ  "На Садовой" = 22 чел.                                                                                                                                     Основной отдел "МЦ "Старт" = 16 чел.                                                                                                                                  Основной отдел "ЦГПВ им. А. Невского" = 14 чел.                                                                                                                Итого: 109 чел.</t>
    </r>
  </si>
  <si>
    <t xml:space="preserve">Головное учреждение МБУ «Территория молодёжи»: 
07.30 - 21.00 понедельник – пятница; 
10.00 - 20.00 суббота, воскресенье. 
ОО «Центр гражданско-патриотического воспитания им. А. Невского»:                                                                                   09.00 - 22.00 понедельник - четверг;                                                                                        11.00 - 22.00 пятница;                                                                                                                                                                                                                                                                                                                                                11.30 - 22.00 суббота;                                                                                                                                                                      09.00 - 22.00 воскресенье.  
ОО «Молодёжный центр"На Садовой"»: 
10.00 - 21.00 понедельник – пятница; 
10.00 - 20.00 суббота; 
12.00 - 17.00 воскресенье. 
ОО «Центр развития молодежных инициатив «Продвижение»: 
09.00 - 22.00 понедельник, четверг;                                                                                        10.00 - 22.00 вторник, среда, пятница, суббота; 
воскресенье – выходной.
ОО  «Центр досуга молодежи «Респект»: 
10.00 - 21.00 понедельник – пятница;                                                                                      12.00 - 20.00 суббота;                                                                                                               12.00 - 21.00 воскресенье.
ОО «Молодёжный центр «Старт»:
09.30 - 21.00 понедельник – пятница;                                                                                                                         10.00 - 21.00 суббота;                                                                                                                                     11.00 - 19.00 воскресенье.                                                                                                           </t>
  </si>
  <si>
    <t>Открытие 76-дневной Вахты Памяти у памятника Борису Богаткову, посвященной Дню защитника Отечества</t>
  </si>
  <si>
    <t>14 - 23 года</t>
  </si>
  <si>
    <t xml:space="preserve">Серия игровых программ
«Широкая Масленица» для молодых семей и воспитанников МЦ «Старт»
</t>
  </si>
  <si>
    <t>Содействие формированию активной жизненной позиции у молодежи</t>
  </si>
  <si>
    <t>14 - 35 лет</t>
  </si>
  <si>
    <t xml:space="preserve">Городской фестиваль 
«Огни Сибири»
</t>
  </si>
  <si>
    <t>14 и старше</t>
  </si>
  <si>
    <t>Открытие выставки «Тайны Каракана» в рамках Серии выставок современного искусства</t>
  </si>
  <si>
    <t>14  и старше</t>
  </si>
  <si>
    <t>Городские соревнования по судомодельному спорту «XXVI Кубок России-2021» им. маршала А. И. Покрышкина, посвященные 76-летию Великой Победы</t>
  </si>
  <si>
    <t>Содействие в выборе профессии и ориентирование на рынке труда</t>
  </si>
  <si>
    <t>14 - 25 лет</t>
  </si>
  <si>
    <t>Акция «Трудовой десант»</t>
  </si>
  <si>
    <t>16 - 30 лет</t>
  </si>
  <si>
    <t>Городская поэтическая акция «Стихосушка»</t>
  </si>
  <si>
    <t xml:space="preserve">Открытие районной акции
«Георгиевская ленточка»
</t>
  </si>
  <si>
    <t xml:space="preserve">Городские молодежные «Сибирские гонки» </t>
  </si>
  <si>
    <t>Содействие формированию здорового образа жизни</t>
  </si>
  <si>
    <t>16 - 21 год</t>
  </si>
  <si>
    <t>Районное мероприятие «Форум надпрофессионального образования «Территория успеха»</t>
  </si>
  <si>
    <t>Музыкальный ринг</t>
  </si>
  <si>
    <t>16 - 35 лет</t>
  </si>
  <si>
    <t>Открытие выставки «Квартира -50» в рамках Серии выставок современного искусства</t>
  </si>
  <si>
    <t>Отчетный концерт танцевальной студии «3D Style»</t>
  </si>
  <si>
    <t>12  и старше</t>
  </si>
  <si>
    <t>Районная молодежная патриотическая акция «Свеча памяти», посвященная 76-летию Великой Победы</t>
  </si>
  <si>
    <t>Семейный Эко - День «Мир в наших руках», посвященный Международному Дню Детства и Дню окружающей среды</t>
  </si>
  <si>
    <t>10  и старше</t>
  </si>
  <si>
    <t>Серия летних тренировок на укрепление ОФП на траве «Точка здоровья»</t>
  </si>
  <si>
    <t>Районный фестиваль здорового образа жизни «Тянись к мечте»</t>
  </si>
  <si>
    <t xml:space="preserve">Районный Уикенд для молодых семей 
«Счастье быть вместе»
</t>
  </si>
  <si>
    <t>Молодые семьи</t>
  </si>
  <si>
    <t>Квест по вселенной Гарри Поттера "Магия вне Хогвартса"</t>
  </si>
  <si>
    <t>Квест «Тайны дома на Садовой»</t>
  </si>
  <si>
    <t xml:space="preserve">Выставка современного искусства
 «Чувства в объёме»
</t>
  </si>
  <si>
    <t>«День призывника»</t>
  </si>
  <si>
    <t>14 - 18 лет</t>
  </si>
  <si>
    <t>Серия творческих мастер-классов по ДПИ для воспитанников  ФБУ НВК ГУФСИН</t>
  </si>
  <si>
    <t>14 - 17 лет</t>
  </si>
  <si>
    <t xml:space="preserve">Торжественное вручение паспортов гражданина РФ подросткам, достигшим 14-летнего возраста </t>
  </si>
  <si>
    <t>14 лет</t>
  </si>
  <si>
    <t>Открытие новогодней ёлки на микрорайоне</t>
  </si>
  <si>
    <t>от 10 и старше</t>
  </si>
  <si>
    <r>
      <t>МКУ «Служба АСРиГЗ», Пожарно-технический минимум, согласно должностным обязанностям, 10 часов (</t>
    </r>
    <r>
      <rPr>
        <b/>
        <sz val="14"/>
        <color indexed="8"/>
        <rFont val="Times New Roman"/>
        <family val="1"/>
        <charset val="204"/>
      </rPr>
      <t>НЕТ САЙТА</t>
    </r>
    <r>
      <rPr>
        <sz val="14"/>
        <color indexed="8"/>
        <rFont val="Times New Roman"/>
        <family val="1"/>
        <charset val="204"/>
      </rPr>
      <t>)</t>
    </r>
  </si>
  <si>
    <r>
      <t>МКУ «Служба АСРиГЗ», программа «Руководители и специалисты структурных подразделений (работники) организаций, специально уполномоченных решать задачи в области защиты населения и территорий от чрезвычайных ситуаций», 72 часа (</t>
    </r>
    <r>
      <rPr>
        <b/>
        <sz val="14"/>
        <color indexed="8"/>
        <rFont val="Times New Roman"/>
        <family val="1"/>
        <charset val="204"/>
      </rPr>
      <t>НЕТ САЙТА</t>
    </r>
    <r>
      <rPr>
        <sz val="14"/>
        <color indexed="8"/>
        <rFont val="Times New Roman"/>
        <family val="1"/>
        <charset val="204"/>
      </rPr>
      <t>)</t>
    </r>
  </si>
  <si>
    <t>ГАОУ ДПО НСО «УМЦ ГОЧС Новосибирской области», программа повышения квалификации «Руководители и работники ГО, ОУРСЧС и отдельных лиц осуществляющих подготовку в области ГО и ЗНТЧС» по категории: «Специалист по оказанию первой помощи», 16 часов</t>
  </si>
  <si>
    <t>АНО СПО «Новосибирский городской открытый колледж», программа «Современные подходы и практики патриотического воспитания и формирования локальной идентичности молодежи», 72 часа</t>
  </si>
  <si>
    <t>http://umc.edu.ru/обучение/</t>
  </si>
  <si>
    <t xml:space="preserve">https://novocollege.ru/life/events/1308/   </t>
  </si>
  <si>
    <t>АНО ДПО «ДВИПРАЗ»,  программа «Охрана труда руководящих работников и специалистов организаций», 40 часов</t>
  </si>
  <si>
    <t>http://dvipro.ru/index.php/okhrana-truda</t>
  </si>
  <si>
    <r>
      <t>МКУ «Служба АСРиГЗ», программа «Руководители и специалисты структурных подразделений (работники) организаций, специально уполномоченных решать задачи в области защиты» (</t>
    </r>
    <r>
      <rPr>
        <b/>
        <sz val="14"/>
        <color indexed="8"/>
        <rFont val="Times New Roman"/>
        <family val="1"/>
        <charset val="204"/>
      </rPr>
      <t>НЕТ САЙТА</t>
    </r>
    <r>
      <rPr>
        <sz val="14"/>
        <color indexed="8"/>
        <rFont val="Times New Roman"/>
        <family val="1"/>
        <charset val="204"/>
      </rPr>
      <t>)</t>
    </r>
  </si>
  <si>
    <t>Литературный клуб "Сияние"</t>
  </si>
  <si>
    <t>январь 2021-декабрь 2022</t>
  </si>
  <si>
    <t>Волонтер 2.0</t>
  </si>
  <si>
    <t>январь 2021 - декабрь 2022</t>
  </si>
  <si>
    <t>Творческое объединение молодых художников "Красный клевер"</t>
  </si>
  <si>
    <t>январь 2021 - декабрь 2021</t>
  </si>
  <si>
    <t>16-35 лет</t>
  </si>
  <si>
    <t>Открытое пространство "Дача"</t>
  </si>
  <si>
    <t>ноябрь 2021 - ноябрь 2022</t>
  </si>
  <si>
    <t>"Огни Сибири"</t>
  </si>
  <si>
    <t>ноябрь 2021 - июнь 2022</t>
  </si>
  <si>
    <t>Интеллектуальный клуб "Гики-Рики"</t>
  </si>
  <si>
    <t>18 - 35 лет</t>
  </si>
  <si>
    <t>Мотивационный проект для девушек "Хороший тон"</t>
  </si>
  <si>
    <t>январь 2021 - июнь 2021</t>
  </si>
  <si>
    <t xml:space="preserve">18 - 35 лет </t>
  </si>
  <si>
    <t>Пространство графического дизайна "Цифра"</t>
  </si>
  <si>
    <t xml:space="preserve">16 - 35 лет </t>
  </si>
  <si>
    <t>Языковой клуб "SpeakUp"</t>
  </si>
  <si>
    <t>Январь 2021 - декабрь 2021</t>
  </si>
  <si>
    <t>Проект "Театральный союз "Тёмные аллеи"</t>
  </si>
  <si>
    <t xml:space="preserve"> январь 2021 -  май 2021</t>
  </si>
  <si>
    <t>"Вахта Памяти"</t>
  </si>
  <si>
    <t>январь 2021- декабрь 2023</t>
  </si>
  <si>
    <t>"Спасатель"</t>
  </si>
  <si>
    <t>январь - декабрь 2021</t>
  </si>
  <si>
    <t>"Строки живых историй"</t>
  </si>
  <si>
    <t>февраль-май 2021</t>
  </si>
  <si>
    <t>"Счастье в доме"</t>
  </si>
  <si>
    <t>январь 2020 - декабрь 2022</t>
  </si>
  <si>
    <t xml:space="preserve">Трудовой отряд </t>
  </si>
  <si>
    <t>Январь 2021- декабрь 2022</t>
  </si>
  <si>
    <t xml:space="preserve">14 - 17 лет </t>
  </si>
  <si>
    <t>"Перспектива"</t>
  </si>
  <si>
    <t>"Место под солнцем"</t>
  </si>
  <si>
    <t>февраль 2021 - декабрь 2021</t>
  </si>
  <si>
    <t>Проект "Будь мечтой"</t>
  </si>
  <si>
    <t>январь 2020 - декабрь 2021</t>
  </si>
  <si>
    <t>Инклюзивная керамическая мастерская "Проще, чем кажется"</t>
  </si>
  <si>
    <t>Август 2021-декабрь 2021</t>
  </si>
  <si>
    <t>ИП Городничева С. А/АНО "Золотая рыбка"/ГАУ НСО «ВСЕКАНИКУЛЫ»/МКУ ДО ГРЦ ОООД "ФорУс"/МБУ "Территория молодёжи"/"Марриотт"</t>
  </si>
  <si>
    <t>работник зеленого хозяйства/вожатый/помощник воспитателя/помощник воспитателя/уборщик служебных помещений/официант</t>
  </si>
  <si>
    <t>июнь-июль-август</t>
  </si>
  <si>
    <t xml:space="preserve">Центр занятости населения Октябрьского района </t>
  </si>
  <si>
    <t>3 районный фестиваль-конкурс военно-патриотической песни «Нам нужна одна победа»</t>
  </si>
  <si>
    <t>нояб. 2020</t>
  </si>
  <si>
    <t>Октябрьский район</t>
  </si>
  <si>
    <t>Диплом за участие (Рудевская Наталья)</t>
  </si>
  <si>
    <t>Фестиваль творческой самодеятельности «Арт-калинка»</t>
  </si>
  <si>
    <t>апр. 2021</t>
  </si>
  <si>
    <t>Калининский район</t>
  </si>
  <si>
    <t xml:space="preserve">XXII районный творческий конкурс 
«Строки, опаленные войной»,
посвященный 76-ой годовщине Великой Победы
</t>
  </si>
  <si>
    <t>май 2021</t>
  </si>
  <si>
    <t>Советский район</t>
  </si>
  <si>
    <t>Диплом 2 степени:
-Бинюкова Ирина,
- Видяковой Ирина;
Диплом 3 степени (Рудевская Наталья)</t>
  </si>
  <si>
    <t xml:space="preserve">Открытое первенство Новосибирской области  по авиамодельному спорту </t>
  </si>
  <si>
    <t xml:space="preserve">Диплом за 3 место
(Дементьев Георгий)
</t>
  </si>
  <si>
    <t xml:space="preserve">Выставка в рамках областного фестиваля технического творчества «ТехноIdea» </t>
  </si>
  <si>
    <t>февр. 2021</t>
  </si>
  <si>
    <t>март 2021</t>
  </si>
  <si>
    <t xml:space="preserve">Грамоты за участие: 
- Шмаков Михаил,
- Афанасьев Егор,
- Камалдинов Павел
</t>
  </si>
  <si>
    <t xml:space="preserve">Открытые областные соревнования по судомоделизму в классе копийных моделей </t>
  </si>
  <si>
    <t>г. Новосибирск</t>
  </si>
  <si>
    <t xml:space="preserve">3 место командное </t>
  </si>
  <si>
    <t>Открытое первенство Новосибирской области по судомодельному спорту в классе моделей: ЕК-ЕН-600</t>
  </si>
  <si>
    <t xml:space="preserve">1 место (Головков Иван)
2 место (Вильмас Михаил)
</t>
  </si>
  <si>
    <t xml:space="preserve">Открытые областные соревнования по авиамодельному спорту в классе кордовых моделей электролетов  </t>
  </si>
  <si>
    <t>Фестиваль народных игр и традиций «Молодецкие игры народов России», посвященный 800-летию со дня рождения святого благоверного князя А. Невского</t>
  </si>
  <si>
    <t>июнь 2021</t>
  </si>
  <si>
    <t>Грамота за II место в номинации «Учебный бой на шашках»</t>
  </si>
  <si>
    <t xml:space="preserve">2 место (Афанасьев Егор) (номинация стендовая оценка)
1 место (Афанасьев Егор) (номинация полетная оценка)
</t>
  </si>
  <si>
    <t>XVII областной фестиваль бардовской песни «Золотая струна»</t>
  </si>
  <si>
    <t>июль 2021</t>
  </si>
  <si>
    <t>г. Барабинск</t>
  </si>
  <si>
    <t>Зональная спартакиада «Молодецкие игры народов России»</t>
  </si>
  <si>
    <t>Почетная грамота за III место в номинации «Шапочный бой»</t>
  </si>
  <si>
    <t>Военно-спортивная эстафета «Тропа разведчика»</t>
  </si>
  <si>
    <t>авг. 2021</t>
  </si>
  <si>
    <t>Почетная грамота за II место
- 2 Благодарственных письма</t>
  </si>
  <si>
    <t>Диплом лауреата 1 степени в номинации «Исполнитель-солист» (Кусаинова Дания);
- Благодарственное письмо депутата государственной думы Виктора Игнатова члену жюри XVII областного фестиваля бардовской песни «Золотая струна» 
(Чернышёв А.Э.)</t>
  </si>
  <si>
    <t>Открытые областные соревнования по авиамодельному спорту в классе схематических моделей, посвященные первой годовщине присвоения городу Новосибирску почетного звания «Город трудовой доблести»</t>
  </si>
  <si>
    <t>сент. 2021</t>
  </si>
  <si>
    <t>2 место в номинации – схематическая резиномоторная модель 
(Дементьев Илья)</t>
  </si>
  <si>
    <t>Фестиваль «Озорная ладья – Рапид»</t>
  </si>
  <si>
    <t xml:space="preserve">Диплом за II место 
(Кондрюков Николай)
</t>
  </si>
  <si>
    <t xml:space="preserve">Открытый шахматный фестиваль «Озорная ладья – Классика» </t>
  </si>
  <si>
    <t>Диплом за I место в группе «А» (Бойко Андрей)</t>
  </si>
  <si>
    <t xml:space="preserve">Городской турнир «Шахматный Новосибирск»
по быстрым шахматам «Апрельский рапид»
</t>
  </si>
  <si>
    <t>Грамота за III место в группе «D» (Кондрюков Николай)</t>
  </si>
  <si>
    <t>III этап открытого шахматного фестиваля 
«Озорная ладья – классика»</t>
  </si>
  <si>
    <t>Диплом за 3 место в командном турнире</t>
  </si>
  <si>
    <t xml:space="preserve">Городской турнир по футболу среди молодежных команд, посвященный 76-летию Победы </t>
  </si>
  <si>
    <t xml:space="preserve">Городские соревнования по футболу среди молодежных команд «Футбольный двор» </t>
  </si>
  <si>
    <t>Диплом за участие команды</t>
  </si>
  <si>
    <t>Диплом за 1 место</t>
  </si>
  <si>
    <t xml:space="preserve">Городской турнир «Шахматный Новосибирск» III этап 
</t>
  </si>
  <si>
    <t>Конкурс социальной рекламы «ЭКОЧЕЛОВЕК» в честь заслуженного эколога НСО Зыкова В. В.</t>
  </si>
  <si>
    <t>Грамота участника: 
- Бычкова Варвара, 
- Чайвургин Денис,
- Чиминев Тимофей, 
- Чувахин Александр, 
- Гердележова Светлана, 
- Григорьева Алиса, 
- Леонов Глеб, 
- Прокошева Валерия, 
- Шульц Ольга, 
- Скрипченко Елена, 
- Чугасова Софья, 
- Клубкова Кристина</t>
  </si>
  <si>
    <t>Virage Break Battle</t>
  </si>
  <si>
    <t xml:space="preserve">Сертификат участника:
- Анисимова Алена,
- Филатов Данила,
- Филатов Анатолий.
Диплом за 2 место
(Зазулин Константин)
</t>
  </si>
  <si>
    <t>VI Открытый патриотический конкурс исполнительского творчества подростков и молодежи «ГОЛОС РОДИНЫ»</t>
  </si>
  <si>
    <t xml:space="preserve">Диплом за участие (Плотникова Юлия)
Благодарность за плодотворную работу, вклад в патриотическое воспитание
Благодарность за вклад в патриотическое воспитание подрастающего поколения
</t>
  </si>
  <si>
    <t xml:space="preserve">VI Городская  выставка- конкурс «Полеты во сне и наяву» </t>
  </si>
  <si>
    <t>янв. 2021</t>
  </si>
  <si>
    <t>Диплом 3 степени 
(Михаил Шмаков)</t>
  </si>
  <si>
    <t>Городской фестиваль
«В зоне особого внимания. Осенний призыв – 2021»</t>
  </si>
  <si>
    <t>Диплом за I место в личном зачете по дисциплине «Метание ножа» (Муратов Богдан)</t>
  </si>
  <si>
    <t xml:space="preserve">Детско-юношеский шахматный фестиваль «Озорная ладья – классика» </t>
  </si>
  <si>
    <t>окт. 2021</t>
  </si>
  <si>
    <t xml:space="preserve">Диплом:
- 1 место среди девочек в группе «В» (Сафонова Анастасия);
- 2 место среди мальчиков в группе «Б» (Бойко Андрей)
</t>
  </si>
  <si>
    <t>Диплом лауреата 2 степени (Карпушин Марк);
Участники: 
- Мак Кира, 
- Азеева Ева, 
- Кузнецов Александр,
- Кузерина Надежда, 
- Княжев Иван;
Диплоv лауреата 3 степени 
(Кира Мак);
Диплом лауреата 1 степени
(It’s Time);
Участники: 
- Морозюк Евгения,
- Азеева Ева, 
- Маслич Дарья;
- Швецова Елизавета, 
- Чугасова Софья, 
- Трачук Татьяна, 
- Сотникова Полина, 
- Ажермачева Екатерина;
Диплом лауреата 3 степени Танцевальная студия "3D Style", Дипломы:
- I степени в номинации «Вокальный жанр (дуэт)»;
- I степени в номинации «Вокальный жанр (соло)» (Гуламова Лиана);
- II степени в номинации «Вокальный жанр (ансамбль)»</t>
  </si>
  <si>
    <t>II Открытый региональный детско-юношеский онлайн-фестиваль авторской песни «Томская зимовочка»</t>
  </si>
  <si>
    <t>г. Томск</t>
  </si>
  <si>
    <t>https://tomsk.bezformata.com/listnews/bardi-soberutsya-na-tomskuyu-zimovochku/90677136/</t>
  </si>
  <si>
    <t xml:space="preserve">Диплом дипломанта в номинации «Исполнитель»:
- Виктория Прокопенко,
– Дарья Савенкова, 
- Маргарита Сосенк,
– Дания Кусаинова, 
– Екатерина Пьянкова;
Диплом дипломанта в номинации «Автор музыки» (Екатерина Пьянкова);
3 Благодарственных письма (Чернышев А. Э.)
</t>
  </si>
  <si>
    <t>https://zapravdu.org/2021/05/30/turnir-po-sportivnomu-nozhevomu-boyu-v-novosibirske-proshel-pri-podderzhke-gvardii/</t>
  </si>
  <si>
    <t>Открытый турнир Сибирского Федерального Округа по спортивному ножевому бою</t>
  </si>
  <si>
    <t xml:space="preserve">Дипломы:
- за II место в категории «Команда»;
- за III место (Лысак Александр)
</t>
  </si>
  <si>
    <t>Региональная выставка художников «Абстракция и НовоТворчество под Новый год»</t>
  </si>
  <si>
    <t>https://ngonb.ru/exhibitions/74493/</t>
  </si>
  <si>
    <t>Диплом участника (Пейпан Т.В.)</t>
  </si>
  <si>
    <t xml:space="preserve">XI Региональный детско-юношеский конкурс "Апрельский дебют"
</t>
  </si>
  <si>
    <t xml:space="preserve">Диплом лауреата 2 степени в номинации «Автор музыки» (Екатерина Пьянкова);
Диплом лауреата 2 степени в номинации «Исполнитель» (Дания Кусаинова);
Диплом лауреата 3 степени в номинации «Исполнитель» (Дарья Савенкова);
Диплом участника конкурсного концерта:
- Василий Власов, 
- Екатерина Маркова, 
- Маргарита Сосенко, 
- Виктория Прокопенко.
</t>
  </si>
  <si>
    <t>https://tomsk-perekrestok.ru/projects/regionalnyj-detsko-yunosheskij-konkurs-aprelskij-debyut/xi-regionalnyj-detsko-yunosheskij-konkurs-aprelskij-debyut/</t>
  </si>
  <si>
    <t>VIII Сибирский культурный фестиваль «Сибирь безбрежная»</t>
  </si>
  <si>
    <t>Диплом лауреата 1 степени XI сибирского молодёжного фестиваля «Надежда авторской песни» в номинации «Лучшая авторская песня» (Кусаинова Дания);
Специальный диплом за вклад в развитие и сохранение авторской песни (Чернышёв А.Э.)</t>
  </si>
  <si>
    <t>http://xn--c1ab3aknr.xn--p1ai/s-29-iyunya-po-1-iyulya-v-berdske-sostoyalsya-mezhdunarodnyj-kulturnyj-festival-sibir-bezbrezhnaya/</t>
  </si>
  <si>
    <t>г. Бердск</t>
  </si>
  <si>
    <t>III фестиваль авторской песни «Станция Сибирь»</t>
  </si>
  <si>
    <t>https://www.nso.ru/news/47102</t>
  </si>
  <si>
    <t xml:space="preserve">Диплом участника:
- Савенкова Дарья,
- Прокопенко Виктория
</t>
  </si>
  <si>
    <t>Республиканский фестиваль авторской песни «Берег дружбы»</t>
  </si>
  <si>
    <t>Алданский район</t>
  </si>
  <si>
    <t>https://mr-aldanskij.sakha.gov.ru/news/front/view/id/3280251</t>
  </si>
  <si>
    <t xml:space="preserve">Диплом лауреата в номинации «Исполнитель»:
- Екатерина Маркова,
- Кусаинова Дания;
Диплом II степени в номинации «Поэзия» (Семиненко Елена);
Диплом I степени детского фестиваля «Котофеевский» (Виктория Прокопенко)
</t>
  </si>
  <si>
    <t>Межрегиональная выставка лоскутного шитья «Хранители семейных традиций»</t>
  </si>
  <si>
    <t>http://bsk.nios.ru/content/mezhregionalnaya-vystavka-loskutnogo-shitya-hraniteli-semeynyh-tradiciy</t>
  </si>
  <si>
    <t>Ежегодный межрегиональный конкурс изобразительного искусства для детей и подростков «Я родом из Сибири»</t>
  </si>
  <si>
    <t xml:space="preserve">Диплом за участие: 
- Чугасова Софья,
- Чувахина Екатерина,
- Гердележова Светлана, 
- Викулова Арина, 
- Леонтьев Михаил, 
-Андронова Анастасия,
-Фомина Анна;
Дипломы за участие в открытом конкурсе: 
- Чугасова Софья,
- Андронова Анастасия;
Благодарственное письмо (Смирнова И. А.)
</t>
  </si>
  <si>
    <t>https://xn------dddmtgcba0bwbzlm1u.xn--p1ai/</t>
  </si>
  <si>
    <t>Первенство СФО по судомоделизму</t>
  </si>
  <si>
    <t xml:space="preserve">2 место (Дуничев Александр (в классе моделей F5-Е);
1 место (Дуничев Александр (в классе моделей ММ);
1 место (Дуничев Александр (в классе моделей RG-65);
1 место (Дуничев Александр (в классе моделей F5-регата);
1 место командное в классе моделей гоночных яхт 
</t>
  </si>
  <si>
    <t>http://www.nfss.ru/</t>
  </si>
  <si>
    <t xml:space="preserve">Чемпионат СФО по судомодельному спорту
в классе моделей гоночных яхт
</t>
  </si>
  <si>
    <t xml:space="preserve">2 место командное </t>
  </si>
  <si>
    <t xml:space="preserve">Диплом лауреата (командная работа)
Диплом лауреата (Куликова О. А.)
</t>
  </si>
  <si>
    <t>III межрегиональный фестиваль-конкурс «Любить Родину!»</t>
  </si>
  <si>
    <t xml:space="preserve">Диплом лауреата II степени в номинации «Исполнитель» (Кусаинова Дания);
Диплом лауреата III степени в номинации «Исполнитель» (Екатерина Маркова);
Диплом гран-при
(Екатерина Пьянкова);
Благодарственное письмо за вклад в развитие культуры (Чернышёв А.Э.)
</t>
  </si>
  <si>
    <t>http://mky-ykmp-moshkovo.ru/2021/08/31/%D0%BF%D0%BE%D0%B4%D0%B2%D0%B5%D0%B4%D0%B5%D0%BD%D1%8B-%D0%B8%D1%82%D0%BE%D0%B3%D0%B8-%D0%BC%D0%B5%D0%B6%D1%80%D0%B5%D0%B3%D0%B8%D0%BE%D0%BD%D0%B0%D0%BB%D1%8C%D0%BD%D0%BE%D0%B3%D0%BE-%D1%84%D0%B5/</t>
  </si>
  <si>
    <t>г. Юрга</t>
  </si>
  <si>
    <t xml:space="preserve">Межрегиональная спартакиада 
«Молодецкие игры народов России» 
</t>
  </si>
  <si>
    <t xml:space="preserve">Грамота за II место
Грамота за активное участие
</t>
  </si>
  <si>
    <t>https://www.dynamo.su/news/30303/</t>
  </si>
  <si>
    <t>Открытые межрегиональные соревнованиях по судомодельному спорту «Золотая осень»</t>
  </si>
  <si>
    <t>2 место – Арахтин Сергей (в классе моделей f2-A)
1 место – Бекешов Д.Г.</t>
  </si>
  <si>
    <t>Всероссийский творческий конкурс «Мои любимые животные»</t>
  </si>
  <si>
    <t>Диплом:
- I степени (Ващенко Татьяна);
- II степени (Рукшина Таисия);
- III степени (Голенко Ирина)</t>
  </si>
  <si>
    <t>https://xn--80apbcqesjbs.xn--p1ai/konkurs/zhivotnye</t>
  </si>
  <si>
    <t>г. Киров</t>
  </si>
  <si>
    <t>Всероссийский творческий конкурс «В мире цветов»</t>
  </si>
  <si>
    <t>Диплом III степени (Пакулова Алена)</t>
  </si>
  <si>
    <t>Всероссийский творческий конкурс «Волшебная весна»</t>
  </si>
  <si>
    <t>Диплом:
- II степени (Восковоева Анастасия);
- II степени (Ужайкина Оксана)</t>
  </si>
  <si>
    <t>Всероссийский творческий конкурс
для детей и педагогов «Лира»</t>
  </si>
  <si>
    <t>https://rost.lira-konkurs.ru/</t>
  </si>
  <si>
    <t>г. Ростов-на-Дону</t>
  </si>
  <si>
    <t>Дипломы:
- I степени (Сапожникова Светлана);
- I степени (Рудевская Наталья);
- II степени (Сапожникова Светлана);
- II степени (Азеева Ева).
Благодарственное письмо (Немытышева О. В.)</t>
  </si>
  <si>
    <t>Всероссийский творческий конкурс «Талантоха-84»</t>
  </si>
  <si>
    <t>фев. 2021</t>
  </si>
  <si>
    <t>г. Курган</t>
  </si>
  <si>
    <t>http://talantoha.ru/</t>
  </si>
  <si>
    <t>Диплом за 1 место 
(Рудевская Наталья)</t>
  </si>
  <si>
    <t>Всероссийский творческий конкурс «Талантоха»</t>
  </si>
  <si>
    <t>Диплом за 3 место 
(Бинюкова Ирина)</t>
  </si>
  <si>
    <t>Всероссийский творческий конкурс для детей и педагогов «Созвездие талантов»</t>
  </si>
  <si>
    <t>г. Липецк</t>
  </si>
  <si>
    <t>https://sozvezdital.ru/</t>
  </si>
  <si>
    <t>Диплом за 1 место 
(Бинюкова Ирина)
Диплом за 2 место 
(Бинюкова Ирина)
Диплом за 3 место 
(Бинюкова Ирина)</t>
  </si>
  <si>
    <t>Всероссийский конкурс «Защитникам Отечества – СЛАВА!»</t>
  </si>
  <si>
    <t>Диплом лауреата II степени (Пятницкий Павел)</t>
  </si>
  <si>
    <t>https://ok-etalon.ru/vserossijskij-tvorcheskij-konkurs-23-fevralya-zashhitnikam-otechestva-slava</t>
  </si>
  <si>
    <t>г. Купино</t>
  </si>
  <si>
    <t>Всероссийский конкурс «Стать Звездой»</t>
  </si>
  <si>
    <t xml:space="preserve">Диплом:
- I степени в номинации «Уличный танец»;
- II степени в номинации «Уличный танец»;
- I степени в номинации «Танцевальное шоу»;
- III степени в номинации «Современный танец»;
- II степени в номинации «Эстрадный танец»;
- I степени в номинации «Современный танец»;
- II степени в номинации «Уличный танец»
</t>
  </si>
  <si>
    <t>https://orbitafest.tv/</t>
  </si>
  <si>
    <t>г. Екатеринбург</t>
  </si>
  <si>
    <t>Всероссийский конкурс декоративно-прикладного творчества  и изобразительного искусства «Моя вселенная»</t>
  </si>
  <si>
    <t>Лауреат 1 степени (Федорова Елена);
Лауреат 3 степени (Шакирова Айша)
Лауреат 1 степени 
(Бисимбаева Екатерина)
Благодарственное письмо за подготовку участников: 
- Рябышева И.Д.,
- Куликова О.А.</t>
  </si>
  <si>
    <t>https://vk.com/creative_corporation_yrkoff</t>
  </si>
  <si>
    <t>«Кубок России по судомодельному спорту
в классе моделей F4-С»</t>
  </si>
  <si>
    <t>https://fsmr.ru/</t>
  </si>
  <si>
    <t xml:space="preserve">1 командное место </t>
  </si>
  <si>
    <t>«Кубок России по судомодельному спорту
в классе моделей F2-S»</t>
  </si>
  <si>
    <t>1 место</t>
  </si>
  <si>
    <t>«Кубок России по судомодельному спорту
в классе моделей F4-В»</t>
  </si>
  <si>
    <t>3 место (Котельников Олег)</t>
  </si>
  <si>
    <t>«Кубок России по судомодельному спорту
в классе моделей копий»</t>
  </si>
  <si>
    <t xml:space="preserve">2 место командное  </t>
  </si>
  <si>
    <t>«Кубок России по судомодельному спорту
в классе моделей F2-А»</t>
  </si>
  <si>
    <t>2 место (Арахтин Сергей)</t>
  </si>
  <si>
    <t>Всероссийская олимпиада «Путь к историческим истокам»</t>
  </si>
  <si>
    <t>https://diplom-pedagoga.ru/online-olymp/online-olymp-klass-9/results/shagi-v-istoriyu-dlya-9-klassa</t>
  </si>
  <si>
    <t>Диплом лауреата I степени/победителя (Юрченко Никита)</t>
  </si>
  <si>
    <t>г. Москва</t>
  </si>
  <si>
    <t>XX Всероссийский детско-юношеский фестиваль авторской песни «Теплый декабрь»</t>
  </si>
  <si>
    <t>дек. 2020</t>
  </si>
  <si>
    <t>г. Новоуральск</t>
  </si>
  <si>
    <t>https://vk.com/teplydekabr</t>
  </si>
  <si>
    <t>Диплом лауреата в номинации «Учитель – ученик» (Екатерина Пьянкова и Александр Чернышев);
Диплом лауреата в номинации «Автор музыки» (Екатерина Пьянкова);
Диплом лауреата в номинации «Исполнитель» (Василий Власов);
Благодарственное письмо за подготовку участников Всероссийского детско-юношеского фестиваля авторской песни «Теплый декабрь» (АлександрЧернышев)</t>
  </si>
  <si>
    <t>Открытый районный фестиваль авторской песни «Струны моей души»</t>
  </si>
  <si>
    <t>г. Воронеж</t>
  </si>
  <si>
    <t>https://vk.com/smdfest</t>
  </si>
  <si>
    <t>Диплом дипломанта в номинации «Исполнитель» (Екатерина Пьянкова); 
Диплом дипломанта в номинации «Исполнитель» (Василий Власов);
Диплом лауреата в номинации «Автор музыки» (Екатерина Пьянкова);
Диплом участника конкурсного концерта:
– Дания Кусаинова, 
- Дарья Савенкова, 
- Маргарита Сосенко, 
- Виктория Прокопенко</t>
  </si>
  <si>
    <t>Открытый областной Детско-юношеский фестиваль авторской песни «Маленький фонарщик»</t>
  </si>
  <si>
    <t>г. Мурманск</t>
  </si>
  <si>
    <t>https://vk.com/mfonar_murmansk</t>
  </si>
  <si>
    <t>Диплом дипломанта в номинации «Исполнитель» (Виктория Прокопенко);
Диплом дипломанта в номинации «Исполнитель» (Дания Кусаинова)</t>
  </si>
  <si>
    <t>XX Всероссийский детско-юношеский фестиваль авторской песни «Искитим - 2021»</t>
  </si>
  <si>
    <t>г. Искитим</t>
  </si>
  <si>
    <t>Дипломант в номинации «Исполнитель»:
- Маргарита Сосенко, 
- Дарья Савенкова, 
- Дания Кусаинова, 
- Виктория Прокопенко;
Благодарственное письмо за подготовку участников Всероссийского детско-юношеского фестиваля авторской песни «Искитим - 2021» (Александр Чернышев)</t>
  </si>
  <si>
    <t>https://www.konkyrent.ru/20356-v-iskitime-zavershil-rabotu-xx-vserossiyskiy-detsko-yunosheskiy-festival-avtorskoy-pesni.html</t>
  </si>
  <si>
    <t>Всероссийский фестиваль исполнителей авторской песни «Эхо»</t>
  </si>
  <si>
    <t>г. Санкт-Петербург</t>
  </si>
  <si>
    <t>Диплом «Надежда авторской песни» в номинации «Исполнитель» (Дания Кусаинова);
Диплом участника конкурсного концерта:
- Василий Власова, 
- Екатерина Пьянкова, 
- Александр Чернышев, 
- Маргарита Сосенко, 
- Дарья Савенкова</t>
  </si>
  <si>
    <t xml:space="preserve">https://vk.com/club16501426 </t>
  </si>
  <si>
    <t>Всероссийский фестиваль-конкурс исполнительных искусств «Yellow fest»</t>
  </si>
  <si>
    <t>Диплом лауреата III степени
(«Double F»)</t>
  </si>
  <si>
    <t>https://mosaicfest.ru/yellow-fest-2021/</t>
  </si>
  <si>
    <t>Всероссийский творческий фестиваль «Талантоха»</t>
  </si>
  <si>
    <t>Диплом в номинации «Вокальное и музыкальное творчество»:
- лауреата (Донская Екатерина)
- лауреата (Петухова София)
- дипломанта (Понкратьев Тимофей)</t>
  </si>
  <si>
    <t>Всероссийский конкурс декоративно прикладного творчества и изобразительного искусства «Ромашковое счастье»</t>
  </si>
  <si>
    <t>г. Богородицк</t>
  </si>
  <si>
    <t>https://www.list-org.com/company/12007557</t>
  </si>
  <si>
    <t>Лауреат 2 степени 
(Конюхова Арина)</t>
  </si>
  <si>
    <t>Образовательный заезд «Улица как новая сцена» Всероссийского форума молодых деятелей культуры и искусств «Таврида»</t>
  </si>
  <si>
    <t>https://tavrida.art/</t>
  </si>
  <si>
    <t>Сертификат участника
 (Казакова Е.В.)</t>
  </si>
  <si>
    <t>г. Судак</t>
  </si>
  <si>
    <t>Чемпионат России 2021 года по судомодельному спорту в классе моделей – копий</t>
  </si>
  <si>
    <t>1 место – Козлов Алексей (класс моделей F-FPV);
1 место – Филатов Юрий (Класс моделей F2-S).
2 степень – Бекешов Д.Г. (Класс моделей F4-C)</t>
  </si>
  <si>
    <t>Международный рождественский конкурс-фестиваль «В ожидании чуда»</t>
  </si>
  <si>
    <t>Лауреат III степени (It’s Time);
Благодарственное письмо: 
- Старкова Юлия</t>
  </si>
  <si>
    <t>г. Тюмень</t>
  </si>
  <si>
    <t>https://kultura-to.ru/new/index.php/tyumenskij-rajon/item/34152-itogi-mezhdunarodnogo-rozhdestvenskogo-konkursa-festivalya-v-ozhidanii-chuda</t>
  </si>
  <si>
    <t>Международный конкурс-фестиваль «Синяя птица»</t>
  </si>
  <si>
    <t>Лауреат I степени (It’s Time);
Благодарственное письмо: 
- Старкова Юлия</t>
  </si>
  <si>
    <t>https://sinaya-ptica.info/pravila-uchastija/pravila-uchastija-konkurs</t>
  </si>
  <si>
    <t>Международный конкурс-фестиваль хореографического искусства «Невские изумруды»</t>
  </si>
  <si>
    <t>г. Вологда</t>
  </si>
  <si>
    <t>https://azimutfest.ru/</t>
  </si>
  <si>
    <t>Лауреат I степени (It’s Time)</t>
  </si>
  <si>
    <t>XIV Международный фестиваль «Эхо Эллады»</t>
  </si>
  <si>
    <t>https://rusgreek.ru/</t>
  </si>
  <si>
    <t>Лауреат II степени
 (Чувахина Екатерина)</t>
  </si>
  <si>
    <t>Международный экологический конкурс 
«Заповедные сказки»</t>
  </si>
  <si>
    <t>https://gdtp-nsk.ru/</t>
  </si>
  <si>
    <t>Диплом лауреата:
- Богданова Виктория,
- Чувахина Екатерина,
- Чугасова Софья, 
- Плесовских Роман,
- Леонтьев Мирослав;
Диплом участника:
- Чугасова Софья,
- Ха Юлианна,
- Чувахина Екатерина,
- Прокошева Валерия,
 -Князева Ева, 
- Аванесова Зоя, 
- Андронова Анастасия, 
- Леонтьев Мирослав,
- Плесовских Роман, 
- Войтик Елизавета, 
- Богданова Виктория, 
- Григорьева Алиса</t>
  </si>
  <si>
    <t>Международный фестиваль современной хореографии «АНТИгравитация»</t>
  </si>
  <si>
    <t>https://vk.com/antigravitatziya2020</t>
  </si>
  <si>
    <t>Дипломы:
-  за III место в дисциплине «Стрит-шоу.  Формейшн. Дети»;
-  за III место в дисциплине «Хип-хоп.  Формейшн. Дети»;
-  за III место в дисциплине «Современный танец. Малые группы. Взрослые»;
-  за III место в дисциплине «Контемпори.  Формейшн. Юниоры»;
-  за III место в дисциплине «Бэби-шоу.  Формейшн. Бэби»;
-  за III место в дисциплине «Современная хореография.  Формейшн. Дети».
Благодарственное письмо (Орлова Д.Л.)</t>
  </si>
  <si>
    <t>https://www.nstu.ru/</t>
  </si>
  <si>
    <t>Открытая международная олимпиада «Богатство России»</t>
  </si>
  <si>
    <t>Лауреат II степени
 (Конюхова Арина)</t>
  </si>
  <si>
    <t>Международный конкурс детского и юношеского творчества «Роза ветров»</t>
  </si>
  <si>
    <t>https://rosavetrov.ru/</t>
  </si>
  <si>
    <t>Лауреат II степени
 (Гончарова Мария)</t>
  </si>
  <si>
    <t>XXXII Международный детский фестиваль авторской песни «Кольцово – 2020»</t>
  </si>
  <si>
    <t>г. Кольцово</t>
  </si>
  <si>
    <t>Диплом за участие в большом детском конкурсном концерте (Маргарита Сосенко);
Дипломант за творческие успехи на XXXII Международном детском фестивале авторской песни (Виктория Прокопенко);
Диплом за активное участие в XXXII Международном детском фестивале авторской песни (КСП «Лад»);
Благодарственное письмо за активное участие в XXXII Международном детском фестивале авторской песни (Чернышев А. Э.)</t>
  </si>
  <si>
    <t>https://ksp-svechi.ru/?page_id=8532</t>
  </si>
  <si>
    <t>Международный конкурс-фестиваль в рамках проекта «Сибирь зажигает звёзды!»</t>
  </si>
  <si>
    <t>http://www.planetatalantov.ru/fests/center/%C2%AB%D0%A1%D0%B8%D0%B1%D0%B8%D1%80%D1%8C%20%D0%B7%D0%B0%D0%B6%D0%B8%D0%B3%D0%B0%D0%B5%D1%82%20%D0%B7%D0%B2%D0%B5%D0%B7%D0%B4%D1%8B!%C2%BB(%D0%A4%D0%98%D0%9D%D0%90%D0%9B)%20%D0%B3.%20%D0%9D%D0%BE%D0%B2%D0%BE%D1%81%D0%B8%D0%B1%D0%B8%D1%80%D1%81%D0%BA%2006-10%20%D0%BC%D0%B0%D1%8F%202021%D0%B3..html</t>
  </si>
  <si>
    <t xml:space="preserve">Диплом лауреата II степени номинация: вокал эстрадный, 26 лет и старше - соло (Гончаренко Елена) </t>
  </si>
  <si>
    <t xml:space="preserve">Международный творческий форум и фестиваль-конкурс «Артист Сибири. Крылья творчества»
</t>
  </si>
  <si>
    <t>https://www.artist-sibiri.ru/artistsibiri-artwings-novosibirsk</t>
  </si>
  <si>
    <t>Диплом лауреата III степени номинация «Хип-хоп», возрастная категория: смешанная (команда «Double F»)</t>
  </si>
  <si>
    <t>XV международный фестиваль авторской песни «Свой остров»</t>
  </si>
  <si>
    <t>Диплом лауреата за 2 место в номинации «Лучшая песня собственного сочинения» 
(Чернышев А.Э.)</t>
  </si>
  <si>
    <t>https://vk.com/club11167367</t>
  </si>
  <si>
    <t>Российская Креативная Неделя</t>
  </si>
  <si>
    <t>https://creativityweek.ru/</t>
  </si>
  <si>
    <t>Диплом победителя конкурса молодёжных проектов в сфере креативных индустрий 
(Казакова Е.В.)</t>
  </si>
  <si>
    <t>г. Коломна</t>
  </si>
  <si>
    <t>XVII областной фестиваль бардовской песни "Золотая струна"</t>
  </si>
  <si>
    <t>15.07.2021-18.07.2021</t>
  </si>
  <si>
    <t>Барабинский район, база отдыха "Лазурная"</t>
  </si>
  <si>
    <t>https://vk.com/id553564489</t>
  </si>
  <si>
    <t>Работа в оргкомитете фестиваля, работа в жюри</t>
  </si>
  <si>
    <t>II Открытый региональный детско-юношеский онлайн фестиваль авторской песни  "Томская зимовочка"</t>
  </si>
  <si>
    <t>20.01.2021-30.01.2021</t>
  </si>
  <si>
    <t>https://vk.com/tomskaya_zimovochka</t>
  </si>
  <si>
    <t>Проведение мастер-классов, работа в жюри</t>
  </si>
  <si>
    <t>III открытый региональный фестиваль светового шоу "Уральские огни"</t>
  </si>
  <si>
    <t>27.03.2021-28.03.2021</t>
  </si>
  <si>
    <t>г.Екатеринбург, молодёжный центр "Б-6"</t>
  </si>
  <si>
    <t>https://vk.com/uralights</t>
  </si>
  <si>
    <t>Проведение мастер-классов, организация конкурсной программы, председатель жюри</t>
  </si>
  <si>
    <t>Первый международный фестиваль огненных искусств "Огни Черноземья"</t>
  </si>
  <si>
    <t>22.07.2021-24.07.2021</t>
  </si>
  <si>
    <t>Археологический парк "Аргамач", г.Елец, Липецкая область</t>
  </si>
  <si>
    <t>https://vk.com/firefest48</t>
  </si>
  <si>
    <t>XI международный фестиваль авторского и самодеятельного творчества "Золотая осень"</t>
  </si>
  <si>
    <t>03.09.2021-05.09.2021</t>
  </si>
  <si>
    <t>г.Бердск, база отдыха "Голубое озеро"</t>
  </si>
  <si>
    <t>https://festival.iskitim-r.ru/</t>
  </si>
  <si>
    <t>Х международный фестиваль свободного творчества и авторской песни "Манжерок - под занавес лета 2021"</t>
  </si>
  <si>
    <t>17.09.2021-19.09.2021</t>
  </si>
  <si>
    <t>База отдыха "Манжерок"</t>
  </si>
  <si>
    <t>https://vk.com/club42481488</t>
  </si>
  <si>
    <t>Мастер-класс в рамках областного проекта «Молодецкие игры народов России»</t>
  </si>
  <si>
    <t>Спортивный комплекс НГУЭУ ул. Ломоносова, 56</t>
  </si>
  <si>
    <t>https://nsuem.ru/university/news-and-announces/detail.php?ID=131377</t>
  </si>
  <si>
    <t>соорганизация</t>
  </si>
  <si>
    <t>р.п. Колывань</t>
  </si>
  <si>
    <t>https://dobro.ru/event/10086441</t>
  </si>
  <si>
    <t>Фестиваль народных игр и традиций «Молодецкие игры народов России»</t>
  </si>
  <si>
    <t>Михайловская набережная</t>
  </si>
  <si>
    <t>https://vk.com/patriot_centr?w=wall-59121591_4231</t>
  </si>
  <si>
    <t>организация</t>
  </si>
  <si>
    <t>II ежегодный общественный форум «Экологичный Новосибирск»</t>
  </si>
  <si>
    <t>ГПНТБ СО РАН</t>
  </si>
  <si>
    <t>http://www.sib-science.info/ru/conferences/dom-10022021</t>
  </si>
  <si>
    <t>волонтерское сопровожд</t>
  </si>
  <si>
    <t>Спринт-Сибирь 2021</t>
  </si>
  <si>
    <t>Степной, Кубовинский сельсовет , Новосибирск</t>
  </si>
  <si>
    <t>https://vk.com/sprintsibir2021</t>
  </si>
  <si>
    <t>Волонтерское сопровожд</t>
  </si>
  <si>
    <t>Акция "Библионочь - 2021"</t>
  </si>
  <si>
    <t>http://www.sib-science.info/ru/institutes/biblionoch-2021-v-gpntb-06042021, https://www.instagram.com/p/CODiuxYDznl/</t>
  </si>
  <si>
    <t>Соорганизаторы, волонтеры</t>
  </si>
  <si>
    <t>Тотальный диктант</t>
  </si>
  <si>
    <t>https://totaldict.ru/</t>
  </si>
  <si>
    <t>Организация площадки</t>
  </si>
  <si>
    <t>МЦ "Продвижение" МБУ "Территория молодежи"</t>
  </si>
  <si>
    <t>ФГБОУ ВО "НГПУ", ИКиМП, 1 курс</t>
  </si>
  <si>
    <t>ФГБОУ ВО "НГПУ", ИКиМП, 3 курс</t>
  </si>
  <si>
    <t>ФГБОУ ВО "НГПУ", ИКиМП, 2 курс</t>
  </si>
  <si>
    <t>ФГБОУ ВО "НГПУ", ИКиМП, 4 курс</t>
  </si>
  <si>
    <t>ГАПОУ НСО "НПК №1", ПДО, 4 курс</t>
  </si>
  <si>
    <t>ФГБОУ ВО "НГПУ", ИФМиТО, 2 курс</t>
  </si>
  <si>
    <t>ФГБОУ ВО "НГПУ", ФИЯ, 3 курс</t>
  </si>
  <si>
    <t>СПБГИК, факультет искусств, 3 курс</t>
  </si>
  <si>
    <t>ФГБОУ ВО "НГУЭУ", факультет базовой подготовки, 2 курс</t>
  </si>
  <si>
    <t>Профильный интенсив "С танцем по жизни"</t>
  </si>
  <si>
    <t>01.08.2021-10.08.2021</t>
  </si>
  <si>
    <t xml:space="preserve">ДОЦ им. В. Дубинина
г. Бердск
</t>
  </si>
  <si>
    <t>12-18 лет</t>
  </si>
  <si>
    <t>территориямолодежи.рф</t>
  </si>
  <si>
    <t xml:space="preserve">https://www.timolod.ru/organization/molodezhnye-tsentry/territoriya_molodezhi/  </t>
  </si>
  <si>
    <t>https://vk.com/tm_154
https://vk.com/cdm_respect
https://vk.com/crmi_pro
https://vk.com/sadovay63
https://vk.com/patriot_centr
https://vk.com/start2011</t>
  </si>
  <si>
    <t>2448
3496
3170
1529
1304
1640</t>
  </si>
  <si>
    <t>81
43
51
35
16
59</t>
  </si>
  <si>
    <t>24583
13306
15736
10761
4854
17975</t>
  </si>
  <si>
    <t>5497
4321
5115
3597
1751
4161</t>
  </si>
  <si>
    <t>https://www.instagram.com/territory_m/
https://www.instagram.com/cdm_respect/
https://www.instagram.com/crmi_pro/
https://www.instagram.com/nasadovoynsk/
https://www.instagram.com/nevsky_tm/
https://www.instagram.com/start_tm/</t>
  </si>
  <si>
    <t>1240
1089
1072
2057
527
767</t>
  </si>
  <si>
    <t xml:space="preserve"> МБУ "Территория молодёжи"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</si>
</sst>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FF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08">
    <xf numFmtId="0" fontId="0" fillId="0" borderId="0" xfId="0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14" fillId="0" borderId="0" xfId="0" applyFont="1" applyAlignment="1"/>
    <xf numFmtId="0" fontId="15" fillId="0" borderId="0" xfId="0" applyFont="1"/>
    <xf numFmtId="0" fontId="14" fillId="0" borderId="0" xfId="0" applyFont="1" applyBorder="1" applyAlignment="1"/>
    <xf numFmtId="0" fontId="14" fillId="3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4" borderId="1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2" fontId="13" fillId="4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0" fontId="14" fillId="4" borderId="1" xfId="0" applyFont="1" applyFill="1" applyBorder="1" applyAlignment="1" applyProtection="1">
      <alignment horizontal="center" vertical="top"/>
      <protection hidden="1"/>
    </xf>
    <xf numFmtId="0" fontId="14" fillId="0" borderId="3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14" fillId="0" borderId="0" xfId="0" applyFont="1" applyBorder="1" applyAlignment="1" applyProtection="1">
      <protection hidden="1"/>
    </xf>
    <xf numFmtId="0" fontId="0" fillId="3" borderId="4" xfId="0" applyFill="1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13" fillId="5" borderId="2" xfId="0" applyFont="1" applyFill="1" applyBorder="1" applyAlignment="1" applyProtection="1">
      <alignment horizontal="center" vertical="top"/>
      <protection hidden="1"/>
    </xf>
    <xf numFmtId="0" fontId="13" fillId="5" borderId="2" xfId="0" applyFont="1" applyFill="1" applyBorder="1" applyAlignment="1" applyProtection="1">
      <alignment vertical="center" wrapText="1"/>
      <protection hidden="1"/>
    </xf>
    <xf numFmtId="0" fontId="13" fillId="5" borderId="2" xfId="0" applyFont="1" applyFill="1" applyBorder="1" applyAlignment="1" applyProtection="1">
      <alignment vertical="top" wrapText="1"/>
      <protection hidden="1"/>
    </xf>
    <xf numFmtId="1" fontId="14" fillId="4" borderId="1" xfId="0" applyNumberFormat="1" applyFont="1" applyFill="1" applyBorder="1" applyAlignment="1" applyProtection="1">
      <alignment horizontal="center" vertical="top" wrapText="1"/>
      <protection hidden="1"/>
    </xf>
    <xf numFmtId="1" fontId="14" fillId="4" borderId="1" xfId="0" applyNumberFormat="1" applyFont="1" applyFill="1" applyBorder="1" applyAlignment="1" applyProtection="1">
      <alignment horizontal="center" vertical="top"/>
      <protection hidden="1"/>
    </xf>
    <xf numFmtId="0" fontId="14" fillId="5" borderId="1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top"/>
      <protection hidden="1"/>
    </xf>
    <xf numFmtId="0" fontId="14" fillId="3" borderId="1" xfId="0" applyFont="1" applyFill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vertical="top"/>
      <protection hidden="1"/>
    </xf>
    <xf numFmtId="0" fontId="13" fillId="4" borderId="1" xfId="0" applyFont="1" applyFill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left" vertical="top"/>
      <protection hidden="1"/>
    </xf>
    <xf numFmtId="0" fontId="14" fillId="5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4" fillId="5" borderId="1" xfId="0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49" fontId="14" fillId="4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Alignment="1">
      <alignment horizontal="center" vertical="top" wrapText="1"/>
    </xf>
    <xf numFmtId="0" fontId="15" fillId="0" borderId="0" xfId="0" applyFont="1" applyProtection="1">
      <protection hidden="1"/>
    </xf>
    <xf numFmtId="0" fontId="14" fillId="4" borderId="2" xfId="0" applyFont="1" applyFill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right" vertical="top" wrapText="1"/>
      <protection hidden="1"/>
    </xf>
    <xf numFmtId="0" fontId="13" fillId="0" borderId="1" xfId="0" applyFont="1" applyBorder="1" applyAlignment="1" applyProtection="1">
      <alignment horizontal="left" vertical="top"/>
      <protection hidden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20" fillId="0" borderId="1" xfId="0" applyFont="1" applyBorder="1" applyAlignment="1" applyProtection="1">
      <alignment horizontal="left" vertical="top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3" fillId="5" borderId="1" xfId="0" applyFont="1" applyFill="1" applyBorder="1" applyAlignment="1" applyProtection="1">
      <alignment wrapText="1"/>
      <protection hidden="1"/>
    </xf>
    <xf numFmtId="0" fontId="13" fillId="5" borderId="1" xfId="0" applyFont="1" applyFill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4" borderId="2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center" vertical="top" wrapText="1"/>
    </xf>
    <xf numFmtId="0" fontId="2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1" fillId="0" borderId="1" xfId="0" applyFont="1" applyBorder="1" applyAlignment="1" applyProtection="1">
      <alignment horizontal="center" vertical="top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horizontal="left" vertical="top"/>
      <protection locked="0"/>
    </xf>
    <xf numFmtId="0" fontId="14" fillId="3" borderId="5" xfId="0" applyFont="1" applyFill="1" applyBorder="1" applyAlignment="1" applyProtection="1">
      <alignment vertical="top" wrapText="1"/>
      <protection hidden="1"/>
    </xf>
    <xf numFmtId="0" fontId="14" fillId="3" borderId="6" xfId="0" applyFont="1" applyFill="1" applyBorder="1" applyAlignment="1" applyProtection="1">
      <alignment vertical="top" wrapText="1"/>
      <protection hidden="1"/>
    </xf>
    <xf numFmtId="0" fontId="22" fillId="3" borderId="5" xfId="0" applyFont="1" applyFill="1" applyBorder="1" applyAlignment="1" applyProtection="1">
      <alignment vertical="top" wrapText="1"/>
      <protection hidden="1"/>
    </xf>
    <xf numFmtId="0" fontId="23" fillId="3" borderId="6" xfId="0" applyFont="1" applyFill="1" applyBorder="1" applyAlignment="1" applyProtection="1">
      <alignment horizontal="center" vertical="top" wrapText="1"/>
      <protection hidden="1"/>
    </xf>
    <xf numFmtId="0" fontId="4" fillId="3" borderId="2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14" fillId="5" borderId="1" xfId="0" applyNumberFormat="1" applyFont="1" applyFill="1" applyBorder="1" applyAlignment="1" applyProtection="1">
      <alignment horizontal="center" vertical="top" wrapText="1"/>
      <protection hidden="1"/>
    </xf>
    <xf numFmtId="1" fontId="25" fillId="4" borderId="1" xfId="0" applyNumberFormat="1" applyFont="1" applyFill="1" applyBorder="1" applyAlignment="1" applyProtection="1">
      <alignment horizontal="center" vertical="top" wrapText="1"/>
      <protection hidden="1"/>
    </xf>
    <xf numFmtId="1" fontId="14" fillId="6" borderId="7" xfId="0" applyNumberFormat="1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hidden="1"/>
    </xf>
    <xf numFmtId="0" fontId="13" fillId="5" borderId="2" xfId="0" applyFont="1" applyFill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center" vertical="top" wrapText="1"/>
      <protection hidden="1"/>
    </xf>
    <xf numFmtId="0" fontId="13" fillId="3" borderId="2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center" vertical="top"/>
      <protection locked="0"/>
    </xf>
    <xf numFmtId="1" fontId="26" fillId="0" borderId="0" xfId="0" applyNumberFormat="1" applyFont="1" applyProtection="1">
      <protection hidden="1"/>
    </xf>
    <xf numFmtId="0" fontId="14" fillId="0" borderId="7" xfId="0" applyFont="1" applyBorder="1" applyAlignment="1" applyProtection="1">
      <alignment horizontal="center" vertical="top" wrapText="1"/>
      <protection locked="0"/>
    </xf>
    <xf numFmtId="2" fontId="14" fillId="4" borderId="3" xfId="0" applyNumberFormat="1" applyFont="1" applyFill="1" applyBorder="1" applyAlignment="1" applyProtection="1">
      <alignment horizontal="center" vertical="top" wrapText="1"/>
      <protection hidden="1"/>
    </xf>
    <xf numFmtId="1" fontId="27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14" fillId="5" borderId="2" xfId="0" applyFont="1" applyFill="1" applyBorder="1" applyAlignment="1" applyProtection="1">
      <alignment vertical="top" wrapText="1"/>
      <protection hidden="1"/>
    </xf>
    <xf numFmtId="0" fontId="13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alignment horizontal="center" vertical="top"/>
      <protection hidden="1"/>
    </xf>
    <xf numFmtId="0" fontId="17" fillId="0" borderId="0" xfId="0" applyFont="1"/>
    <xf numFmtId="0" fontId="13" fillId="0" borderId="5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7" fillId="0" borderId="1" xfId="0" applyFont="1" applyBorder="1"/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4" borderId="2" xfId="0" applyFont="1" applyFill="1" applyBorder="1" applyAlignment="1" applyProtection="1">
      <alignment horizontal="right" vertical="top"/>
      <protection hidden="1"/>
    </xf>
    <xf numFmtId="0" fontId="14" fillId="0" borderId="8" xfId="0" applyFont="1" applyBorder="1" applyAlignment="1" applyProtection="1">
      <alignment horizontal="left" vertical="top"/>
      <protection hidden="1"/>
    </xf>
    <xf numFmtId="0" fontId="13" fillId="0" borderId="0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14" fillId="8" borderId="1" xfId="0" applyFont="1" applyFill="1" applyBorder="1" applyAlignment="1" applyProtection="1">
      <alignment horizontal="center" vertical="top" wrapText="1"/>
      <protection locked="0"/>
    </xf>
    <xf numFmtId="0" fontId="13" fillId="8" borderId="1" xfId="0" applyFont="1" applyFill="1" applyBorder="1" applyAlignment="1" applyProtection="1">
      <alignment horizontal="center" vertical="top" wrapText="1"/>
      <protection locked="0"/>
    </xf>
    <xf numFmtId="0" fontId="13" fillId="8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9" borderId="1" xfId="0" applyFont="1" applyFill="1" applyBorder="1" applyAlignment="1" applyProtection="1">
      <alignment horizontal="left" vertical="top" wrapText="1"/>
      <protection locked="0"/>
    </xf>
    <xf numFmtId="0" fontId="13" fillId="9" borderId="1" xfId="0" applyFont="1" applyFill="1" applyBorder="1" applyAlignment="1" applyProtection="1">
      <alignment horizontal="center" vertical="top" wrapText="1"/>
      <protection locked="0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0" fontId="14" fillId="9" borderId="1" xfId="0" applyFont="1" applyFill="1" applyBorder="1" applyAlignment="1" applyProtection="1">
      <alignment horizontal="center" vertical="top" wrapText="1"/>
      <protection locked="0"/>
    </xf>
    <xf numFmtId="0" fontId="14" fillId="9" borderId="1" xfId="0" applyFont="1" applyFill="1" applyBorder="1" applyAlignment="1">
      <alignment horizontal="center"/>
    </xf>
    <xf numFmtId="0" fontId="13" fillId="10" borderId="1" xfId="0" applyFont="1" applyFill="1" applyBorder="1" applyAlignment="1" applyProtection="1">
      <alignment horizontal="center" vertical="top" wrapText="1"/>
      <protection locked="0"/>
    </xf>
    <xf numFmtId="0" fontId="13" fillId="10" borderId="1" xfId="0" applyFont="1" applyFill="1" applyBorder="1" applyAlignment="1" applyProtection="1">
      <alignment horizontal="left" vertical="top" wrapText="1"/>
      <protection locked="0"/>
    </xf>
    <xf numFmtId="0" fontId="13" fillId="9" borderId="2" xfId="0" applyFont="1" applyFill="1" applyBorder="1" applyAlignment="1" applyProtection="1">
      <alignment horizontal="center" vertical="top" wrapText="1"/>
      <protection locked="0"/>
    </xf>
    <xf numFmtId="0" fontId="14" fillId="5" borderId="1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center" vertical="top" wrapText="1"/>
      <protection hidden="1"/>
    </xf>
    <xf numFmtId="0" fontId="14" fillId="5" borderId="1" xfId="0" applyFont="1" applyFill="1" applyBorder="1" applyAlignment="1" applyProtection="1">
      <alignment horizontal="center" vertical="top" wrapText="1"/>
      <protection hidden="1"/>
    </xf>
    <xf numFmtId="14" fontId="13" fillId="9" borderId="1" xfId="0" applyNumberFormat="1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 applyProtection="1">
      <alignment horizontal="center" wrapText="1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vertical="top"/>
      <protection hidden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3" fillId="5" borderId="2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3" fillId="10" borderId="2" xfId="0" applyFont="1" applyFill="1" applyBorder="1" applyAlignment="1" applyProtection="1">
      <alignment horizontal="center" vertical="top" wrapText="1"/>
      <protection locked="0"/>
    </xf>
    <xf numFmtId="0" fontId="13" fillId="9" borderId="10" xfId="0" applyFont="1" applyFill="1" applyBorder="1" applyAlignment="1" applyProtection="1">
      <alignment horizontal="center" vertical="top" wrapText="1"/>
      <protection locked="0"/>
    </xf>
    <xf numFmtId="0" fontId="13" fillId="9" borderId="1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 horizontal="left" vertical="top" wrapText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4" fillId="3" borderId="11" xfId="0" applyFont="1" applyFill="1" applyBorder="1" applyAlignment="1" applyProtection="1">
      <alignment horizontal="center" vertical="top" wrapText="1"/>
      <protection hidden="1"/>
    </xf>
    <xf numFmtId="0" fontId="14" fillId="3" borderId="3" xfId="0" applyFont="1" applyFill="1" applyBorder="1" applyAlignment="1" applyProtection="1">
      <alignment horizontal="center" vertical="top" wrapText="1"/>
      <protection hidden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1" fontId="14" fillId="0" borderId="7" xfId="0" applyNumberFormat="1" applyFont="1" applyBorder="1" applyAlignment="1" applyProtection="1">
      <alignment horizontal="center" vertical="top" wrapText="1"/>
      <protection locked="0"/>
    </xf>
    <xf numFmtId="1" fontId="14" fillId="4" borderId="7" xfId="0" applyNumberFormat="1" applyFont="1" applyFill="1" applyBorder="1" applyAlignment="1" applyProtection="1">
      <alignment horizontal="center" vertical="top" wrapText="1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4" fillId="4" borderId="2" xfId="0" applyFont="1" applyFill="1" applyBorder="1" applyAlignment="1" applyProtection="1">
      <alignment horizontal="right" vertical="top"/>
      <protection hidden="1"/>
    </xf>
    <xf numFmtId="0" fontId="14" fillId="3" borderId="1" xfId="0" applyFont="1" applyFill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3" fontId="13" fillId="0" borderId="2" xfId="0" applyNumberFormat="1" applyFont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 vertical="top" wrapText="1"/>
      <protection locked="0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9" borderId="1" xfId="0" applyNumberFormat="1" applyFont="1" applyFill="1" applyBorder="1" applyAlignment="1">
      <alignment horizontal="center"/>
    </xf>
    <xf numFmtId="0" fontId="14" fillId="10" borderId="1" xfId="0" applyFont="1" applyFill="1" applyBorder="1" applyAlignment="1" applyProtection="1">
      <alignment horizontal="center" vertical="top" wrapText="1"/>
      <protection locked="0"/>
    </xf>
    <xf numFmtId="0" fontId="14" fillId="9" borderId="1" xfId="0" applyFont="1" applyFill="1" applyBorder="1" applyAlignment="1">
      <alignment horizontal="center" wrapText="1"/>
    </xf>
    <xf numFmtId="0" fontId="29" fillId="9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30" fillId="5" borderId="1" xfId="0" applyFont="1" applyFill="1" applyBorder="1" applyAlignment="1" applyProtection="1">
      <alignment vertical="top" wrapText="1"/>
      <protection hidden="1"/>
    </xf>
    <xf numFmtId="0" fontId="23" fillId="5" borderId="1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4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Fill="1" applyBorder="1"/>
    <xf numFmtId="0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4" fillId="0" borderId="0" xfId="0" applyFont="1" applyFill="1"/>
    <xf numFmtId="0" fontId="13" fillId="0" borderId="0" xfId="0" applyFont="1" applyFill="1"/>
    <xf numFmtId="0" fontId="14" fillId="8" borderId="1" xfId="0" applyFont="1" applyFill="1" applyBorder="1" applyAlignment="1" applyProtection="1">
      <alignment horizontal="center" vertical="top" wrapText="1"/>
      <protection hidden="1"/>
    </xf>
    <xf numFmtId="0" fontId="14" fillId="8" borderId="1" xfId="0" applyFont="1" applyFill="1" applyBorder="1" applyAlignment="1" applyProtection="1">
      <alignment horizontal="center" vertical="top" wrapText="1"/>
    </xf>
    <xf numFmtId="0" fontId="13" fillId="8" borderId="1" xfId="0" applyFont="1" applyFill="1" applyBorder="1" applyAlignment="1" applyProtection="1">
      <alignment horizontal="center" vertical="top" wrapText="1"/>
      <protection hidden="1"/>
    </xf>
    <xf numFmtId="0" fontId="13" fillId="8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7" fillId="0" borderId="25" xfId="0" applyFont="1" applyBorder="1" applyAlignment="1" applyProtection="1">
      <alignment vertical="center"/>
      <protection hidden="1"/>
    </xf>
    <xf numFmtId="0" fontId="28" fillId="0" borderId="25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Protection="1">
      <protection hidden="1"/>
    </xf>
    <xf numFmtId="2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7" fillId="9" borderId="1" xfId="0" applyFont="1" applyFill="1" applyBorder="1" applyAlignment="1">
      <alignment horizontal="left" vertical="top" wrapText="1"/>
    </xf>
    <xf numFmtId="14" fontId="18" fillId="9" borderId="1" xfId="0" applyNumberFormat="1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4" fillId="3" borderId="1" xfId="0" applyFont="1" applyFill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2" fillId="0" borderId="1" xfId="1" applyBorder="1"/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3" fillId="0" borderId="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/>
    </xf>
    <xf numFmtId="0" fontId="17" fillId="0" borderId="3" xfId="0" applyFont="1" applyBorder="1" applyAlignment="1" applyProtection="1">
      <alignment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wrapText="1"/>
      <protection locked="0"/>
    </xf>
    <xf numFmtId="0" fontId="17" fillId="5" borderId="2" xfId="0" applyFont="1" applyFill="1" applyBorder="1" applyAlignment="1" applyProtection="1">
      <alignment vertical="top" wrapText="1"/>
      <protection hidden="1"/>
    </xf>
    <xf numFmtId="0" fontId="17" fillId="5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7" fillId="5" borderId="1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2" fillId="0" borderId="3" xfId="1" applyBorder="1" applyAlignment="1">
      <alignment vertical="top"/>
    </xf>
    <xf numFmtId="0" fontId="12" fillId="0" borderId="11" xfId="1" applyBorder="1" applyAlignment="1">
      <alignment vertical="top"/>
    </xf>
    <xf numFmtId="0" fontId="20" fillId="0" borderId="0" xfId="0" applyFont="1" applyAlignment="1">
      <alignment wrapText="1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2" fillId="0" borderId="0" xfId="1"/>
    <xf numFmtId="0" fontId="13" fillId="0" borderId="10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wrapText="1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2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31" fillId="11" borderId="1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20" fillId="0" borderId="1" xfId="0" applyNumberFormat="1" applyFont="1" applyBorder="1" applyAlignment="1" applyProtection="1">
      <alignment horizontal="center" vertical="top" wrapText="1"/>
      <protection locked="0"/>
    </xf>
    <xf numFmtId="3" fontId="20" fillId="0" borderId="1" xfId="0" applyNumberFormat="1" applyFont="1" applyBorder="1" applyAlignment="1" applyProtection="1">
      <alignment horizontal="center" vertical="top" wrapText="1"/>
      <protection locked="0"/>
    </xf>
    <xf numFmtId="0" fontId="13" fillId="5" borderId="1" xfId="0" applyNumberFormat="1" applyFont="1" applyFill="1" applyBorder="1" applyAlignment="1" applyProtection="1">
      <alignment horizontal="center" vertical="top" wrapText="1"/>
      <protection locked="0"/>
    </xf>
    <xf numFmtId="3" fontId="13" fillId="5" borderId="1" xfId="0" applyNumberFormat="1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3" fontId="13" fillId="5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49" fontId="17" fillId="0" borderId="1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wrapText="1"/>
    </xf>
    <xf numFmtId="0" fontId="12" fillId="0" borderId="1" xfId="1" applyBorder="1" applyAlignment="1">
      <alignment horizontal="left" vertical="top" wrapText="1"/>
    </xf>
    <xf numFmtId="0" fontId="12" fillId="0" borderId="1" xfId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12" fillId="0" borderId="1" xfId="1" applyFont="1" applyBorder="1" applyAlignment="1">
      <alignment horizontal="left" vertical="top" wrapText="1"/>
    </xf>
    <xf numFmtId="14" fontId="12" fillId="0" borderId="1" xfId="1" applyNumberFormat="1" applyFont="1" applyBorder="1" applyAlignment="1">
      <alignment horizontal="left" vertical="top" wrapText="1"/>
    </xf>
    <xf numFmtId="0" fontId="19" fillId="9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>
      <alignment vertical="top" wrapText="1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>
      <alignment horizontal="left" vertical="top" wrapText="1"/>
    </xf>
    <xf numFmtId="0" fontId="12" fillId="5" borderId="1" xfId="1" applyFill="1" applyBorder="1" applyAlignment="1">
      <alignment horizontal="center"/>
    </xf>
    <xf numFmtId="0" fontId="14" fillId="9" borderId="7" xfId="0" applyFont="1" applyFill="1" applyBorder="1" applyAlignment="1" applyProtection="1">
      <alignment horizontal="center" vertical="top" wrapText="1"/>
      <protection locked="0"/>
    </xf>
    <xf numFmtId="0" fontId="14" fillId="9" borderId="7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1" applyFont="1" applyBorder="1"/>
    <xf numFmtId="17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1" xfId="1" applyBorder="1" applyAlignment="1" applyProtection="1">
      <alignment horizontal="center" vertical="top" wrapText="1"/>
      <protection locked="0"/>
    </xf>
    <xf numFmtId="0" fontId="12" fillId="0" borderId="0" xfId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 applyProtection="1">
      <alignment horizontal="center" vertical="top"/>
      <protection locked="0"/>
    </xf>
    <xf numFmtId="0" fontId="28" fillId="0" borderId="10" xfId="0" applyFont="1" applyBorder="1" applyAlignment="1" applyProtection="1">
      <alignment horizontal="center" vertical="top"/>
      <protection hidden="1"/>
    </xf>
    <xf numFmtId="0" fontId="28" fillId="0" borderId="27" xfId="0" applyFont="1" applyBorder="1" applyAlignment="1" applyProtection="1">
      <alignment horizontal="center" vertical="top"/>
      <protection hidden="1"/>
    </xf>
    <xf numFmtId="0" fontId="13" fillId="0" borderId="25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26" xfId="0" applyFont="1" applyBorder="1" applyAlignment="1" applyProtection="1">
      <alignment horizontal="center" vertical="top"/>
      <protection hidden="1"/>
    </xf>
    <xf numFmtId="0" fontId="28" fillId="0" borderId="27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vertical="top"/>
      <protection hidden="1"/>
    </xf>
    <xf numFmtId="0" fontId="33" fillId="0" borderId="10" xfId="0" applyFont="1" applyBorder="1" applyAlignment="1" applyProtection="1">
      <alignment horizontal="center" vertical="top"/>
      <protection hidden="1"/>
    </xf>
    <xf numFmtId="0" fontId="33" fillId="0" borderId="27" xfId="0" applyFont="1" applyBorder="1" applyAlignment="1" applyProtection="1">
      <alignment horizontal="center" vertical="top"/>
      <protection hidden="1"/>
    </xf>
    <xf numFmtId="0" fontId="33" fillId="0" borderId="28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26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center" vertical="top"/>
      <protection locked="0"/>
    </xf>
    <xf numFmtId="0" fontId="14" fillId="0" borderId="25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hidden="1"/>
    </xf>
    <xf numFmtId="0" fontId="34" fillId="0" borderId="27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7" fillId="0" borderId="8" xfId="0" applyFont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5" xfId="0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hidden="1"/>
    </xf>
    <xf numFmtId="1" fontId="14" fillId="4" borderId="7" xfId="0" applyNumberFormat="1" applyFont="1" applyFill="1" applyBorder="1" applyAlignment="1" applyProtection="1">
      <alignment horizontal="center" vertical="top" wrapText="1"/>
      <protection hidden="1"/>
    </xf>
    <xf numFmtId="0" fontId="14" fillId="4" borderId="3" xfId="0" applyFont="1" applyFill="1" applyBorder="1" applyAlignment="1" applyProtection="1">
      <alignment horizontal="center" vertical="top" wrapText="1"/>
      <protection hidden="1"/>
    </xf>
    <xf numFmtId="0" fontId="14" fillId="4" borderId="2" xfId="0" applyFont="1" applyFill="1" applyBorder="1" applyAlignment="1">
      <alignment horizontal="right" vertical="top"/>
    </xf>
    <xf numFmtId="0" fontId="14" fillId="4" borderId="6" xfId="0" applyFont="1" applyFill="1" applyBorder="1" applyAlignment="1">
      <alignment horizontal="right" vertical="top"/>
    </xf>
    <xf numFmtId="1" fontId="14" fillId="4" borderId="2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3" fillId="5" borderId="7" xfId="0" applyFont="1" applyFill="1" applyBorder="1" applyAlignment="1" applyProtection="1">
      <alignment horizontal="center" vertical="top"/>
      <protection hidden="1"/>
    </xf>
    <xf numFmtId="0" fontId="13" fillId="5" borderId="3" xfId="0" applyFont="1" applyFill="1" applyBorder="1" applyAlignment="1" applyProtection="1">
      <alignment horizontal="center" vertical="top"/>
      <protection hidden="1"/>
    </xf>
    <xf numFmtId="1" fontId="14" fillId="0" borderId="7" xfId="0" applyNumberFormat="1" applyFont="1" applyBorder="1" applyAlignment="1" applyProtection="1">
      <alignment horizontal="center" vertical="top" wrapText="1"/>
      <protection locked="0"/>
    </xf>
    <xf numFmtId="1" fontId="14" fillId="0" borderId="3" xfId="0" applyNumberFormat="1" applyFont="1" applyBorder="1" applyAlignment="1" applyProtection="1">
      <alignment horizontal="center" vertical="top" wrapText="1"/>
      <protection locked="0"/>
    </xf>
    <xf numFmtId="1" fontId="4" fillId="6" borderId="2" xfId="0" applyNumberFormat="1" applyFont="1" applyFill="1" applyBorder="1" applyAlignment="1" applyProtection="1">
      <alignment horizontal="center" vertical="top" wrapText="1"/>
      <protection locked="0"/>
    </xf>
    <xf numFmtId="1" fontId="4" fillId="6" borderId="6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right" vertical="top" wrapText="1"/>
      <protection hidden="1"/>
    </xf>
    <xf numFmtId="0" fontId="14" fillId="4" borderId="28" xfId="0" applyFont="1" applyFill="1" applyBorder="1" applyAlignment="1" applyProtection="1">
      <alignment horizontal="right" vertical="top" wrapText="1"/>
      <protection hidden="1"/>
    </xf>
    <xf numFmtId="0" fontId="14" fillId="4" borderId="11" xfId="0" applyFont="1" applyFill="1" applyBorder="1" applyAlignment="1" applyProtection="1">
      <alignment horizontal="right" vertical="top" wrapText="1"/>
      <protection hidden="1"/>
    </xf>
    <xf numFmtId="0" fontId="14" fillId="4" borderId="9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3" borderId="7" xfId="0" applyFont="1" applyFill="1" applyBorder="1" applyAlignment="1" applyProtection="1">
      <alignment horizontal="center" vertical="top" wrapText="1"/>
      <protection hidden="1"/>
    </xf>
    <xf numFmtId="0" fontId="14" fillId="3" borderId="24" xfId="0" applyFont="1" applyFill="1" applyBorder="1" applyAlignment="1" applyProtection="1">
      <alignment horizontal="center" vertical="top" wrapText="1"/>
      <protection hidden="1"/>
    </xf>
    <xf numFmtId="0" fontId="14" fillId="3" borderId="3" xfId="0" applyFont="1" applyFill="1" applyBorder="1" applyAlignment="1" applyProtection="1">
      <alignment horizontal="center" vertical="top" wrapText="1"/>
      <protection hidden="1"/>
    </xf>
    <xf numFmtId="0" fontId="14" fillId="3" borderId="27" xfId="0" applyFont="1" applyFill="1" applyBorder="1" applyAlignment="1" applyProtection="1">
      <alignment horizontal="center" vertical="top" wrapText="1"/>
      <protection hidden="1"/>
    </xf>
    <xf numFmtId="0" fontId="14" fillId="3" borderId="0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4" fillId="3" borderId="10" xfId="0" applyFont="1" applyFill="1" applyBorder="1" applyAlignment="1" applyProtection="1">
      <alignment horizontal="center" vertical="top" wrapText="1"/>
      <protection hidden="1"/>
    </xf>
    <xf numFmtId="0" fontId="14" fillId="3" borderId="28" xfId="0" applyFont="1" applyFill="1" applyBorder="1" applyAlignment="1" applyProtection="1">
      <alignment horizontal="center" vertical="top" wrapText="1"/>
      <protection hidden="1"/>
    </xf>
    <xf numFmtId="0" fontId="14" fillId="3" borderId="11" xfId="0" applyFont="1" applyFill="1" applyBorder="1" applyAlignment="1" applyProtection="1">
      <alignment horizontal="center" vertical="top" wrapText="1"/>
      <protection hidden="1"/>
    </xf>
    <xf numFmtId="0" fontId="14" fillId="3" borderId="9" xfId="0" applyFont="1" applyFill="1" applyBorder="1" applyAlignment="1" applyProtection="1">
      <alignment horizontal="center" vertical="top" wrapText="1"/>
      <protection hidden="1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14" fillId="0" borderId="8" xfId="0" applyFont="1" applyBorder="1" applyAlignment="1" applyProtection="1">
      <alignment horizontal="left"/>
      <protection hidden="1"/>
    </xf>
    <xf numFmtId="0" fontId="35" fillId="0" borderId="1" xfId="0" applyFont="1" applyBorder="1" applyAlignment="1" applyProtection="1">
      <alignment horizontal="left"/>
      <protection hidden="1"/>
    </xf>
    <xf numFmtId="49" fontId="14" fillId="3" borderId="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4" fillId="3" borderId="6" xfId="0" applyFont="1" applyFill="1" applyBorder="1" applyAlignment="1" applyProtection="1">
      <alignment horizontal="center" vertical="top" wrapText="1"/>
      <protection hidden="1"/>
    </xf>
    <xf numFmtId="0" fontId="14" fillId="4" borderId="2" xfId="0" applyFont="1" applyFill="1" applyBorder="1" applyAlignment="1" applyProtection="1">
      <alignment horizontal="right" vertical="top"/>
      <protection hidden="1"/>
    </xf>
    <xf numFmtId="0" fontId="14" fillId="4" borderId="6" xfId="0" applyFont="1" applyFill="1" applyBorder="1" applyAlignment="1" applyProtection="1">
      <alignment horizontal="right" vertical="top"/>
      <protection hidden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14" fillId="0" borderId="8" xfId="0" applyFont="1" applyBorder="1" applyAlignment="1">
      <alignment horizontal="left" vertical="top"/>
    </xf>
    <xf numFmtId="0" fontId="14" fillId="0" borderId="8" xfId="0" applyFont="1" applyBorder="1" applyAlignment="1">
      <alignment horizontal="left"/>
    </xf>
    <xf numFmtId="0" fontId="14" fillId="3" borderId="1" xfId="0" applyFont="1" applyFill="1" applyBorder="1" applyAlignment="1" applyProtection="1">
      <alignment horizontal="center" vertical="top"/>
      <protection hidden="1"/>
    </xf>
    <xf numFmtId="0" fontId="14" fillId="3" borderId="1" xfId="0" applyFont="1" applyFill="1" applyBorder="1" applyAlignment="1" applyProtection="1">
      <alignment horizontal="center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left" wrapText="1"/>
      <protection hidden="1"/>
    </xf>
    <xf numFmtId="0" fontId="13" fillId="0" borderId="8" xfId="0" applyFont="1" applyBorder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3" fillId="0" borderId="7" xfId="0" applyFont="1" applyBorder="1" applyAlignment="1" applyProtection="1">
      <alignment horizontal="left" vertical="top" wrapText="1"/>
      <protection hidden="1"/>
    </xf>
    <xf numFmtId="0" fontId="13" fillId="0" borderId="3" xfId="0" applyFont="1" applyBorder="1" applyAlignment="1" applyProtection="1">
      <alignment horizontal="left" vertical="top" wrapText="1"/>
      <protection hidden="1"/>
    </xf>
    <xf numFmtId="0" fontId="13" fillId="0" borderId="7" xfId="0" applyFont="1" applyBorder="1" applyAlignment="1" applyProtection="1">
      <alignment horizontal="left" vertical="top"/>
      <protection hidden="1"/>
    </xf>
    <xf numFmtId="0" fontId="13" fillId="0" borderId="3" xfId="0" applyFont="1" applyBorder="1" applyAlignment="1" applyProtection="1">
      <alignment horizontal="left" vertical="top"/>
      <protection hidden="1"/>
    </xf>
    <xf numFmtId="0" fontId="13" fillId="0" borderId="24" xfId="0" applyFont="1" applyBorder="1" applyAlignment="1" applyProtection="1">
      <alignment horizontal="left" vertical="top"/>
      <protection hidden="1"/>
    </xf>
    <xf numFmtId="0" fontId="23" fillId="3" borderId="2" xfId="0" applyFont="1" applyFill="1" applyBorder="1" applyAlignment="1" applyProtection="1">
      <alignment horizontal="center"/>
      <protection hidden="1"/>
    </xf>
    <xf numFmtId="0" fontId="23" fillId="3" borderId="5" xfId="0" applyFont="1" applyFill="1" applyBorder="1" applyAlignment="1" applyProtection="1">
      <alignment horizontal="center"/>
      <protection hidden="1"/>
    </xf>
    <xf numFmtId="0" fontId="14" fillId="3" borderId="5" xfId="0" applyFont="1" applyFill="1" applyBorder="1" applyAlignment="1" applyProtection="1">
      <alignment horizontal="center" wrapText="1"/>
      <protection hidden="1"/>
    </xf>
    <xf numFmtId="0" fontId="14" fillId="3" borderId="6" xfId="0" applyFont="1" applyFill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 applyProtection="1">
      <alignment horizont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firefest48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vk.com/tomskaya_zimovochka" TargetMode="External"/><Relationship Id="rId1" Type="http://schemas.openxmlformats.org/officeDocument/2006/relationships/hyperlink" Target="https://vk.com/id553564489" TargetMode="External"/><Relationship Id="rId6" Type="http://schemas.openxmlformats.org/officeDocument/2006/relationships/hyperlink" Target="https://vk.com/sprintsibir2021" TargetMode="External"/><Relationship Id="rId5" Type="http://schemas.openxmlformats.org/officeDocument/2006/relationships/hyperlink" Target="https://vk.com/club42481488" TargetMode="External"/><Relationship Id="rId4" Type="http://schemas.openxmlformats.org/officeDocument/2006/relationships/hyperlink" Target="https://festival.iskitim-r.ru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fss.ru/" TargetMode="External"/><Relationship Id="rId13" Type="http://schemas.openxmlformats.org/officeDocument/2006/relationships/hyperlink" Target="https://&#1088;&#1080;&#1089;&#1091;&#1081;&#1089;&#1085;&#1072;&#1084;&#1080;.&#1088;&#1092;/konkurs/zhivotnye" TargetMode="External"/><Relationship Id="rId18" Type="http://schemas.openxmlformats.org/officeDocument/2006/relationships/hyperlink" Target="https://vk.com/creative_corporation_yrkoff" TargetMode="External"/><Relationship Id="rId26" Type="http://schemas.openxmlformats.org/officeDocument/2006/relationships/hyperlink" Target="https://vk.com/club16501426" TargetMode="External"/><Relationship Id="rId39" Type="http://schemas.openxmlformats.org/officeDocument/2006/relationships/hyperlink" Target="https://ksp-svechi.ru/?page_id=8532" TargetMode="External"/><Relationship Id="rId3" Type="http://schemas.openxmlformats.org/officeDocument/2006/relationships/hyperlink" Target="http://&#1086;&#1076;&#1094;&#1091;&#1075;&#1088;.&#1088;&#1092;/s-29-iyunya-po-1-iyulya-v-berdske-sostoyalsya-mezhdunarodnyj-kulturnyj-festival-sibir-bezbrezhnaya/" TargetMode="External"/><Relationship Id="rId21" Type="http://schemas.openxmlformats.org/officeDocument/2006/relationships/hyperlink" Target="https://diplom-pedagoga.ru/online-olymp/online-olymp-klass-9/results/shagi-v-istoriyu-dlya-9-klassa" TargetMode="External"/><Relationship Id="rId34" Type="http://schemas.openxmlformats.org/officeDocument/2006/relationships/hyperlink" Target="https://rusgreek.ru/" TargetMode="External"/><Relationship Id="rId42" Type="http://schemas.openxmlformats.org/officeDocument/2006/relationships/hyperlink" Target="https://creativityweek.ru/" TargetMode="External"/><Relationship Id="rId7" Type="http://schemas.openxmlformats.org/officeDocument/2006/relationships/hyperlink" Target="http://www.nfss.ru/" TargetMode="External"/><Relationship Id="rId12" Type="http://schemas.openxmlformats.org/officeDocument/2006/relationships/hyperlink" Target="https://&#1088;&#1080;&#1089;&#1091;&#1081;&#1089;&#1085;&#1072;&#1084;&#1080;.&#1088;&#1092;/konkurs/zhivotnye" TargetMode="External"/><Relationship Id="rId17" Type="http://schemas.openxmlformats.org/officeDocument/2006/relationships/hyperlink" Target="https://orbitafest.tv/" TargetMode="External"/><Relationship Id="rId25" Type="http://schemas.openxmlformats.org/officeDocument/2006/relationships/hyperlink" Target="https://www.konkyrent.ru/20356-v-iskitime-zavershil-rabotu-xx-vserossiyskiy-detsko-yunosheskiy-festival-avtorskoy-pesni.html" TargetMode="External"/><Relationship Id="rId33" Type="http://schemas.openxmlformats.org/officeDocument/2006/relationships/hyperlink" Target="https://azimutfest.ru/" TargetMode="External"/><Relationship Id="rId38" Type="http://schemas.openxmlformats.org/officeDocument/2006/relationships/hyperlink" Target="https://rosavetrov.ru/" TargetMode="External"/><Relationship Id="rId2" Type="http://schemas.openxmlformats.org/officeDocument/2006/relationships/hyperlink" Target="https://tomsk-perekrestok.ru/projects/regionalnyj-detsko-yunosheskij-konkurs-aprelskij-debyut/xi-regionalnyj-detsko-yunosheskij-konkurs-aprelskij-debyut/" TargetMode="External"/><Relationship Id="rId16" Type="http://schemas.openxmlformats.org/officeDocument/2006/relationships/hyperlink" Target="https://ok-etalon.ru/vserossijskij-tvorcheskij-konkurs-23-fevralya-zashhitnikam-otechestva-slava" TargetMode="External"/><Relationship Id="rId20" Type="http://schemas.openxmlformats.org/officeDocument/2006/relationships/hyperlink" Target="https://fsmr.ru/" TargetMode="External"/><Relationship Id="rId29" Type="http://schemas.openxmlformats.org/officeDocument/2006/relationships/hyperlink" Target="https://tavrida.art/" TargetMode="External"/><Relationship Id="rId41" Type="http://schemas.openxmlformats.org/officeDocument/2006/relationships/hyperlink" Target="https://vk.com/club11167367" TargetMode="External"/><Relationship Id="rId1" Type="http://schemas.openxmlformats.org/officeDocument/2006/relationships/hyperlink" Target="https://zapravdu.org/2021/05/30/turnir-po-sportivnomu-nozhevomu-boyu-v-novosibirske-proshel-pri-podderzhke-gvardii/" TargetMode="External"/><Relationship Id="rId6" Type="http://schemas.openxmlformats.org/officeDocument/2006/relationships/hyperlink" Target="https://&#1103;-&#1088;&#1086;&#1076;&#1086;&#1084;-&#1080;&#1079;-&#1089;&#1080;&#1073;&#1080;&#1088;&#1080;.&#1088;&#1092;/" TargetMode="External"/><Relationship Id="rId11" Type="http://schemas.openxmlformats.org/officeDocument/2006/relationships/hyperlink" Target="https://&#1088;&#1080;&#1089;&#1091;&#1081;&#1089;&#1085;&#1072;&#1084;&#1080;.&#1088;&#1092;/konkurs/zhivotnye" TargetMode="External"/><Relationship Id="rId24" Type="http://schemas.openxmlformats.org/officeDocument/2006/relationships/hyperlink" Target="https://vk.com/mfonar_murmansk" TargetMode="External"/><Relationship Id="rId32" Type="http://schemas.openxmlformats.org/officeDocument/2006/relationships/hyperlink" Target="https://sinaya-ptica.info/pravila-uchastija/pravila-uchastija-konkurs" TargetMode="External"/><Relationship Id="rId37" Type="http://schemas.openxmlformats.org/officeDocument/2006/relationships/hyperlink" Target="https://www.nstu.ru/" TargetMode="External"/><Relationship Id="rId40" Type="http://schemas.openxmlformats.org/officeDocument/2006/relationships/hyperlink" Target="https://www.artist-sibiri.ru/artistsibiri-artwings-novosibirsk" TargetMode="External"/><Relationship Id="rId5" Type="http://schemas.openxmlformats.org/officeDocument/2006/relationships/hyperlink" Target="http://bsk.nios.ru/content/mezhregionalnaya-vystavka-loskutnogo-shitya-hraniteli-semeynyh-tradiciy" TargetMode="External"/><Relationship Id="rId15" Type="http://schemas.openxmlformats.org/officeDocument/2006/relationships/hyperlink" Target="https://sozvezdital.ru/" TargetMode="External"/><Relationship Id="rId23" Type="http://schemas.openxmlformats.org/officeDocument/2006/relationships/hyperlink" Target="https://vk.com/smdfest" TargetMode="External"/><Relationship Id="rId28" Type="http://schemas.openxmlformats.org/officeDocument/2006/relationships/hyperlink" Target="https://www.list-org.com/company/12007557" TargetMode="External"/><Relationship Id="rId36" Type="http://schemas.openxmlformats.org/officeDocument/2006/relationships/hyperlink" Target="https://vk.com/antigravitatziya2020" TargetMode="External"/><Relationship Id="rId10" Type="http://schemas.openxmlformats.org/officeDocument/2006/relationships/hyperlink" Target="http://www.nfss.ru/" TargetMode="External"/><Relationship Id="rId19" Type="http://schemas.openxmlformats.org/officeDocument/2006/relationships/hyperlink" Target="https://fsmr.ru/" TargetMode="External"/><Relationship Id="rId31" Type="http://schemas.openxmlformats.org/officeDocument/2006/relationships/hyperlink" Target="https://kultura-to.ru/new/index.php/tyumenskij-rajon/item/34152-itogi-mezhdunarodnogo-rozhdestvenskogo-konkursa-festivalya-v-ozhidanii-chuda" TargetMode="External"/><Relationship Id="rId4" Type="http://schemas.openxmlformats.org/officeDocument/2006/relationships/hyperlink" Target="https://www.nso.ru/news/47102" TargetMode="External"/><Relationship Id="rId9" Type="http://schemas.openxmlformats.org/officeDocument/2006/relationships/hyperlink" Target="https://www.dynamo.su/news/30303/" TargetMode="External"/><Relationship Id="rId14" Type="http://schemas.openxmlformats.org/officeDocument/2006/relationships/hyperlink" Target="https://rost.lira-konkurs.ru/" TargetMode="External"/><Relationship Id="rId22" Type="http://schemas.openxmlformats.org/officeDocument/2006/relationships/hyperlink" Target="https://vk.com/teplydekabr" TargetMode="External"/><Relationship Id="rId27" Type="http://schemas.openxmlformats.org/officeDocument/2006/relationships/hyperlink" Target="https://mosaicfest.ru/yellow-fest-2021/" TargetMode="External"/><Relationship Id="rId30" Type="http://schemas.openxmlformats.org/officeDocument/2006/relationships/hyperlink" Target="https://fsmr.ru/" TargetMode="External"/><Relationship Id="rId35" Type="http://schemas.openxmlformats.org/officeDocument/2006/relationships/hyperlink" Target="https://gdtp-nsk.ru/" TargetMode="External"/><Relationship Id="rId43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timolod.ru/organization/molodezhnye-tsentry/territoriya_molodezhi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dvipro.ru/index.php/okhrana-truda" TargetMode="External"/><Relationship Id="rId2" Type="http://schemas.openxmlformats.org/officeDocument/2006/relationships/hyperlink" Target="https://novocollege.ru/life/events/1308/" TargetMode="External"/><Relationship Id="rId1" Type="http://schemas.openxmlformats.org/officeDocument/2006/relationships/hyperlink" Target="http://umc.edu.ru/&#1086;&#1073;&#1091;&#1095;&#1077;&#1085;&#1080;&#1077;/" TargetMode="Externa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SheetLayoutView="100" workbookViewId="0">
      <selection activeCell="F7" sqref="F7"/>
    </sheetView>
  </sheetViews>
  <sheetFormatPr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20" t="s">
        <v>271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14" ht="38.25" customHeight="1" x14ac:dyDescent="0.25">
      <c r="A2" s="21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20"/>
    </row>
    <row r="3" spans="1:14" ht="19.5" customHeight="1" x14ac:dyDescent="0.25">
      <c r="A3" s="337" t="s">
        <v>206</v>
      </c>
      <c r="B3" s="338"/>
      <c r="C3" s="338"/>
      <c r="D3" s="338"/>
      <c r="E3" s="338"/>
      <c r="F3" s="90"/>
      <c r="G3" s="90"/>
      <c r="H3" s="90"/>
      <c r="I3" s="90"/>
      <c r="J3" s="90"/>
      <c r="K3" s="90"/>
      <c r="L3" s="323"/>
      <c r="M3" s="323"/>
      <c r="N3" s="324"/>
    </row>
    <row r="4" spans="1:14" ht="15.75" x14ac:dyDescent="0.25">
      <c r="A4" s="221" t="s">
        <v>75</v>
      </c>
      <c r="B4" s="336" t="s">
        <v>697</v>
      </c>
      <c r="C4" s="336"/>
      <c r="D4" s="336"/>
      <c r="E4" s="336"/>
      <c r="F4" s="90"/>
      <c r="G4" s="90"/>
      <c r="H4" s="90"/>
      <c r="I4" s="90"/>
      <c r="J4" s="90"/>
      <c r="K4" s="90"/>
      <c r="L4" s="90"/>
      <c r="M4" s="90"/>
      <c r="N4" s="220"/>
    </row>
    <row r="5" spans="1:14" ht="21.75" customHeight="1" x14ac:dyDescent="0.25">
      <c r="A5" s="341"/>
      <c r="B5" s="336"/>
      <c r="C5" s="336"/>
      <c r="D5" s="336"/>
      <c r="E5" s="336"/>
      <c r="F5" s="90"/>
      <c r="G5" s="90"/>
      <c r="H5" s="90"/>
      <c r="I5" s="90"/>
      <c r="J5" s="90"/>
      <c r="K5" s="90"/>
      <c r="L5" s="90"/>
      <c r="M5" s="90"/>
      <c r="N5" s="220"/>
    </row>
    <row r="6" spans="1:14" ht="30.75" customHeight="1" x14ac:dyDescent="0.25">
      <c r="A6" s="339" t="s">
        <v>277</v>
      </c>
      <c r="B6" s="340"/>
      <c r="C6" s="90"/>
      <c r="D6" s="342"/>
      <c r="E6" s="342"/>
      <c r="F6" s="90"/>
      <c r="G6" s="90"/>
      <c r="H6" s="90"/>
      <c r="I6" s="90"/>
      <c r="J6" s="90"/>
      <c r="K6" s="90"/>
      <c r="L6" s="90"/>
      <c r="M6" s="90"/>
      <c r="N6" s="220"/>
    </row>
    <row r="7" spans="1:14" ht="12.75" customHeight="1" x14ac:dyDescent="0.25">
      <c r="A7" s="313" t="s">
        <v>207</v>
      </c>
      <c r="B7" s="314"/>
      <c r="C7" s="90"/>
      <c r="D7" s="318" t="s">
        <v>208</v>
      </c>
      <c r="E7" s="318"/>
      <c r="F7" s="90"/>
      <c r="G7" s="90"/>
      <c r="H7" s="90"/>
      <c r="I7" s="90"/>
      <c r="J7" s="90"/>
      <c r="K7" s="90"/>
      <c r="L7" s="90"/>
      <c r="M7" s="90"/>
      <c r="N7" s="220"/>
    </row>
    <row r="8" spans="1:14" ht="12.75" customHeight="1" x14ac:dyDescent="0.25">
      <c r="A8" s="222"/>
      <c r="B8" s="319" t="s">
        <v>209</v>
      </c>
      <c r="C8" s="319"/>
      <c r="D8" s="319"/>
      <c r="E8" s="108"/>
      <c r="F8" s="90"/>
      <c r="G8" s="90"/>
      <c r="H8" s="90"/>
      <c r="I8" s="90"/>
      <c r="J8" s="90"/>
      <c r="K8" s="90"/>
      <c r="L8" s="90"/>
      <c r="M8" s="90"/>
      <c r="N8" s="220"/>
    </row>
    <row r="9" spans="1:14" ht="101.25" customHeight="1" x14ac:dyDescent="0.25">
      <c r="A9" s="21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20"/>
    </row>
    <row r="10" spans="1:14" ht="18.75" x14ac:dyDescent="0.3">
      <c r="A10" s="326" t="s">
        <v>96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8"/>
    </row>
    <row r="11" spans="1:14" ht="18.75" customHeight="1" x14ac:dyDescent="0.3">
      <c r="A11" s="329" t="s">
        <v>278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1"/>
    </row>
    <row r="12" spans="1:14" x14ac:dyDescent="0.25">
      <c r="A12" s="332" t="s">
        <v>97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4"/>
    </row>
    <row r="13" spans="1:14" ht="18.75" x14ac:dyDescent="0.3">
      <c r="A13" s="219"/>
      <c r="B13" s="90"/>
      <c r="C13" s="90"/>
      <c r="D13" s="90"/>
      <c r="E13" s="223" t="s">
        <v>98</v>
      </c>
      <c r="F13" s="325">
        <v>2021</v>
      </c>
      <c r="G13" s="325"/>
      <c r="H13" s="335" t="s">
        <v>99</v>
      </c>
      <c r="I13" s="335"/>
      <c r="J13" s="335"/>
      <c r="K13" s="90"/>
      <c r="L13" s="90"/>
      <c r="M13" s="90"/>
      <c r="N13" s="220"/>
    </row>
    <row r="14" spans="1:14" x14ac:dyDescent="0.25">
      <c r="A14" s="21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20"/>
    </row>
    <row r="15" spans="1:14" x14ac:dyDescent="0.25">
      <c r="A15" s="21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20"/>
    </row>
    <row r="16" spans="1:14" x14ac:dyDescent="0.25">
      <c r="A16" s="21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220"/>
    </row>
    <row r="17" spans="1:14" x14ac:dyDescent="0.25">
      <c r="A17" s="21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220"/>
    </row>
    <row r="18" spans="1:14" x14ac:dyDescent="0.25">
      <c r="A18" s="21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20"/>
    </row>
    <row r="19" spans="1:14" x14ac:dyDescent="0.25">
      <c r="A19" s="21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220"/>
    </row>
    <row r="20" spans="1:14" x14ac:dyDescent="0.25">
      <c r="A20" s="21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20"/>
    </row>
    <row r="21" spans="1:14" x14ac:dyDescent="0.25">
      <c r="A21" s="21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20"/>
    </row>
    <row r="22" spans="1:14" x14ac:dyDescent="0.25">
      <c r="A22" s="21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220"/>
    </row>
    <row r="23" spans="1:14" ht="18.75" x14ac:dyDescent="0.25">
      <c r="A23" s="315" t="s">
        <v>195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7"/>
    </row>
    <row r="24" spans="1:14" x14ac:dyDescent="0.25">
      <c r="A24" s="21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20"/>
    </row>
    <row r="25" spans="1:14" x14ac:dyDescent="0.25">
      <c r="A25" s="21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20"/>
    </row>
    <row r="26" spans="1:14" x14ac:dyDescent="0.25">
      <c r="A26" s="21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20"/>
    </row>
    <row r="27" spans="1:14" x14ac:dyDescent="0.25">
      <c r="A27" s="21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20"/>
    </row>
    <row r="28" spans="1:14" x14ac:dyDescent="0.25">
      <c r="A28" s="21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220"/>
    </row>
    <row r="29" spans="1:14" x14ac:dyDescent="0.25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6"/>
    </row>
  </sheetData>
  <mergeCells count="16">
    <mergeCell ref="A7:B7"/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43" zoomScale="86" zoomScaleSheetLayoutView="86" workbookViewId="0">
      <selection activeCell="B53" sqref="B53:F53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86" t="s">
        <v>247</v>
      </c>
      <c r="B1" s="386"/>
      <c r="C1" s="386"/>
      <c r="D1" s="386"/>
      <c r="E1" s="386"/>
      <c r="F1" s="386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35" t="s">
        <v>267</v>
      </c>
      <c r="E2" s="150" t="s">
        <v>253</v>
      </c>
      <c r="F2" s="149" t="s">
        <v>268</v>
      </c>
    </row>
    <row r="3" spans="1:6" ht="18.75" x14ac:dyDescent="0.25">
      <c r="A3" s="137"/>
      <c r="B3" s="138" t="s">
        <v>225</v>
      </c>
      <c r="C3" s="137"/>
      <c r="D3" s="160"/>
      <c r="E3" s="160"/>
      <c r="F3" s="137"/>
    </row>
    <row r="4" spans="1:6" ht="18.75" x14ac:dyDescent="0.3">
      <c r="A4" s="139"/>
      <c r="B4" s="297" t="s">
        <v>58</v>
      </c>
      <c r="C4" s="298"/>
      <c r="D4" s="298"/>
      <c r="E4" s="298"/>
      <c r="F4" s="298"/>
    </row>
    <row r="5" spans="1:6" ht="60" x14ac:dyDescent="0.25">
      <c r="A5" s="96">
        <v>1</v>
      </c>
      <c r="B5" s="300" t="s">
        <v>650</v>
      </c>
      <c r="C5" s="301">
        <v>44337</v>
      </c>
      <c r="D5" s="300" t="s">
        <v>651</v>
      </c>
      <c r="E5" s="302" t="s">
        <v>652</v>
      </c>
      <c r="F5" s="302" t="s">
        <v>653</v>
      </c>
    </row>
    <row r="6" spans="1:6" ht="30" x14ac:dyDescent="0.25">
      <c r="A6" s="96">
        <v>2</v>
      </c>
      <c r="B6" s="300" t="s">
        <v>650</v>
      </c>
      <c r="C6" s="303">
        <v>44345</v>
      </c>
      <c r="D6" s="300" t="s">
        <v>654</v>
      </c>
      <c r="E6" s="302" t="s">
        <v>655</v>
      </c>
      <c r="F6" s="302" t="s">
        <v>653</v>
      </c>
    </row>
    <row r="7" spans="1:6" ht="30" x14ac:dyDescent="0.25">
      <c r="A7" s="96">
        <v>3</v>
      </c>
      <c r="B7" s="300" t="s">
        <v>656</v>
      </c>
      <c r="C7" s="303">
        <v>44359</v>
      </c>
      <c r="D7" s="302" t="s">
        <v>657</v>
      </c>
      <c r="E7" s="302" t="s">
        <v>658</v>
      </c>
      <c r="F7" s="302" t="s">
        <v>659</v>
      </c>
    </row>
    <row r="8" spans="1:6" ht="23.25" customHeight="1" x14ac:dyDescent="0.3">
      <c r="A8" s="139"/>
      <c r="B8" s="135" t="s">
        <v>227</v>
      </c>
      <c r="C8" s="136"/>
      <c r="D8" s="136"/>
      <c r="E8" s="136"/>
      <c r="F8" s="136"/>
    </row>
    <row r="9" spans="1:6" ht="30" x14ac:dyDescent="0.25">
      <c r="A9" s="96">
        <v>1</v>
      </c>
      <c r="B9" s="300" t="s">
        <v>624</v>
      </c>
      <c r="C9" s="305" t="s">
        <v>625</v>
      </c>
      <c r="D9" s="307" t="s">
        <v>626</v>
      </c>
      <c r="E9" s="304" t="s">
        <v>627</v>
      </c>
      <c r="F9" s="302" t="s">
        <v>628</v>
      </c>
    </row>
    <row r="10" spans="1:6" ht="18.75" x14ac:dyDescent="0.25">
      <c r="A10" s="96">
        <v>2</v>
      </c>
      <c r="B10" s="300" t="s">
        <v>660</v>
      </c>
      <c r="C10" s="306">
        <v>44254</v>
      </c>
      <c r="D10" s="307" t="s">
        <v>661</v>
      </c>
      <c r="E10" s="299" t="s">
        <v>662</v>
      </c>
      <c r="F10" s="302" t="s">
        <v>663</v>
      </c>
    </row>
    <row r="11" spans="1:6" ht="18.75" x14ac:dyDescent="0.3">
      <c r="A11" s="139"/>
      <c r="B11" s="135" t="s">
        <v>68</v>
      </c>
      <c r="C11" s="136"/>
      <c r="D11" s="136"/>
      <c r="E11" s="136"/>
      <c r="F11" s="136"/>
    </row>
    <row r="12" spans="1:6" ht="18.75" x14ac:dyDescent="0.25">
      <c r="A12" s="96">
        <v>1</v>
      </c>
      <c r="B12" s="56"/>
      <c r="C12" s="56"/>
      <c r="D12" s="56"/>
      <c r="E12" s="56"/>
      <c r="F12" s="56"/>
    </row>
    <row r="13" spans="1:6" ht="18.75" x14ac:dyDescent="0.25">
      <c r="A13" s="96">
        <v>2</v>
      </c>
      <c r="B13" s="56"/>
      <c r="C13" s="56"/>
      <c r="D13" s="56"/>
      <c r="E13" s="56"/>
      <c r="F13" s="56"/>
    </row>
    <row r="14" spans="1:6" ht="18.75" x14ac:dyDescent="0.25">
      <c r="A14" s="96">
        <v>3</v>
      </c>
      <c r="B14" s="56"/>
      <c r="C14" s="56"/>
      <c r="D14" s="56"/>
      <c r="E14" s="56"/>
      <c r="F14" s="56"/>
    </row>
    <row r="15" spans="1:6" ht="18.75" x14ac:dyDescent="0.25">
      <c r="A15" s="96">
        <v>4</v>
      </c>
      <c r="B15" s="56"/>
      <c r="C15" s="56"/>
      <c r="D15" s="56"/>
      <c r="E15" s="56"/>
      <c r="F15" s="56"/>
    </row>
    <row r="16" spans="1:6" ht="18.75" x14ac:dyDescent="0.25">
      <c r="A16" s="96">
        <v>5</v>
      </c>
      <c r="B16" s="67"/>
      <c r="C16" s="67"/>
      <c r="D16" s="67"/>
      <c r="E16" s="67"/>
      <c r="F16" s="67"/>
    </row>
    <row r="17" spans="1:6" ht="37.5" x14ac:dyDescent="0.3">
      <c r="A17" s="139"/>
      <c r="B17" s="141" t="s">
        <v>186</v>
      </c>
      <c r="C17" s="136"/>
      <c r="D17" s="136"/>
      <c r="E17" s="136"/>
      <c r="F17" s="136"/>
    </row>
    <row r="18" spans="1:6" ht="18.75" x14ac:dyDescent="0.3">
      <c r="A18" s="157">
        <v>1</v>
      </c>
      <c r="B18" s="142"/>
      <c r="C18" s="140"/>
      <c r="D18" s="140"/>
      <c r="E18" s="140"/>
      <c r="F18" s="140"/>
    </row>
    <row r="19" spans="1:6" ht="18.75" x14ac:dyDescent="0.3">
      <c r="A19" s="157">
        <v>2</v>
      </c>
      <c r="B19" s="142"/>
      <c r="C19" s="140"/>
      <c r="D19" s="140"/>
      <c r="E19" s="140"/>
      <c r="F19" s="140"/>
    </row>
    <row r="20" spans="1:6" ht="18.75" x14ac:dyDescent="0.3">
      <c r="A20" s="157">
        <v>3</v>
      </c>
      <c r="B20" s="142"/>
      <c r="C20" s="140"/>
      <c r="D20" s="140"/>
      <c r="E20" s="140"/>
      <c r="F20" s="140"/>
    </row>
    <row r="21" spans="1:6" ht="18.75" x14ac:dyDescent="0.3">
      <c r="A21" s="157">
        <v>4</v>
      </c>
      <c r="B21" s="142"/>
      <c r="C21" s="140"/>
      <c r="D21" s="140"/>
      <c r="E21" s="140"/>
      <c r="F21" s="140"/>
    </row>
    <row r="22" spans="1:6" ht="18.75" x14ac:dyDescent="0.3">
      <c r="A22" s="157">
        <v>5</v>
      </c>
      <c r="B22" s="142"/>
      <c r="C22" s="140"/>
      <c r="D22" s="140"/>
      <c r="E22" s="140"/>
      <c r="F22" s="140"/>
    </row>
    <row r="23" spans="1:6" ht="18.75" x14ac:dyDescent="0.25">
      <c r="A23" s="160"/>
      <c r="B23" s="138" t="s">
        <v>224</v>
      </c>
      <c r="C23" s="194"/>
      <c r="D23" s="194"/>
      <c r="E23" s="194"/>
      <c r="F23" s="194"/>
    </row>
    <row r="24" spans="1:6" ht="18.75" x14ac:dyDescent="0.3">
      <c r="A24" s="139"/>
      <c r="B24" s="135" t="s">
        <v>228</v>
      </c>
      <c r="C24" s="193"/>
      <c r="D24" s="136"/>
      <c r="E24" s="136"/>
      <c r="F24" s="136"/>
    </row>
    <row r="25" spans="1:6" ht="18.75" x14ac:dyDescent="0.25">
      <c r="A25" s="96">
        <v>1</v>
      </c>
      <c r="B25" s="56"/>
      <c r="C25" s="56"/>
      <c r="D25" s="56"/>
      <c r="E25" s="56"/>
      <c r="F25" s="56"/>
    </row>
    <row r="26" spans="1:6" ht="18.75" x14ac:dyDescent="0.25">
      <c r="A26" s="96">
        <v>2</v>
      </c>
      <c r="B26" s="56"/>
      <c r="C26" s="56"/>
      <c r="D26" s="56"/>
      <c r="E26" s="56"/>
      <c r="F26" s="56"/>
    </row>
    <row r="27" spans="1:6" ht="18.75" x14ac:dyDescent="0.25">
      <c r="A27" s="96">
        <v>3</v>
      </c>
      <c r="B27" s="56"/>
      <c r="C27" s="56"/>
      <c r="D27" s="56"/>
      <c r="E27" s="56"/>
      <c r="F27" s="56"/>
    </row>
    <row r="28" spans="1:6" ht="18.75" x14ac:dyDescent="0.25">
      <c r="A28" s="96">
        <v>4</v>
      </c>
      <c r="B28" s="56"/>
      <c r="C28" s="56"/>
      <c r="D28" s="56"/>
      <c r="E28" s="56"/>
      <c r="F28" s="56"/>
    </row>
    <row r="29" spans="1:6" ht="18.75" x14ac:dyDescent="0.25">
      <c r="A29" s="96">
        <v>5</v>
      </c>
      <c r="B29" s="67"/>
      <c r="C29" s="153"/>
      <c r="D29" s="154"/>
      <c r="E29" s="154"/>
      <c r="F29" s="154"/>
    </row>
    <row r="30" spans="1:6" ht="18.75" x14ac:dyDescent="0.3">
      <c r="A30" s="161"/>
      <c r="B30" s="135" t="s">
        <v>227</v>
      </c>
      <c r="C30" s="136"/>
      <c r="D30" s="136"/>
      <c r="E30" s="136"/>
      <c r="F30" s="136"/>
    </row>
    <row r="31" spans="1:6" ht="39.75" customHeight="1" x14ac:dyDescent="0.25">
      <c r="A31" s="96">
        <v>1</v>
      </c>
      <c r="B31" s="300" t="s">
        <v>629</v>
      </c>
      <c r="C31" s="301" t="s">
        <v>630</v>
      </c>
      <c r="D31" s="300" t="s">
        <v>453</v>
      </c>
      <c r="E31" s="296" t="s">
        <v>631</v>
      </c>
      <c r="F31" s="302" t="s">
        <v>632</v>
      </c>
    </row>
    <row r="32" spans="1:6" ht="63.75" customHeight="1" x14ac:dyDescent="0.25">
      <c r="A32" s="96">
        <v>2</v>
      </c>
      <c r="B32" s="300" t="s">
        <v>633</v>
      </c>
      <c r="C32" s="301" t="s">
        <v>634</v>
      </c>
      <c r="D32" s="300" t="s">
        <v>635</v>
      </c>
      <c r="E32" s="296" t="s">
        <v>636</v>
      </c>
      <c r="F32" s="302" t="s">
        <v>637</v>
      </c>
    </row>
    <row r="33" spans="1:6" ht="21" customHeight="1" x14ac:dyDescent="0.25">
      <c r="A33" s="96">
        <v>3</v>
      </c>
      <c r="B33" s="300" t="s">
        <v>664</v>
      </c>
      <c r="C33" s="301">
        <v>44262</v>
      </c>
      <c r="D33" s="56" t="s">
        <v>665</v>
      </c>
      <c r="E33" s="238" t="s">
        <v>666</v>
      </c>
      <c r="F33" s="302" t="s">
        <v>667</v>
      </c>
    </row>
    <row r="34" spans="1:6" ht="18.75" x14ac:dyDescent="0.3">
      <c r="A34" s="162"/>
      <c r="B34" s="135" t="s">
        <v>68</v>
      </c>
      <c r="C34" s="136"/>
      <c r="D34" s="136"/>
      <c r="E34" s="136"/>
      <c r="F34" s="136"/>
    </row>
    <row r="35" spans="1:6" ht="18.75" x14ac:dyDescent="0.25">
      <c r="A35" s="96">
        <v>1</v>
      </c>
      <c r="B35" s="56"/>
      <c r="C35" s="56"/>
      <c r="D35" s="56"/>
      <c r="E35" s="56"/>
      <c r="F35" s="56"/>
    </row>
    <row r="36" spans="1:6" ht="22.5" customHeight="1" x14ac:dyDescent="0.25">
      <c r="A36" s="96">
        <v>2</v>
      </c>
      <c r="B36" s="56"/>
      <c r="C36" s="56"/>
      <c r="D36" s="56"/>
      <c r="E36" s="56"/>
      <c r="F36" s="56"/>
    </row>
    <row r="37" spans="1:6" ht="17.25" customHeight="1" x14ac:dyDescent="0.25">
      <c r="A37" s="96">
        <v>3</v>
      </c>
      <c r="B37" s="56"/>
      <c r="C37" s="56"/>
      <c r="D37" s="56"/>
      <c r="E37" s="56"/>
      <c r="F37" s="56"/>
    </row>
    <row r="38" spans="1:6" ht="18.75" x14ac:dyDescent="0.25">
      <c r="A38" s="96">
        <v>4</v>
      </c>
      <c r="B38" s="56"/>
      <c r="C38" s="56"/>
      <c r="D38" s="56"/>
      <c r="E38" s="56"/>
      <c r="F38" s="56"/>
    </row>
    <row r="39" spans="1:6" ht="37.5" x14ac:dyDescent="0.3">
      <c r="A39" s="139"/>
      <c r="B39" s="141" t="s">
        <v>186</v>
      </c>
      <c r="C39" s="136"/>
      <c r="D39" s="136"/>
      <c r="E39" s="136"/>
      <c r="F39" s="136"/>
    </row>
    <row r="40" spans="1:6" ht="18.75" x14ac:dyDescent="0.25">
      <c r="A40" s="96">
        <v>1</v>
      </c>
      <c r="B40" s="67"/>
      <c r="C40" s="67"/>
      <c r="D40" s="67"/>
      <c r="E40" s="67"/>
      <c r="F40" s="67"/>
    </row>
    <row r="41" spans="1:6" ht="18.75" x14ac:dyDescent="0.25">
      <c r="A41" s="96">
        <v>2</v>
      </c>
      <c r="B41" s="67"/>
      <c r="C41" s="67"/>
      <c r="D41" s="67"/>
      <c r="E41" s="67"/>
      <c r="F41" s="67"/>
    </row>
    <row r="42" spans="1:6" ht="18.75" x14ac:dyDescent="0.25">
      <c r="A42" s="96">
        <v>3</v>
      </c>
      <c r="B42" s="67"/>
      <c r="C42" s="67"/>
      <c r="D42" s="67"/>
      <c r="E42" s="67"/>
      <c r="F42" s="67"/>
    </row>
    <row r="43" spans="1:6" ht="18.75" x14ac:dyDescent="0.25">
      <c r="A43" s="96">
        <v>4</v>
      </c>
      <c r="B43" s="67"/>
      <c r="C43" s="67"/>
      <c r="D43" s="67"/>
      <c r="E43" s="67"/>
      <c r="F43" s="67"/>
    </row>
    <row r="44" spans="1:6" ht="18.75" x14ac:dyDescent="0.25">
      <c r="A44" s="96">
        <v>5</v>
      </c>
      <c r="B44" s="67"/>
      <c r="C44" s="67"/>
      <c r="D44" s="67"/>
      <c r="E44" s="67"/>
      <c r="F44" s="67"/>
    </row>
    <row r="45" spans="1:6" ht="18.75" x14ac:dyDescent="0.25">
      <c r="A45" s="160"/>
      <c r="B45" s="138" t="s">
        <v>226</v>
      </c>
      <c r="C45" s="194"/>
      <c r="D45" s="194"/>
      <c r="E45" s="194"/>
      <c r="F45" s="194"/>
    </row>
    <row r="46" spans="1:6" ht="18.75" x14ac:dyDescent="0.3">
      <c r="A46" s="139"/>
      <c r="B46" s="135" t="s">
        <v>228</v>
      </c>
      <c r="C46" s="136"/>
      <c r="D46" s="136"/>
      <c r="E46" s="136"/>
      <c r="F46" s="136"/>
    </row>
    <row r="47" spans="1:6" ht="20.25" customHeight="1" x14ac:dyDescent="0.25">
      <c r="A47" s="96">
        <v>1</v>
      </c>
      <c r="B47" s="56"/>
      <c r="C47" s="56"/>
      <c r="D47" s="56"/>
      <c r="E47" s="56"/>
      <c r="F47" s="56"/>
    </row>
    <row r="48" spans="1:6" ht="20.25" customHeight="1" x14ac:dyDescent="0.25">
      <c r="A48" s="96">
        <v>2</v>
      </c>
      <c r="B48" s="56"/>
      <c r="C48" s="56"/>
      <c r="D48" s="56"/>
      <c r="E48" s="56"/>
      <c r="F48" s="56"/>
    </row>
    <row r="49" spans="1:6" ht="20.25" customHeight="1" x14ac:dyDescent="0.25">
      <c r="A49" s="96">
        <v>3</v>
      </c>
      <c r="B49" s="56"/>
      <c r="C49" s="56"/>
      <c r="D49" s="56"/>
      <c r="E49" s="56"/>
      <c r="F49" s="56"/>
    </row>
    <row r="50" spans="1:6" ht="18.75" x14ac:dyDescent="0.25">
      <c r="A50" s="96">
        <v>4</v>
      </c>
      <c r="B50" s="56"/>
      <c r="C50" s="56"/>
      <c r="D50" s="56"/>
      <c r="E50" s="56"/>
      <c r="F50" s="56"/>
    </row>
    <row r="51" spans="1:6" ht="18.75" x14ac:dyDescent="0.25">
      <c r="A51" s="96">
        <v>5</v>
      </c>
      <c r="B51" s="67"/>
      <c r="C51" s="67"/>
      <c r="D51" s="67"/>
      <c r="E51" s="67"/>
      <c r="F51" s="67"/>
    </row>
    <row r="52" spans="1:6" ht="18.75" x14ac:dyDescent="0.3">
      <c r="A52" s="139"/>
      <c r="B52" s="135" t="s">
        <v>227</v>
      </c>
      <c r="C52" s="136"/>
      <c r="D52" s="136"/>
      <c r="E52" s="136"/>
      <c r="F52" s="136"/>
    </row>
    <row r="53" spans="1:6" ht="30" x14ac:dyDescent="0.25">
      <c r="A53" s="96">
        <v>1</v>
      </c>
      <c r="B53" s="300" t="s">
        <v>668</v>
      </c>
      <c r="C53" s="301">
        <v>44310</v>
      </c>
      <c r="D53" s="300" t="s">
        <v>661</v>
      </c>
      <c r="E53" s="56" t="s">
        <v>669</v>
      </c>
      <c r="F53" s="302" t="s">
        <v>670</v>
      </c>
    </row>
    <row r="54" spans="1:6" ht="18.75" x14ac:dyDescent="0.3">
      <c r="A54" s="139"/>
      <c r="B54" s="135" t="s">
        <v>68</v>
      </c>
      <c r="C54" s="136"/>
      <c r="D54" s="195"/>
      <c r="E54" s="195"/>
      <c r="F54" s="136"/>
    </row>
    <row r="55" spans="1:6" ht="18.75" x14ac:dyDescent="0.25">
      <c r="A55" s="157">
        <v>1</v>
      </c>
      <c r="B55" s="56"/>
      <c r="C55" s="56"/>
      <c r="D55" s="56"/>
      <c r="E55" s="56"/>
      <c r="F55" s="56"/>
    </row>
    <row r="56" spans="1:6" ht="18.75" customHeight="1" x14ac:dyDescent="0.25">
      <c r="A56" s="157">
        <v>2</v>
      </c>
      <c r="B56" s="56"/>
      <c r="C56" s="56"/>
      <c r="D56" s="56"/>
      <c r="E56" s="56"/>
      <c r="F56" s="56"/>
    </row>
    <row r="57" spans="1:6" ht="18.75" x14ac:dyDescent="0.25">
      <c r="A57" s="157">
        <v>3</v>
      </c>
      <c r="B57" s="56"/>
      <c r="C57" s="56"/>
      <c r="D57" s="56"/>
      <c r="E57" s="56"/>
      <c r="F57" s="56"/>
    </row>
    <row r="58" spans="1:6" ht="18.75" customHeight="1" x14ac:dyDescent="0.25">
      <c r="A58" s="157">
        <v>4</v>
      </c>
      <c r="B58" s="56"/>
      <c r="C58" s="56"/>
      <c r="D58" s="56"/>
      <c r="E58" s="56"/>
      <c r="F58" s="56"/>
    </row>
    <row r="59" spans="1:6" ht="18" customHeight="1" x14ac:dyDescent="0.25">
      <c r="A59" s="157">
        <v>5</v>
      </c>
      <c r="B59" s="56"/>
      <c r="C59" s="56"/>
      <c r="D59" s="56"/>
      <c r="E59" s="56"/>
      <c r="F59" s="56"/>
    </row>
    <row r="60" spans="1:6" ht="37.5" x14ac:dyDescent="0.3">
      <c r="A60" s="162"/>
      <c r="B60" s="141" t="s">
        <v>186</v>
      </c>
      <c r="C60" s="136"/>
      <c r="D60" s="136"/>
      <c r="E60" s="136"/>
      <c r="F60" s="136"/>
    </row>
    <row r="61" spans="1:6" ht="18.75" x14ac:dyDescent="0.3">
      <c r="A61" s="157">
        <v>1</v>
      </c>
      <c r="B61" s="57"/>
      <c r="C61" s="140"/>
      <c r="D61" s="140"/>
      <c r="E61" s="140"/>
      <c r="F61" s="140"/>
    </row>
    <row r="62" spans="1:6" ht="18.75" x14ac:dyDescent="0.3">
      <c r="A62" s="157">
        <v>2</v>
      </c>
      <c r="B62" s="57"/>
      <c r="C62" s="140"/>
      <c r="D62" s="140"/>
      <c r="E62" s="140"/>
      <c r="F62" s="140"/>
    </row>
    <row r="63" spans="1:6" ht="18.75" x14ac:dyDescent="0.3">
      <c r="A63" s="157">
        <v>3</v>
      </c>
      <c r="B63" s="57"/>
      <c r="C63" s="140"/>
      <c r="D63" s="140"/>
      <c r="E63" s="140"/>
      <c r="F63" s="140"/>
    </row>
    <row r="64" spans="1:6" ht="18.75" x14ac:dyDescent="0.3">
      <c r="A64" s="157">
        <v>4</v>
      </c>
      <c r="B64" s="57"/>
      <c r="C64" s="140"/>
      <c r="D64" s="140"/>
      <c r="E64" s="140"/>
      <c r="F64" s="140"/>
    </row>
    <row r="65" spans="1:6" ht="18.75" x14ac:dyDescent="0.3">
      <c r="A65" s="157">
        <v>5</v>
      </c>
      <c r="B65" s="57"/>
      <c r="C65" s="140"/>
      <c r="D65" s="140"/>
      <c r="E65" s="140"/>
      <c r="F65" s="140"/>
    </row>
    <row r="66" spans="1:6" ht="18.75" x14ac:dyDescent="0.25">
      <c r="A66" s="160"/>
      <c r="B66" s="138" t="s">
        <v>222</v>
      </c>
      <c r="C66" s="138"/>
      <c r="D66" s="138"/>
      <c r="E66" s="138"/>
      <c r="F66" s="138"/>
    </row>
    <row r="67" spans="1:6" ht="18.75" x14ac:dyDescent="0.3">
      <c r="A67" s="139"/>
      <c r="B67" s="135" t="s">
        <v>228</v>
      </c>
      <c r="C67" s="136"/>
      <c r="D67" s="136"/>
      <c r="E67" s="136"/>
      <c r="F67" s="136"/>
    </row>
    <row r="68" spans="1:6" ht="18.75" x14ac:dyDescent="0.25">
      <c r="A68" s="96">
        <v>1</v>
      </c>
      <c r="B68" s="67"/>
      <c r="C68" s="67"/>
      <c r="D68" s="67"/>
      <c r="E68" s="67"/>
      <c r="F68" s="67"/>
    </row>
    <row r="69" spans="1:6" ht="18.75" x14ac:dyDescent="0.25">
      <c r="A69" s="96">
        <v>2</v>
      </c>
      <c r="B69" s="67"/>
      <c r="C69" s="67"/>
      <c r="D69" s="67"/>
      <c r="E69" s="67"/>
      <c r="F69" s="67"/>
    </row>
    <row r="70" spans="1:6" ht="18.75" x14ac:dyDescent="0.25">
      <c r="A70" s="96">
        <v>3</v>
      </c>
      <c r="B70" s="67"/>
      <c r="C70" s="67"/>
      <c r="D70" s="67"/>
      <c r="E70" s="67"/>
      <c r="F70" s="67"/>
    </row>
    <row r="71" spans="1:6" ht="18.75" x14ac:dyDescent="0.25">
      <c r="A71" s="96">
        <v>4</v>
      </c>
      <c r="B71" s="67"/>
      <c r="C71" s="67"/>
      <c r="D71" s="67"/>
      <c r="E71" s="67"/>
      <c r="F71" s="67"/>
    </row>
    <row r="72" spans="1:6" ht="18.75" x14ac:dyDescent="0.25">
      <c r="A72" s="96">
        <v>5</v>
      </c>
      <c r="B72" s="67"/>
      <c r="C72" s="67"/>
      <c r="D72" s="67"/>
      <c r="E72" s="67"/>
      <c r="F72" s="67"/>
    </row>
    <row r="73" spans="1:6" ht="18.75" x14ac:dyDescent="0.3">
      <c r="A73" s="139"/>
      <c r="B73" s="135" t="s">
        <v>227</v>
      </c>
      <c r="C73" s="136"/>
      <c r="D73" s="136"/>
      <c r="E73" s="136"/>
      <c r="F73" s="136"/>
    </row>
    <row r="74" spans="1:6" ht="60" x14ac:dyDescent="0.25">
      <c r="A74" s="96">
        <v>1</v>
      </c>
      <c r="B74" s="300" t="s">
        <v>638</v>
      </c>
      <c r="C74" s="301" t="s">
        <v>639</v>
      </c>
      <c r="D74" s="300" t="s">
        <v>640</v>
      </c>
      <c r="E74" s="238" t="s">
        <v>641</v>
      </c>
      <c r="F74" s="302" t="s">
        <v>637</v>
      </c>
    </row>
    <row r="75" spans="1:6" ht="36.75" customHeight="1" x14ac:dyDescent="0.25">
      <c r="A75" s="96">
        <v>2</v>
      </c>
      <c r="B75" s="300" t="s">
        <v>642</v>
      </c>
      <c r="C75" s="301" t="s">
        <v>643</v>
      </c>
      <c r="D75" s="300" t="s">
        <v>644</v>
      </c>
      <c r="E75" s="238" t="s">
        <v>645</v>
      </c>
      <c r="F75" s="302" t="s">
        <v>628</v>
      </c>
    </row>
    <row r="76" spans="1:6" ht="30" x14ac:dyDescent="0.25">
      <c r="A76" s="96">
        <v>3</v>
      </c>
      <c r="B76" s="300" t="s">
        <v>646</v>
      </c>
      <c r="C76" s="301" t="s">
        <v>647</v>
      </c>
      <c r="D76" s="300" t="s">
        <v>648</v>
      </c>
      <c r="E76" s="238" t="s">
        <v>649</v>
      </c>
      <c r="F76" s="302" t="s">
        <v>628</v>
      </c>
    </row>
    <row r="77" spans="1:6" ht="45" customHeight="1" x14ac:dyDescent="0.25">
      <c r="A77" s="96">
        <v>4</v>
      </c>
      <c r="B77" s="300" t="s">
        <v>671</v>
      </c>
      <c r="C77" s="301">
        <v>44296</v>
      </c>
      <c r="D77" s="300" t="s">
        <v>674</v>
      </c>
      <c r="E77" s="56" t="s">
        <v>672</v>
      </c>
      <c r="F77" s="302" t="s">
        <v>673</v>
      </c>
    </row>
    <row r="78" spans="1:6" ht="18.75" x14ac:dyDescent="0.25">
      <c r="A78" s="139"/>
      <c r="B78" s="134" t="s">
        <v>68</v>
      </c>
      <c r="C78" s="196"/>
      <c r="D78" s="196"/>
      <c r="E78" s="196"/>
      <c r="F78" s="196"/>
    </row>
    <row r="79" spans="1:6" ht="18.75" x14ac:dyDescent="0.25">
      <c r="A79" s="157">
        <v>1</v>
      </c>
      <c r="B79" s="56"/>
      <c r="C79" s="56"/>
      <c r="D79" s="56"/>
      <c r="E79" s="56"/>
      <c r="F79" s="56"/>
    </row>
    <row r="80" spans="1:6" ht="18.75" x14ac:dyDescent="0.25">
      <c r="A80" s="157">
        <v>2</v>
      </c>
      <c r="B80" s="56"/>
      <c r="C80" s="56"/>
      <c r="D80" s="56"/>
      <c r="E80" s="56"/>
      <c r="F80" s="56"/>
    </row>
    <row r="81" spans="1:6" ht="18.75" x14ac:dyDescent="0.25">
      <c r="A81" s="157">
        <v>3</v>
      </c>
      <c r="B81" s="56"/>
      <c r="C81" s="56"/>
      <c r="D81" s="56"/>
      <c r="E81" s="56"/>
      <c r="F81" s="56"/>
    </row>
    <row r="82" spans="1:6" ht="18.75" x14ac:dyDescent="0.25">
      <c r="A82" s="157">
        <v>4</v>
      </c>
      <c r="B82" s="56"/>
      <c r="C82" s="56"/>
      <c r="D82" s="56"/>
      <c r="E82" s="56"/>
      <c r="F82" s="56"/>
    </row>
    <row r="83" spans="1:6" ht="18.75" x14ac:dyDescent="0.3">
      <c r="A83" s="157">
        <v>5</v>
      </c>
      <c r="B83" s="57"/>
      <c r="C83" s="140"/>
      <c r="D83" s="140"/>
      <c r="E83" s="140"/>
      <c r="F83" s="140"/>
    </row>
    <row r="84" spans="1:6" ht="37.5" x14ac:dyDescent="0.3">
      <c r="A84" s="139"/>
      <c r="B84" s="141" t="s">
        <v>186</v>
      </c>
      <c r="C84" s="136"/>
      <c r="D84" s="136"/>
      <c r="E84" s="136"/>
      <c r="F84" s="136"/>
    </row>
    <row r="85" spans="1:6" ht="18.75" x14ac:dyDescent="0.3">
      <c r="A85" s="157">
        <v>1</v>
      </c>
      <c r="B85" s="57"/>
      <c r="C85" s="140"/>
      <c r="D85" s="140"/>
      <c r="E85" s="140"/>
      <c r="F85" s="140"/>
    </row>
    <row r="86" spans="1:6" ht="18.75" x14ac:dyDescent="0.3">
      <c r="A86" s="157">
        <v>2</v>
      </c>
      <c r="B86" s="57"/>
      <c r="C86" s="140"/>
      <c r="D86" s="140"/>
      <c r="E86" s="140"/>
      <c r="F86" s="140"/>
    </row>
    <row r="87" spans="1:6" ht="18.75" x14ac:dyDescent="0.3">
      <c r="A87" s="157">
        <v>3</v>
      </c>
      <c r="B87" s="57"/>
      <c r="C87" s="140"/>
      <c r="D87" s="140"/>
      <c r="E87" s="140"/>
      <c r="F87" s="140"/>
    </row>
    <row r="88" spans="1:6" ht="18.75" x14ac:dyDescent="0.3">
      <c r="A88" s="157">
        <v>4</v>
      </c>
      <c r="B88" s="57"/>
      <c r="C88" s="140"/>
      <c r="D88" s="140"/>
      <c r="E88" s="140"/>
      <c r="F88" s="140"/>
    </row>
    <row r="89" spans="1:6" ht="18.75" x14ac:dyDescent="0.3">
      <c r="A89" s="157">
        <v>5</v>
      </c>
      <c r="B89" s="57"/>
      <c r="C89" s="140"/>
      <c r="D89" s="140"/>
      <c r="E89" s="140"/>
      <c r="F89" s="140"/>
    </row>
    <row r="90" spans="1:6" ht="18.75" x14ac:dyDescent="0.25">
      <c r="A90" s="60"/>
      <c r="B90" s="60"/>
      <c r="C90" s="60"/>
      <c r="D90" s="60"/>
      <c r="E90" s="60"/>
      <c r="F90" s="60"/>
    </row>
    <row r="91" spans="1:6" ht="18.75" x14ac:dyDescent="0.25">
      <c r="A91" s="60"/>
      <c r="B91" s="60"/>
      <c r="C91" s="60"/>
      <c r="D91" s="60"/>
      <c r="E91" s="60"/>
      <c r="F91" s="60"/>
    </row>
  </sheetData>
  <sheetProtection sort="0" autoFilter="0" pivotTables="0"/>
  <mergeCells count="1">
    <mergeCell ref="A1:F1"/>
  </mergeCells>
  <hyperlinks>
    <hyperlink ref="E9" r:id="rId1"/>
    <hyperlink ref="E31" r:id="rId2"/>
    <hyperlink ref="E74" r:id="rId3"/>
    <hyperlink ref="E75" r:id="rId4"/>
    <hyperlink ref="E76" r:id="rId5"/>
    <hyperlink ref="E33" r:id="rId6"/>
  </hyperlinks>
  <pageMargins left="0.7" right="0.7" top="0.75" bottom="0.75" header="0.3" footer="0.3"/>
  <pageSetup paperSize="9" orientation="landscape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7" t="s">
        <v>132</v>
      </c>
      <c r="B1" s="387"/>
      <c r="C1" s="387"/>
      <c r="D1" s="387"/>
      <c r="E1" s="387"/>
    </row>
    <row r="2" spans="1:5" ht="94.5" customHeight="1" x14ac:dyDescent="0.25">
      <c r="A2" s="171" t="s">
        <v>133</v>
      </c>
      <c r="B2" s="171" t="s">
        <v>134</v>
      </c>
      <c r="C2" s="171" t="s">
        <v>135</v>
      </c>
      <c r="D2" s="171" t="s">
        <v>136</v>
      </c>
      <c r="E2" s="171" t="s">
        <v>137</v>
      </c>
    </row>
    <row r="3" spans="1:5" ht="56.25" x14ac:dyDescent="0.3">
      <c r="A3" s="64" t="s">
        <v>138</v>
      </c>
      <c r="B3" s="54">
        <v>170</v>
      </c>
      <c r="C3" s="100">
        <v>10</v>
      </c>
      <c r="D3" s="100">
        <v>15</v>
      </c>
      <c r="E3" s="100">
        <v>145</v>
      </c>
    </row>
    <row r="4" spans="1:5" ht="75" x14ac:dyDescent="0.3">
      <c r="A4" s="64" t="s">
        <v>139</v>
      </c>
      <c r="B4" s="54">
        <v>287</v>
      </c>
      <c r="C4" s="100">
        <v>1</v>
      </c>
      <c r="D4" s="100">
        <v>1</v>
      </c>
      <c r="E4" s="100">
        <v>285</v>
      </c>
    </row>
    <row r="5" spans="1:5" ht="112.5" x14ac:dyDescent="0.3">
      <c r="A5" s="64" t="s">
        <v>210</v>
      </c>
      <c r="B5" s="109">
        <v>45</v>
      </c>
      <c r="C5" s="109">
        <v>0</v>
      </c>
      <c r="D5" s="109">
        <v>0</v>
      </c>
      <c r="E5" s="109">
        <v>45</v>
      </c>
    </row>
    <row r="6" spans="1:5" ht="24" customHeight="1" x14ac:dyDescent="0.3">
      <c r="A6" s="64" t="s">
        <v>248</v>
      </c>
      <c r="B6" s="54">
        <v>0</v>
      </c>
      <c r="C6" s="100">
        <v>0</v>
      </c>
      <c r="D6" s="100">
        <v>0</v>
      </c>
      <c r="E6" s="100">
        <v>0</v>
      </c>
    </row>
    <row r="7" spans="1:5" ht="37.5" x14ac:dyDescent="0.3">
      <c r="A7" s="64" t="s">
        <v>140</v>
      </c>
      <c r="B7" s="54">
        <v>45</v>
      </c>
      <c r="C7" s="100">
        <v>0</v>
      </c>
      <c r="D7" s="100">
        <v>0</v>
      </c>
      <c r="E7" s="100">
        <v>45</v>
      </c>
    </row>
    <row r="8" spans="1:5" ht="56.25" x14ac:dyDescent="0.3">
      <c r="A8" s="64" t="s">
        <v>141</v>
      </c>
      <c r="B8" s="54">
        <v>0</v>
      </c>
      <c r="C8" s="100">
        <v>0</v>
      </c>
      <c r="D8" s="100">
        <v>0</v>
      </c>
      <c r="E8" s="100">
        <v>0</v>
      </c>
    </row>
    <row r="9" spans="1:5" ht="56.25" x14ac:dyDescent="0.3">
      <c r="A9" s="64" t="s">
        <v>142</v>
      </c>
      <c r="B9" s="54">
        <v>0</v>
      </c>
      <c r="C9" s="100">
        <v>0</v>
      </c>
      <c r="D9" s="100">
        <v>0</v>
      </c>
      <c r="E9" s="100">
        <v>0</v>
      </c>
    </row>
    <row r="10" spans="1:5" ht="18.75" x14ac:dyDescent="0.25">
      <c r="A10" s="65" t="s">
        <v>87</v>
      </c>
      <c r="B10" s="98">
        <f>B9+B8+B6+B5+B3+B4</f>
        <v>502</v>
      </c>
      <c r="C10" s="98">
        <f>C9+C8+C7+C6+C5+C4+C3</f>
        <v>11</v>
      </c>
      <c r="D10" s="98">
        <f>D9+D8+D7+D6+D5+D4+D3</f>
        <v>16</v>
      </c>
      <c r="E10" s="98">
        <f>E9+E8++E6+E5+E4+E3</f>
        <v>475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view="pageBreakPreview" topLeftCell="A89" zoomScale="80" zoomScaleSheetLayoutView="80" workbookViewId="0">
      <selection activeCell="A80" sqref="A80:E92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86" t="s">
        <v>143</v>
      </c>
      <c r="B1" s="388"/>
      <c r="C1" s="388"/>
      <c r="D1" s="388"/>
      <c r="E1" s="388"/>
    </row>
    <row r="2" spans="1:5" ht="90.75" customHeight="1" x14ac:dyDescent="0.25">
      <c r="A2" s="27" t="s">
        <v>89</v>
      </c>
      <c r="B2" s="27" t="s">
        <v>252</v>
      </c>
      <c r="C2" s="233" t="s">
        <v>254</v>
      </c>
      <c r="D2" s="27" t="s">
        <v>269</v>
      </c>
      <c r="E2" s="27" t="s">
        <v>144</v>
      </c>
    </row>
    <row r="3" spans="1:5" ht="18.75" x14ac:dyDescent="0.25">
      <c r="A3" s="132" t="s">
        <v>211</v>
      </c>
      <c r="B3" s="133"/>
      <c r="C3" s="132"/>
      <c r="D3" s="132"/>
      <c r="E3" s="133"/>
    </row>
    <row r="4" spans="1:5" ht="15.75" x14ac:dyDescent="0.25">
      <c r="A4" s="152"/>
      <c r="B4" s="155"/>
      <c r="C4" s="155"/>
      <c r="D4" s="155"/>
      <c r="E4" s="152"/>
    </row>
    <row r="5" spans="1:5" ht="18.75" x14ac:dyDescent="0.25">
      <c r="A5" s="132" t="s">
        <v>117</v>
      </c>
      <c r="B5" s="143"/>
      <c r="C5" s="132"/>
      <c r="D5" s="132"/>
      <c r="E5" s="133"/>
    </row>
    <row r="6" spans="1:5" ht="51" customHeight="1" x14ac:dyDescent="0.25">
      <c r="A6" s="163" t="s">
        <v>385</v>
      </c>
      <c r="B6" s="281" t="s">
        <v>386</v>
      </c>
      <c r="C6" s="152" t="s">
        <v>387</v>
      </c>
      <c r="D6" s="152"/>
      <c r="E6" s="163" t="s">
        <v>388</v>
      </c>
    </row>
    <row r="7" spans="1:5" ht="408.75" customHeight="1" x14ac:dyDescent="0.25">
      <c r="A7" s="163" t="s">
        <v>389</v>
      </c>
      <c r="B7" s="282" t="s">
        <v>390</v>
      </c>
      <c r="C7" s="155" t="s">
        <v>391</v>
      </c>
      <c r="D7" s="155"/>
      <c r="E7" s="163" t="s">
        <v>451</v>
      </c>
    </row>
    <row r="8" spans="1:5" ht="70.5" customHeight="1" x14ac:dyDescent="0.25">
      <c r="A8" s="163" t="s">
        <v>392</v>
      </c>
      <c r="B8" s="282" t="s">
        <v>393</v>
      </c>
      <c r="C8" s="152" t="s">
        <v>394</v>
      </c>
      <c r="D8" s="152"/>
      <c r="E8" s="163" t="s">
        <v>395</v>
      </c>
    </row>
    <row r="9" spans="1:5" ht="19.5" customHeight="1" x14ac:dyDescent="0.25">
      <c r="A9" s="232" t="s">
        <v>225</v>
      </c>
      <c r="B9" s="231"/>
      <c r="C9" s="230"/>
      <c r="D9" s="230"/>
      <c r="E9" s="230"/>
    </row>
    <row r="10" spans="1:5" ht="39.75" customHeight="1" x14ac:dyDescent="0.25">
      <c r="A10" s="163" t="s">
        <v>396</v>
      </c>
      <c r="B10" s="282" t="s">
        <v>399</v>
      </c>
      <c r="C10" s="152" t="s">
        <v>403</v>
      </c>
      <c r="D10" s="283"/>
      <c r="E10" s="163" t="s">
        <v>397</v>
      </c>
    </row>
    <row r="11" spans="1:5" ht="64.5" customHeight="1" x14ac:dyDescent="0.25">
      <c r="A11" s="163" t="s">
        <v>398</v>
      </c>
      <c r="B11" s="282" t="s">
        <v>400</v>
      </c>
      <c r="C11" s="159" t="s">
        <v>403</v>
      </c>
      <c r="D11" s="284"/>
      <c r="E11" s="163" t="s">
        <v>401</v>
      </c>
    </row>
    <row r="12" spans="1:5" ht="40.5" customHeight="1" x14ac:dyDescent="0.25">
      <c r="A12" s="163" t="s">
        <v>402</v>
      </c>
      <c r="B12" s="282" t="s">
        <v>400</v>
      </c>
      <c r="C12" s="159" t="s">
        <v>403</v>
      </c>
      <c r="D12" s="284"/>
      <c r="E12" s="163" t="s">
        <v>404</v>
      </c>
    </row>
    <row r="13" spans="1:5" ht="45.75" customHeight="1" x14ac:dyDescent="0.25">
      <c r="A13" s="163" t="s">
        <v>405</v>
      </c>
      <c r="B13" s="282" t="s">
        <v>400</v>
      </c>
      <c r="C13" s="159" t="s">
        <v>403</v>
      </c>
      <c r="D13" s="283"/>
      <c r="E13" s="163" t="s">
        <v>406</v>
      </c>
    </row>
    <row r="14" spans="1:5" ht="64.5" customHeight="1" x14ac:dyDescent="0.25">
      <c r="A14" s="163" t="s">
        <v>407</v>
      </c>
      <c r="B14" s="282" t="s">
        <v>390</v>
      </c>
      <c r="C14" s="159" t="s">
        <v>403</v>
      </c>
      <c r="D14" s="159"/>
      <c r="E14" s="163" t="s">
        <v>411</v>
      </c>
    </row>
    <row r="15" spans="1:5" ht="34.5" customHeight="1" x14ac:dyDescent="0.25">
      <c r="A15" s="163" t="s">
        <v>415</v>
      </c>
      <c r="B15" s="282" t="s">
        <v>393</v>
      </c>
      <c r="C15" s="159" t="s">
        <v>403</v>
      </c>
      <c r="D15" s="159"/>
      <c r="E15" s="163" t="s">
        <v>416</v>
      </c>
    </row>
    <row r="16" spans="1:5" ht="108" customHeight="1" x14ac:dyDescent="0.25">
      <c r="A16" s="163" t="s">
        <v>412</v>
      </c>
      <c r="B16" s="282" t="s">
        <v>413</v>
      </c>
      <c r="C16" s="159" t="s">
        <v>414</v>
      </c>
      <c r="D16" s="159"/>
      <c r="E16" s="285" t="s">
        <v>420</v>
      </c>
    </row>
    <row r="17" spans="1:5" ht="60" x14ac:dyDescent="0.25">
      <c r="A17" s="163" t="s">
        <v>408</v>
      </c>
      <c r="B17" s="282" t="s">
        <v>409</v>
      </c>
      <c r="C17" s="159" t="s">
        <v>403</v>
      </c>
      <c r="D17" s="284"/>
      <c r="E17" s="163" t="s">
        <v>410</v>
      </c>
    </row>
    <row r="18" spans="1:5" ht="33" customHeight="1" x14ac:dyDescent="0.25">
      <c r="A18" s="163" t="s">
        <v>417</v>
      </c>
      <c r="B18" s="282" t="s">
        <v>418</v>
      </c>
      <c r="C18" s="159" t="s">
        <v>403</v>
      </c>
      <c r="D18" s="284"/>
      <c r="E18" s="163" t="s">
        <v>419</v>
      </c>
    </row>
    <row r="19" spans="1:5" ht="81.75" customHeight="1" x14ac:dyDescent="0.25">
      <c r="A19" s="163" t="s">
        <v>421</v>
      </c>
      <c r="B19" s="282" t="s">
        <v>422</v>
      </c>
      <c r="C19" s="159" t="s">
        <v>403</v>
      </c>
      <c r="D19" s="284"/>
      <c r="E19" s="163" t="s">
        <v>423</v>
      </c>
    </row>
    <row r="20" spans="1:5" ht="18.75" x14ac:dyDescent="0.25">
      <c r="A20" s="132" t="s">
        <v>223</v>
      </c>
      <c r="B20" s="143"/>
      <c r="C20" s="132"/>
      <c r="D20" s="132"/>
      <c r="E20" s="133"/>
    </row>
    <row r="21" spans="1:5" ht="33.75" customHeight="1" x14ac:dyDescent="0.25">
      <c r="A21" s="163" t="s">
        <v>424</v>
      </c>
      <c r="B21" s="282" t="s">
        <v>399</v>
      </c>
      <c r="C21" s="164" t="s">
        <v>403</v>
      </c>
      <c r="D21" s="164"/>
      <c r="E21" s="286" t="s">
        <v>425</v>
      </c>
    </row>
    <row r="22" spans="1:5" ht="32.25" customHeight="1" x14ac:dyDescent="0.25">
      <c r="A22" s="163" t="s">
        <v>426</v>
      </c>
      <c r="B22" s="282" t="s">
        <v>400</v>
      </c>
      <c r="C22" s="164" t="s">
        <v>403</v>
      </c>
      <c r="D22" s="152"/>
      <c r="E22" s="286" t="s">
        <v>427</v>
      </c>
    </row>
    <row r="23" spans="1:5" ht="39" customHeight="1" x14ac:dyDescent="0.25">
      <c r="A23" s="163" t="s">
        <v>428</v>
      </c>
      <c r="B23" s="282" t="s">
        <v>390</v>
      </c>
      <c r="C23" s="164" t="s">
        <v>403</v>
      </c>
      <c r="D23" s="152"/>
      <c r="E23" s="286" t="s">
        <v>429</v>
      </c>
    </row>
    <row r="24" spans="1:5" ht="36.75" customHeight="1" x14ac:dyDescent="0.25">
      <c r="A24" s="163" t="s">
        <v>430</v>
      </c>
      <c r="B24" s="287" t="s">
        <v>393</v>
      </c>
      <c r="C24" s="164" t="s">
        <v>403</v>
      </c>
      <c r="D24" s="158"/>
      <c r="E24" s="286" t="s">
        <v>431</v>
      </c>
    </row>
    <row r="25" spans="1:5" ht="50.25" customHeight="1" x14ac:dyDescent="0.25">
      <c r="A25" s="163" t="s">
        <v>432</v>
      </c>
      <c r="B25" s="281" t="s">
        <v>393</v>
      </c>
      <c r="C25" s="164" t="s">
        <v>403</v>
      </c>
      <c r="D25" s="152"/>
      <c r="E25" s="286" t="s">
        <v>434</v>
      </c>
    </row>
    <row r="26" spans="1:5" ht="30" x14ac:dyDescent="0.25">
      <c r="A26" s="163" t="s">
        <v>433</v>
      </c>
      <c r="B26" s="287" t="s">
        <v>409</v>
      </c>
      <c r="C26" s="164" t="s">
        <v>403</v>
      </c>
      <c r="D26" s="158"/>
      <c r="E26" s="286" t="s">
        <v>435</v>
      </c>
    </row>
    <row r="27" spans="1:5" ht="36.75" customHeight="1" x14ac:dyDescent="0.25">
      <c r="A27" s="163" t="s">
        <v>436</v>
      </c>
      <c r="B27" s="282" t="s">
        <v>409</v>
      </c>
      <c r="C27" s="164" t="s">
        <v>403</v>
      </c>
      <c r="D27" s="152"/>
      <c r="E27" s="286" t="s">
        <v>429</v>
      </c>
    </row>
    <row r="28" spans="1:5" ht="195" x14ac:dyDescent="0.25">
      <c r="A28" s="163" t="s">
        <v>437</v>
      </c>
      <c r="B28" s="282" t="s">
        <v>399</v>
      </c>
      <c r="C28" s="164" t="s">
        <v>403</v>
      </c>
      <c r="D28" s="152"/>
      <c r="E28" s="286" t="s">
        <v>438</v>
      </c>
    </row>
    <row r="29" spans="1:5" ht="108.75" customHeight="1" x14ac:dyDescent="0.25">
      <c r="A29" s="163" t="s">
        <v>439</v>
      </c>
      <c r="B29" s="282" t="s">
        <v>400</v>
      </c>
      <c r="C29" s="164" t="s">
        <v>403</v>
      </c>
      <c r="D29" s="152"/>
      <c r="E29" s="286" t="s">
        <v>440</v>
      </c>
    </row>
    <row r="30" spans="1:5" ht="99.75" customHeight="1" x14ac:dyDescent="0.25">
      <c r="A30" s="163" t="s">
        <v>441</v>
      </c>
      <c r="B30" s="282" t="s">
        <v>400</v>
      </c>
      <c r="C30" s="164" t="s">
        <v>403</v>
      </c>
      <c r="D30" s="152"/>
      <c r="E30" s="286" t="s">
        <v>442</v>
      </c>
    </row>
    <row r="31" spans="1:5" ht="33.75" customHeight="1" x14ac:dyDescent="0.25">
      <c r="A31" s="163" t="s">
        <v>443</v>
      </c>
      <c r="B31" s="282" t="s">
        <v>444</v>
      </c>
      <c r="C31" s="164" t="s">
        <v>403</v>
      </c>
      <c r="D31" s="152"/>
      <c r="E31" s="286" t="s">
        <v>445</v>
      </c>
    </row>
    <row r="32" spans="1:5" ht="46.5" customHeight="1" x14ac:dyDescent="0.25">
      <c r="A32" s="163" t="s">
        <v>446</v>
      </c>
      <c r="B32" s="282" t="s">
        <v>422</v>
      </c>
      <c r="C32" s="164" t="s">
        <v>403</v>
      </c>
      <c r="D32" s="152"/>
      <c r="E32" s="286" t="s">
        <v>447</v>
      </c>
    </row>
    <row r="33" spans="1:5" ht="15.75" hidden="1" customHeight="1" x14ac:dyDescent="0.25">
      <c r="A33" s="163"/>
      <c r="B33" s="282"/>
      <c r="C33" s="164" t="s">
        <v>403</v>
      </c>
      <c r="D33" s="152"/>
      <c r="E33" s="286"/>
    </row>
    <row r="34" spans="1:5" ht="83.25" customHeight="1" x14ac:dyDescent="0.25">
      <c r="A34" s="163" t="s">
        <v>448</v>
      </c>
      <c r="B34" s="282" t="s">
        <v>449</v>
      </c>
      <c r="C34" s="164" t="s">
        <v>403</v>
      </c>
      <c r="D34" s="152"/>
      <c r="E34" s="286" t="s">
        <v>450</v>
      </c>
    </row>
    <row r="35" spans="1:5" ht="18.75" customHeight="1" x14ac:dyDescent="0.25">
      <c r="A35" s="132" t="s">
        <v>224</v>
      </c>
      <c r="B35" s="143"/>
      <c r="C35" s="132"/>
      <c r="D35" s="132"/>
      <c r="E35" s="133"/>
    </row>
    <row r="36" spans="1:5" ht="195" customHeight="1" x14ac:dyDescent="0.25">
      <c r="A36" s="163" t="s">
        <v>452</v>
      </c>
      <c r="B36" s="282" t="s">
        <v>444</v>
      </c>
      <c r="C36" s="152" t="s">
        <v>453</v>
      </c>
      <c r="D36" s="163" t="s">
        <v>454</v>
      </c>
      <c r="E36" s="286" t="s">
        <v>455</v>
      </c>
    </row>
    <row r="37" spans="1:5" ht="51.75" customHeight="1" x14ac:dyDescent="0.25">
      <c r="A37" s="163" t="s">
        <v>457</v>
      </c>
      <c r="B37" s="282" t="s">
        <v>393</v>
      </c>
      <c r="C37" s="152" t="s">
        <v>403</v>
      </c>
      <c r="D37" s="289" t="s">
        <v>456</v>
      </c>
      <c r="E37" s="286" t="s">
        <v>458</v>
      </c>
    </row>
    <row r="38" spans="1:5" ht="45" customHeight="1" x14ac:dyDescent="0.25">
      <c r="A38" s="163" t="s">
        <v>459</v>
      </c>
      <c r="B38" s="282" t="s">
        <v>444</v>
      </c>
      <c r="C38" s="152" t="s">
        <v>403</v>
      </c>
      <c r="D38" s="163" t="s">
        <v>460</v>
      </c>
      <c r="E38" s="286" t="s">
        <v>461</v>
      </c>
    </row>
    <row r="39" spans="1:5" ht="210.75" customHeight="1" x14ac:dyDescent="0.25">
      <c r="A39" s="163" t="s">
        <v>462</v>
      </c>
      <c r="B39" s="282" t="s">
        <v>393</v>
      </c>
      <c r="C39" s="152" t="s">
        <v>453</v>
      </c>
      <c r="D39" s="289" t="s">
        <v>464</v>
      </c>
      <c r="E39" s="286" t="s">
        <v>463</v>
      </c>
    </row>
    <row r="40" spans="1:5" ht="119.25" customHeight="1" x14ac:dyDescent="0.25">
      <c r="A40" s="163" t="s">
        <v>465</v>
      </c>
      <c r="B40" s="282" t="s">
        <v>409</v>
      </c>
      <c r="C40" s="152" t="s">
        <v>468</v>
      </c>
      <c r="D40" s="289" t="s">
        <v>467</v>
      </c>
      <c r="E40" s="286" t="s">
        <v>466</v>
      </c>
    </row>
    <row r="41" spans="1:5" ht="48.75" customHeight="1" x14ac:dyDescent="0.25">
      <c r="A41" s="163" t="s">
        <v>469</v>
      </c>
      <c r="B41" s="282" t="s">
        <v>409</v>
      </c>
      <c r="C41" s="152" t="s">
        <v>403</v>
      </c>
      <c r="D41" s="289" t="s">
        <v>470</v>
      </c>
      <c r="E41" s="286" t="s">
        <v>471</v>
      </c>
    </row>
    <row r="42" spans="1:5" ht="154.5" customHeight="1" x14ac:dyDescent="0.25">
      <c r="A42" s="163" t="s">
        <v>472</v>
      </c>
      <c r="B42" s="282" t="s">
        <v>418</v>
      </c>
      <c r="C42" s="152" t="s">
        <v>473</v>
      </c>
      <c r="D42" s="163" t="s">
        <v>474</v>
      </c>
      <c r="E42" s="286" t="s">
        <v>475</v>
      </c>
    </row>
    <row r="43" spans="1:5" ht="42" customHeight="1" x14ac:dyDescent="0.25">
      <c r="A43" s="163" t="s">
        <v>476</v>
      </c>
      <c r="B43" s="282" t="s">
        <v>399</v>
      </c>
      <c r="C43" s="155" t="s">
        <v>403</v>
      </c>
      <c r="D43" s="290" t="s">
        <v>477</v>
      </c>
      <c r="E43" s="286" t="s">
        <v>486</v>
      </c>
    </row>
    <row r="44" spans="1:5" ht="213.75" customHeight="1" x14ac:dyDescent="0.25">
      <c r="A44" s="163" t="s">
        <v>478</v>
      </c>
      <c r="B44" s="282" t="s">
        <v>390</v>
      </c>
      <c r="C44" s="152" t="s">
        <v>403</v>
      </c>
      <c r="D44" s="289" t="s">
        <v>480</v>
      </c>
      <c r="E44" s="286" t="s">
        <v>479</v>
      </c>
    </row>
    <row r="45" spans="1:5" ht="165.75" customHeight="1" x14ac:dyDescent="0.25">
      <c r="A45" s="163" t="s">
        <v>481</v>
      </c>
      <c r="B45" s="282" t="s">
        <v>393</v>
      </c>
      <c r="C45" s="152" t="s">
        <v>403</v>
      </c>
      <c r="D45" s="289" t="s">
        <v>483</v>
      </c>
      <c r="E45" s="286" t="s">
        <v>482</v>
      </c>
    </row>
    <row r="46" spans="1:5" ht="32.25" customHeight="1" x14ac:dyDescent="0.25">
      <c r="A46" s="163" t="s">
        <v>484</v>
      </c>
      <c r="B46" s="282" t="s">
        <v>393</v>
      </c>
      <c r="C46" s="152" t="s">
        <v>403</v>
      </c>
      <c r="D46" s="289" t="s">
        <v>483</v>
      </c>
      <c r="E46" s="286" t="s">
        <v>485</v>
      </c>
    </row>
    <row r="47" spans="1:5" ht="170.25" customHeight="1" x14ac:dyDescent="0.25">
      <c r="A47" s="163" t="s">
        <v>487</v>
      </c>
      <c r="B47" s="282" t="s">
        <v>418</v>
      </c>
      <c r="C47" s="152" t="s">
        <v>490</v>
      </c>
      <c r="D47" s="163" t="s">
        <v>489</v>
      </c>
      <c r="E47" s="286" t="s">
        <v>488</v>
      </c>
    </row>
    <row r="48" spans="1:5" ht="32.25" customHeight="1" x14ac:dyDescent="0.25">
      <c r="A48" s="163" t="s">
        <v>491</v>
      </c>
      <c r="B48" s="282" t="s">
        <v>422</v>
      </c>
      <c r="C48" s="152" t="s">
        <v>403</v>
      </c>
      <c r="D48" s="289" t="s">
        <v>493</v>
      </c>
      <c r="E48" s="286" t="s">
        <v>492</v>
      </c>
    </row>
    <row r="49" spans="1:5" ht="48" customHeight="1" x14ac:dyDescent="0.25">
      <c r="A49" s="163" t="s">
        <v>494</v>
      </c>
      <c r="B49" s="282" t="s">
        <v>422</v>
      </c>
      <c r="C49" s="152" t="s">
        <v>403</v>
      </c>
      <c r="D49" s="289" t="s">
        <v>483</v>
      </c>
      <c r="E49" s="286" t="s">
        <v>495</v>
      </c>
    </row>
    <row r="50" spans="1:5" ht="18.75" x14ac:dyDescent="0.25">
      <c r="A50" s="132" t="s">
        <v>221</v>
      </c>
      <c r="B50" s="143"/>
      <c r="C50" s="132"/>
      <c r="D50" s="291"/>
      <c r="E50" s="133"/>
    </row>
    <row r="51" spans="1:5" ht="18.75" x14ac:dyDescent="0.25">
      <c r="A51" s="67"/>
      <c r="B51" s="97"/>
      <c r="C51" s="67"/>
      <c r="D51" s="292"/>
      <c r="E51" s="97"/>
    </row>
    <row r="52" spans="1:5" ht="18.75" x14ac:dyDescent="0.25">
      <c r="A52" s="132" t="s">
        <v>226</v>
      </c>
      <c r="B52" s="143"/>
      <c r="C52" s="132"/>
      <c r="D52" s="291"/>
      <c r="E52" s="133"/>
    </row>
    <row r="53" spans="1:5" ht="60" x14ac:dyDescent="0.25">
      <c r="A53" s="163" t="s">
        <v>496</v>
      </c>
      <c r="B53" s="282" t="s">
        <v>393</v>
      </c>
      <c r="C53" s="152" t="s">
        <v>499</v>
      </c>
      <c r="D53" s="289" t="s">
        <v>498</v>
      </c>
      <c r="E53" s="286" t="s">
        <v>497</v>
      </c>
    </row>
    <row r="54" spans="1:5" ht="27.75" customHeight="1" x14ac:dyDescent="0.25">
      <c r="A54" s="163" t="s">
        <v>500</v>
      </c>
      <c r="B54" s="282" t="s">
        <v>393</v>
      </c>
      <c r="C54" s="152" t="s">
        <v>499</v>
      </c>
      <c r="D54" s="289" t="s">
        <v>498</v>
      </c>
      <c r="E54" s="286" t="s">
        <v>501</v>
      </c>
    </row>
    <row r="55" spans="1:5" ht="44.25" customHeight="1" x14ac:dyDescent="0.25">
      <c r="A55" s="163" t="s">
        <v>502</v>
      </c>
      <c r="B55" s="282" t="s">
        <v>393</v>
      </c>
      <c r="C55" s="152" t="s">
        <v>499</v>
      </c>
      <c r="D55" s="289" t="s">
        <v>498</v>
      </c>
      <c r="E55" s="286" t="s">
        <v>503</v>
      </c>
    </row>
    <row r="56" spans="1:5" ht="120" customHeight="1" x14ac:dyDescent="0.25">
      <c r="A56" s="163" t="s">
        <v>504</v>
      </c>
      <c r="B56" s="282" t="s">
        <v>444</v>
      </c>
      <c r="C56" s="152" t="s">
        <v>506</v>
      </c>
      <c r="D56" s="289" t="s">
        <v>505</v>
      </c>
      <c r="E56" s="286" t="s">
        <v>507</v>
      </c>
    </row>
    <row r="57" spans="1:5" ht="30" x14ac:dyDescent="0.25">
      <c r="A57" s="163" t="s">
        <v>508</v>
      </c>
      <c r="B57" s="282" t="s">
        <v>509</v>
      </c>
      <c r="C57" s="152" t="s">
        <v>510</v>
      </c>
      <c r="D57" s="163" t="s">
        <v>511</v>
      </c>
      <c r="E57" s="286" t="s">
        <v>512</v>
      </c>
    </row>
    <row r="58" spans="1:5" ht="30" x14ac:dyDescent="0.25">
      <c r="A58" s="163" t="s">
        <v>513</v>
      </c>
      <c r="B58" s="282" t="s">
        <v>390</v>
      </c>
      <c r="C58" s="152" t="s">
        <v>510</v>
      </c>
      <c r="D58" s="163" t="s">
        <v>511</v>
      </c>
      <c r="E58" s="286" t="s">
        <v>514</v>
      </c>
    </row>
    <row r="59" spans="1:5" ht="123.75" customHeight="1" x14ac:dyDescent="0.25">
      <c r="A59" s="163" t="s">
        <v>515</v>
      </c>
      <c r="B59" s="282" t="s">
        <v>390</v>
      </c>
      <c r="C59" s="152" t="s">
        <v>516</v>
      </c>
      <c r="D59" s="289" t="s">
        <v>517</v>
      </c>
      <c r="E59" s="286" t="s">
        <v>518</v>
      </c>
    </row>
    <row r="60" spans="1:5" ht="34.5" customHeight="1" x14ac:dyDescent="0.25">
      <c r="A60" s="163" t="s">
        <v>519</v>
      </c>
      <c r="B60" s="282" t="s">
        <v>509</v>
      </c>
      <c r="C60" s="152" t="s">
        <v>522</v>
      </c>
      <c r="D60" s="289" t="s">
        <v>521</v>
      </c>
      <c r="E60" s="286" t="s">
        <v>520</v>
      </c>
    </row>
    <row r="61" spans="1:5" ht="185.25" customHeight="1" x14ac:dyDescent="0.25">
      <c r="A61" s="163" t="s">
        <v>523</v>
      </c>
      <c r="B61" s="282" t="s">
        <v>390</v>
      </c>
      <c r="C61" s="152" t="s">
        <v>526</v>
      </c>
      <c r="D61" s="289" t="s">
        <v>525</v>
      </c>
      <c r="E61" s="286" t="s">
        <v>524</v>
      </c>
    </row>
    <row r="62" spans="1:5" ht="136.5" customHeight="1" x14ac:dyDescent="0.25">
      <c r="A62" s="163" t="s">
        <v>527</v>
      </c>
      <c r="B62" s="282" t="s">
        <v>390</v>
      </c>
      <c r="C62" s="152" t="s">
        <v>403</v>
      </c>
      <c r="D62" s="289" t="s">
        <v>529</v>
      </c>
      <c r="E62" s="286" t="s">
        <v>528</v>
      </c>
    </row>
    <row r="63" spans="1:5" ht="31.5" customHeight="1" x14ac:dyDescent="0.25">
      <c r="A63" s="163" t="s">
        <v>530</v>
      </c>
      <c r="B63" s="282" t="s">
        <v>393</v>
      </c>
      <c r="C63" s="152" t="s">
        <v>403</v>
      </c>
      <c r="D63" s="289" t="s">
        <v>531</v>
      </c>
      <c r="E63" s="286" t="s">
        <v>532</v>
      </c>
    </row>
    <row r="64" spans="1:5" ht="33" customHeight="1" x14ac:dyDescent="0.25">
      <c r="A64" s="163" t="s">
        <v>533</v>
      </c>
      <c r="B64" s="282" t="s">
        <v>393</v>
      </c>
      <c r="C64" s="152" t="s">
        <v>403</v>
      </c>
      <c r="D64" s="289" t="s">
        <v>531</v>
      </c>
      <c r="E64" s="286" t="s">
        <v>534</v>
      </c>
    </row>
    <row r="65" spans="1:5" ht="35.25" customHeight="1" x14ac:dyDescent="0.25">
      <c r="A65" s="163" t="s">
        <v>535</v>
      </c>
      <c r="B65" s="282" t="s">
        <v>393</v>
      </c>
      <c r="C65" s="152" t="s">
        <v>403</v>
      </c>
      <c r="D65" s="289" t="s">
        <v>531</v>
      </c>
      <c r="E65" s="286" t="s">
        <v>536</v>
      </c>
    </row>
    <row r="66" spans="1:5" ht="33" customHeight="1" x14ac:dyDescent="0.25">
      <c r="A66" s="163" t="s">
        <v>537</v>
      </c>
      <c r="B66" s="282" t="s">
        <v>393</v>
      </c>
      <c r="C66" s="152" t="s">
        <v>403</v>
      </c>
      <c r="D66" s="289" t="s">
        <v>531</v>
      </c>
      <c r="E66" s="286" t="s">
        <v>538</v>
      </c>
    </row>
    <row r="67" spans="1:5" ht="36" customHeight="1" x14ac:dyDescent="0.25">
      <c r="A67" s="163" t="s">
        <v>539</v>
      </c>
      <c r="B67" s="282" t="s">
        <v>393</v>
      </c>
      <c r="C67" s="152" t="s">
        <v>403</v>
      </c>
      <c r="D67" s="289" t="s">
        <v>531</v>
      </c>
      <c r="E67" s="286" t="s">
        <v>540</v>
      </c>
    </row>
    <row r="68" spans="1:5" ht="34.5" customHeight="1" x14ac:dyDescent="0.25">
      <c r="A68" s="163" t="s">
        <v>541</v>
      </c>
      <c r="B68" s="282" t="s">
        <v>393</v>
      </c>
      <c r="C68" s="152" t="s">
        <v>544</v>
      </c>
      <c r="D68" s="289" t="s">
        <v>542</v>
      </c>
      <c r="E68" s="286" t="s">
        <v>543</v>
      </c>
    </row>
    <row r="69" spans="1:5" ht="212.25" customHeight="1" x14ac:dyDescent="0.25">
      <c r="A69" s="163" t="s">
        <v>545</v>
      </c>
      <c r="B69" s="281" t="s">
        <v>546</v>
      </c>
      <c r="C69" s="152" t="s">
        <v>547</v>
      </c>
      <c r="D69" s="289" t="s">
        <v>548</v>
      </c>
      <c r="E69" s="286" t="s">
        <v>549</v>
      </c>
    </row>
    <row r="70" spans="1:5" ht="210.75" customHeight="1" x14ac:dyDescent="0.25">
      <c r="A70" s="163" t="s">
        <v>550</v>
      </c>
      <c r="B70" s="282" t="s">
        <v>509</v>
      </c>
      <c r="C70" s="152" t="s">
        <v>551</v>
      </c>
      <c r="D70" s="289" t="s">
        <v>552</v>
      </c>
      <c r="E70" s="286" t="s">
        <v>553</v>
      </c>
    </row>
    <row r="71" spans="1:5" ht="84.75" customHeight="1" x14ac:dyDescent="0.25">
      <c r="A71" s="163" t="s">
        <v>554</v>
      </c>
      <c r="B71" s="282" t="s">
        <v>509</v>
      </c>
      <c r="C71" s="152" t="s">
        <v>555</v>
      </c>
      <c r="D71" s="289" t="s">
        <v>556</v>
      </c>
      <c r="E71" s="286" t="s">
        <v>557</v>
      </c>
    </row>
    <row r="72" spans="1:5" ht="144" customHeight="1" x14ac:dyDescent="0.25">
      <c r="A72" s="163" t="s">
        <v>558</v>
      </c>
      <c r="B72" s="282" t="s">
        <v>400</v>
      </c>
      <c r="C72" s="152" t="s">
        <v>559</v>
      </c>
      <c r="D72" s="289" t="s">
        <v>561</v>
      </c>
      <c r="E72" s="286" t="s">
        <v>560</v>
      </c>
    </row>
    <row r="73" spans="1:5" ht="180.75" customHeight="1" x14ac:dyDescent="0.25">
      <c r="A73" s="163" t="s">
        <v>562</v>
      </c>
      <c r="B73" s="282" t="s">
        <v>400</v>
      </c>
      <c r="C73" s="152" t="s">
        <v>563</v>
      </c>
      <c r="D73" s="289" t="s">
        <v>565</v>
      </c>
      <c r="E73" s="286" t="s">
        <v>564</v>
      </c>
    </row>
    <row r="74" spans="1:5" ht="37.5" customHeight="1" x14ac:dyDescent="0.25">
      <c r="A74" s="163" t="s">
        <v>566</v>
      </c>
      <c r="B74" s="282" t="s">
        <v>409</v>
      </c>
      <c r="C74" s="152" t="s">
        <v>403</v>
      </c>
      <c r="D74" s="289" t="s">
        <v>568</v>
      </c>
      <c r="E74" s="286" t="s">
        <v>567</v>
      </c>
    </row>
    <row r="75" spans="1:5" ht="75.75" customHeight="1" x14ac:dyDescent="0.25">
      <c r="A75" s="163" t="s">
        <v>569</v>
      </c>
      <c r="B75" s="282" t="s">
        <v>413</v>
      </c>
      <c r="C75" s="152" t="s">
        <v>510</v>
      </c>
      <c r="D75" s="163" t="s">
        <v>511</v>
      </c>
      <c r="E75" s="286" t="s">
        <v>570</v>
      </c>
    </row>
    <row r="76" spans="1:5" ht="51.75" customHeight="1" x14ac:dyDescent="0.25">
      <c r="A76" s="163" t="s">
        <v>571</v>
      </c>
      <c r="B76" s="282" t="s">
        <v>413</v>
      </c>
      <c r="C76" s="152" t="s">
        <v>572</v>
      </c>
      <c r="D76" s="289" t="s">
        <v>573</v>
      </c>
      <c r="E76" s="286" t="s">
        <v>574</v>
      </c>
    </row>
    <row r="77" spans="1:5" ht="50.25" customHeight="1" x14ac:dyDescent="0.25">
      <c r="A77" s="163" t="s">
        <v>575</v>
      </c>
      <c r="B77" s="282" t="s">
        <v>418</v>
      </c>
      <c r="C77" s="152" t="s">
        <v>578</v>
      </c>
      <c r="D77" s="289" t="s">
        <v>576</v>
      </c>
      <c r="E77" s="286" t="s">
        <v>577</v>
      </c>
    </row>
    <row r="78" spans="1:5" ht="47.25" customHeight="1" x14ac:dyDescent="0.25">
      <c r="A78" s="163" t="s">
        <v>579</v>
      </c>
      <c r="B78" s="282" t="s">
        <v>418</v>
      </c>
      <c r="C78" s="295" t="s">
        <v>623</v>
      </c>
      <c r="D78" s="289" t="s">
        <v>531</v>
      </c>
      <c r="E78" s="286" t="s">
        <v>580</v>
      </c>
    </row>
    <row r="79" spans="1:5" ht="18.75" x14ac:dyDescent="0.25">
      <c r="A79" s="132" t="s">
        <v>222</v>
      </c>
      <c r="B79" s="143"/>
      <c r="C79" s="132"/>
      <c r="D79" s="291"/>
      <c r="E79" s="133"/>
    </row>
    <row r="80" spans="1:5" ht="63" customHeight="1" x14ac:dyDescent="0.25">
      <c r="A80" s="163" t="s">
        <v>581</v>
      </c>
      <c r="B80" s="282" t="s">
        <v>444</v>
      </c>
      <c r="C80" s="152" t="s">
        <v>583</v>
      </c>
      <c r="D80" s="289" t="s">
        <v>584</v>
      </c>
      <c r="E80" s="286" t="s">
        <v>582</v>
      </c>
    </row>
    <row r="81" spans="1:5" ht="60.75" customHeight="1" x14ac:dyDescent="0.25">
      <c r="A81" s="163" t="s">
        <v>585</v>
      </c>
      <c r="B81" s="282" t="s">
        <v>444</v>
      </c>
      <c r="C81" s="152" t="s">
        <v>544</v>
      </c>
      <c r="D81" s="289" t="s">
        <v>587</v>
      </c>
      <c r="E81" s="286" t="s">
        <v>586</v>
      </c>
    </row>
    <row r="82" spans="1:5" ht="49.5" customHeight="1" x14ac:dyDescent="0.25">
      <c r="A82" s="163" t="s">
        <v>588</v>
      </c>
      <c r="B82" s="288" t="s">
        <v>444</v>
      </c>
      <c r="C82" s="156" t="s">
        <v>589</v>
      </c>
      <c r="D82" s="293" t="s">
        <v>590</v>
      </c>
      <c r="E82" s="286" t="s">
        <v>591</v>
      </c>
    </row>
    <row r="83" spans="1:5" ht="33" customHeight="1" x14ac:dyDescent="0.25">
      <c r="A83" s="163" t="s">
        <v>592</v>
      </c>
      <c r="B83" s="288" t="s">
        <v>444</v>
      </c>
      <c r="C83" s="156" t="s">
        <v>403</v>
      </c>
      <c r="D83" s="293" t="s">
        <v>593</v>
      </c>
      <c r="E83" s="286" t="s">
        <v>594</v>
      </c>
    </row>
    <row r="84" spans="1:5" ht="326.25" customHeight="1" x14ac:dyDescent="0.25">
      <c r="A84" s="163" t="s">
        <v>595</v>
      </c>
      <c r="B84" s="288" t="s">
        <v>509</v>
      </c>
      <c r="C84" s="156" t="s">
        <v>403</v>
      </c>
      <c r="D84" s="293" t="s">
        <v>596</v>
      </c>
      <c r="E84" s="286" t="s">
        <v>597</v>
      </c>
    </row>
    <row r="85" spans="1:5" ht="273.75" customHeight="1" x14ac:dyDescent="0.25">
      <c r="A85" s="163" t="s">
        <v>598</v>
      </c>
      <c r="B85" s="288" t="s">
        <v>400</v>
      </c>
      <c r="C85" s="156" t="s">
        <v>403</v>
      </c>
      <c r="D85" s="293" t="s">
        <v>599</v>
      </c>
      <c r="E85" s="286" t="s">
        <v>600</v>
      </c>
    </row>
    <row r="86" spans="1:5" ht="36" customHeight="1" x14ac:dyDescent="0.25">
      <c r="A86" s="163" t="s">
        <v>602</v>
      </c>
      <c r="B86" s="282" t="s">
        <v>400</v>
      </c>
      <c r="C86" s="156" t="s">
        <v>403</v>
      </c>
      <c r="D86" s="293" t="s">
        <v>601</v>
      </c>
      <c r="E86" s="286" t="s">
        <v>603</v>
      </c>
    </row>
    <row r="87" spans="1:5" ht="34.5" customHeight="1" x14ac:dyDescent="0.25">
      <c r="A87" s="163" t="s">
        <v>604</v>
      </c>
      <c r="B87" s="282" t="s">
        <v>509</v>
      </c>
      <c r="C87" s="159" t="s">
        <v>544</v>
      </c>
      <c r="D87" s="294" t="s">
        <v>605</v>
      </c>
      <c r="E87" s="286" t="s">
        <v>606</v>
      </c>
    </row>
    <row r="88" spans="1:5" ht="241.5" customHeight="1" x14ac:dyDescent="0.25">
      <c r="A88" s="163" t="s">
        <v>607</v>
      </c>
      <c r="B88" s="288" t="s">
        <v>546</v>
      </c>
      <c r="C88" s="156" t="s">
        <v>608</v>
      </c>
      <c r="D88" s="293" t="s">
        <v>610</v>
      </c>
      <c r="E88" s="286" t="s">
        <v>609</v>
      </c>
    </row>
    <row r="89" spans="1:5" ht="48.75" customHeight="1" x14ac:dyDescent="0.25">
      <c r="A89" s="163" t="s">
        <v>611</v>
      </c>
      <c r="B89" s="282" t="s">
        <v>393</v>
      </c>
      <c r="C89" s="152" t="s">
        <v>403</v>
      </c>
      <c r="D89" s="163" t="s">
        <v>612</v>
      </c>
      <c r="E89" s="286" t="s">
        <v>613</v>
      </c>
    </row>
    <row r="90" spans="1:5" ht="45.75" customHeight="1" x14ac:dyDescent="0.25">
      <c r="A90" s="163" t="s">
        <v>614</v>
      </c>
      <c r="B90" s="288" t="s">
        <v>393</v>
      </c>
      <c r="C90" s="156" t="s">
        <v>403</v>
      </c>
      <c r="D90" s="293" t="s">
        <v>615</v>
      </c>
      <c r="E90" s="286" t="s">
        <v>616</v>
      </c>
    </row>
    <row r="91" spans="1:5" ht="45.75" customHeight="1" x14ac:dyDescent="0.25">
      <c r="A91" s="163" t="s">
        <v>617</v>
      </c>
      <c r="B91" s="282" t="s">
        <v>413</v>
      </c>
      <c r="C91" s="152" t="s">
        <v>403</v>
      </c>
      <c r="D91" s="289" t="s">
        <v>619</v>
      </c>
      <c r="E91" s="286" t="s">
        <v>618</v>
      </c>
    </row>
    <row r="92" spans="1:5" ht="51" customHeight="1" x14ac:dyDescent="0.25">
      <c r="A92" s="163" t="s">
        <v>620</v>
      </c>
      <c r="B92" s="288" t="s">
        <v>418</v>
      </c>
      <c r="C92" s="156" t="s">
        <v>544</v>
      </c>
      <c r="D92" s="293" t="s">
        <v>621</v>
      </c>
      <c r="E92" s="286" t="s">
        <v>622</v>
      </c>
    </row>
  </sheetData>
  <sheetProtection sort="0" autoFilter="0" pivotTables="0"/>
  <mergeCells count="1">
    <mergeCell ref="A1:E1"/>
  </mergeCells>
  <hyperlinks>
    <hyperlink ref="D37" r:id="rId1"/>
    <hyperlink ref="D39" r:id="rId2"/>
    <hyperlink ref="D40" r:id="rId3"/>
    <hyperlink ref="D41" r:id="rId4"/>
    <hyperlink ref="D43" r:id="rId5"/>
    <hyperlink ref="D44" r:id="rId6"/>
    <hyperlink ref="D45" r:id="rId7"/>
    <hyperlink ref="D46" r:id="rId8"/>
    <hyperlink ref="D48" r:id="rId9"/>
    <hyperlink ref="D49" r:id="rId10"/>
    <hyperlink ref="D53" r:id="rId11"/>
    <hyperlink ref="D54" r:id="rId12"/>
    <hyperlink ref="D55" r:id="rId13"/>
    <hyperlink ref="D56" r:id="rId14"/>
    <hyperlink ref="D59" r:id="rId15"/>
    <hyperlink ref="D60" r:id="rId16"/>
    <hyperlink ref="D61" r:id="rId17"/>
    <hyperlink ref="D62" r:id="rId18"/>
    <hyperlink ref="D63" r:id="rId19"/>
    <hyperlink ref="D64:D67" r:id="rId20" display="https://fsmr.ru/"/>
    <hyperlink ref="D68" r:id="rId21"/>
    <hyperlink ref="D69" r:id="rId22"/>
    <hyperlink ref="D70" r:id="rId23"/>
    <hyperlink ref="D71" r:id="rId24"/>
    <hyperlink ref="D72" r:id="rId25"/>
    <hyperlink ref="D73" r:id="rId26"/>
    <hyperlink ref="D74" r:id="rId27"/>
    <hyperlink ref="D76" r:id="rId28"/>
    <hyperlink ref="D77" r:id="rId29"/>
    <hyperlink ref="D78" r:id="rId30"/>
    <hyperlink ref="D80" r:id="rId31"/>
    <hyperlink ref="D81" r:id="rId32"/>
    <hyperlink ref="D82" r:id="rId33"/>
    <hyperlink ref="D83" r:id="rId34"/>
    <hyperlink ref="D84" r:id="rId35"/>
    <hyperlink ref="D85" r:id="rId36"/>
    <hyperlink ref="D86" r:id="rId37"/>
    <hyperlink ref="D87" r:id="rId38"/>
    <hyperlink ref="D88" r:id="rId39"/>
    <hyperlink ref="D90" r:id="rId40"/>
    <hyperlink ref="D91" r:id="rId41"/>
    <hyperlink ref="D92" r:id="rId42"/>
  </hyperlinks>
  <pageMargins left="0.7" right="0.7" top="0.75" bottom="0.75" header="0.3" footer="0.3"/>
  <pageSetup paperSize="9" orientation="landscape" r:id="rId4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SheetLayoutView="100" workbookViewId="0">
      <selection sqref="A1:C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89" t="s">
        <v>155</v>
      </c>
      <c r="B1" s="389"/>
      <c r="C1" s="389"/>
      <c r="D1" s="237"/>
      <c r="E1" s="177"/>
      <c r="F1" s="177"/>
    </row>
    <row r="2" spans="1:6" ht="18.75" x14ac:dyDescent="0.25">
      <c r="A2" s="375" t="s">
        <v>156</v>
      </c>
      <c r="B2" s="375"/>
      <c r="C2" s="375"/>
      <c r="D2" s="234"/>
      <c r="E2" s="168"/>
      <c r="F2" s="168"/>
    </row>
    <row r="3" spans="1:6" ht="75.75" customHeight="1" x14ac:dyDescent="0.25">
      <c r="A3" s="171" t="s">
        <v>157</v>
      </c>
      <c r="B3" s="176" t="s">
        <v>229</v>
      </c>
      <c r="C3" s="174" t="s">
        <v>262</v>
      </c>
      <c r="D3" s="376" t="s">
        <v>261</v>
      </c>
      <c r="E3" s="377"/>
      <c r="F3" s="171" t="s">
        <v>263</v>
      </c>
    </row>
    <row r="4" spans="1:6" ht="22.5" customHeight="1" x14ac:dyDescent="0.25">
      <c r="A4" s="233"/>
      <c r="B4" s="236"/>
      <c r="C4" s="235"/>
      <c r="D4" s="233" t="s">
        <v>259</v>
      </c>
      <c r="E4" s="233" t="s">
        <v>260</v>
      </c>
      <c r="F4" s="233"/>
    </row>
    <row r="5" spans="1:6" ht="18.75" x14ac:dyDescent="0.3">
      <c r="A5" s="68" t="s">
        <v>158</v>
      </c>
      <c r="B5" s="71"/>
      <c r="C5" s="144"/>
      <c r="D5" s="72"/>
      <c r="E5" s="72"/>
      <c r="F5" s="72"/>
    </row>
    <row r="6" spans="1:6" ht="18.75" x14ac:dyDescent="0.25">
      <c r="A6" s="66" t="s">
        <v>159</v>
      </c>
      <c r="B6" s="97" t="s">
        <v>688</v>
      </c>
      <c r="C6" s="110"/>
      <c r="D6" s="119"/>
      <c r="E6" s="119"/>
      <c r="F6" s="119"/>
    </row>
    <row r="7" spans="1:6" ht="37.5" x14ac:dyDescent="0.25">
      <c r="A7" s="30" t="s">
        <v>160</v>
      </c>
      <c r="B7" s="308" t="s">
        <v>689</v>
      </c>
      <c r="C7" s="96"/>
      <c r="D7" s="97"/>
      <c r="E7" s="97"/>
      <c r="F7" s="97"/>
    </row>
    <row r="8" spans="1:6" ht="18.75" x14ac:dyDescent="0.25">
      <c r="A8" s="30" t="s">
        <v>257</v>
      </c>
      <c r="B8" s="97"/>
      <c r="C8" s="96"/>
      <c r="D8" s="97"/>
      <c r="E8" s="97"/>
      <c r="F8" s="97"/>
    </row>
    <row r="9" spans="1:6" ht="112.5" x14ac:dyDescent="0.25">
      <c r="A9" s="30" t="s">
        <v>258</v>
      </c>
      <c r="B9" s="309" t="s">
        <v>690</v>
      </c>
      <c r="C9" s="179" t="s">
        <v>691</v>
      </c>
      <c r="D9" s="97" t="s">
        <v>692</v>
      </c>
      <c r="E9" s="97" t="s">
        <v>693</v>
      </c>
      <c r="F9" s="180" t="s">
        <v>694</v>
      </c>
    </row>
    <row r="10" spans="1:6" ht="18.75" x14ac:dyDescent="0.25">
      <c r="A10" s="66" t="s">
        <v>161</v>
      </c>
      <c r="B10" s="97"/>
      <c r="C10" s="96"/>
      <c r="D10" s="97"/>
      <c r="E10" s="97"/>
      <c r="F10" s="97"/>
    </row>
    <row r="11" spans="1:6" ht="18.75" x14ac:dyDescent="0.25">
      <c r="A11" s="30" t="s">
        <v>162</v>
      </c>
      <c r="B11" s="97"/>
      <c r="C11" s="96"/>
      <c r="D11" s="97"/>
      <c r="E11" s="97"/>
      <c r="F11" s="97"/>
    </row>
    <row r="12" spans="1:6" ht="112.5" x14ac:dyDescent="0.25">
      <c r="A12" s="30" t="s">
        <v>163</v>
      </c>
      <c r="B12" s="310" t="s">
        <v>695</v>
      </c>
      <c r="C12" s="96" t="s">
        <v>696</v>
      </c>
      <c r="D12" s="97"/>
      <c r="E12" s="97"/>
      <c r="F12" s="180"/>
    </row>
    <row r="13" spans="1:6" ht="37.5" x14ac:dyDescent="0.25">
      <c r="A13" s="30" t="s">
        <v>256</v>
      </c>
      <c r="B13" s="238"/>
      <c r="C13" s="96"/>
      <c r="D13" s="97"/>
      <c r="E13" s="97"/>
      <c r="F13" s="180"/>
    </row>
    <row r="14" spans="1:6" ht="18.75" x14ac:dyDescent="0.25">
      <c r="A14" s="69" t="s">
        <v>188</v>
      </c>
      <c r="B14" s="97"/>
      <c r="C14" s="96"/>
      <c r="D14" s="97"/>
      <c r="E14" s="97"/>
      <c r="F14" s="97"/>
    </row>
    <row r="15" spans="1:6" ht="18.75" x14ac:dyDescent="0.25">
      <c r="A15" s="73" t="s">
        <v>164</v>
      </c>
      <c r="B15" s="97"/>
      <c r="C15" s="96"/>
      <c r="D15" s="97"/>
      <c r="E15" s="97"/>
      <c r="F15" s="97"/>
    </row>
    <row r="16" spans="1:6" ht="18.75" customHeight="1" x14ac:dyDescent="0.3">
      <c r="A16" s="47" t="s">
        <v>165</v>
      </c>
      <c r="B16" s="70" t="s">
        <v>169</v>
      </c>
      <c r="C16" s="145" t="s">
        <v>168</v>
      </c>
      <c r="D16" s="70"/>
      <c r="E16" s="70"/>
      <c r="F16" s="70"/>
    </row>
    <row r="17" spans="1:6" ht="18.75" x14ac:dyDescent="0.25">
      <c r="A17" s="30" t="s">
        <v>166</v>
      </c>
      <c r="B17" s="97"/>
      <c r="C17" s="96"/>
      <c r="D17" s="97"/>
      <c r="E17" s="97"/>
      <c r="F17" s="97"/>
    </row>
    <row r="18" spans="1:6" ht="18.75" x14ac:dyDescent="0.25">
      <c r="A18" s="30" t="s">
        <v>167</v>
      </c>
      <c r="B18" s="97"/>
      <c r="C18" s="96"/>
      <c r="D18" s="97"/>
      <c r="E18" s="97"/>
      <c r="F18" s="97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</hyperlinks>
  <pageMargins left="0.7" right="0.7" top="0.75" bottom="0.75" header="0.3" footer="0.3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A3" sqref="A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75" t="s">
        <v>170</v>
      </c>
      <c r="B1" s="375"/>
    </row>
    <row r="2" spans="1:2" ht="18.75" x14ac:dyDescent="0.25">
      <c r="A2" s="171" t="s">
        <v>171</v>
      </c>
      <c r="B2" s="171" t="s">
        <v>178</v>
      </c>
    </row>
    <row r="3" spans="1:2" ht="73.5" customHeight="1" x14ac:dyDescent="0.25">
      <c r="A3" s="147" t="s">
        <v>172</v>
      </c>
      <c r="B3" s="151">
        <v>72</v>
      </c>
    </row>
    <row r="4" spans="1:2" ht="101.25" customHeight="1" x14ac:dyDescent="0.25">
      <c r="A4" s="147" t="s">
        <v>173</v>
      </c>
      <c r="B4" s="151">
        <v>22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8" t="s">
        <v>174</v>
      </c>
      <c r="B1" s="148"/>
      <c r="C1" s="148"/>
      <c r="D1" s="148"/>
    </row>
    <row r="2" spans="1:4" ht="37.5" customHeight="1" x14ac:dyDescent="0.25">
      <c r="A2" s="171" t="s">
        <v>59</v>
      </c>
      <c r="B2" s="171" t="s">
        <v>175</v>
      </c>
      <c r="C2" s="171" t="s">
        <v>176</v>
      </c>
      <c r="D2" s="171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/>
      <c r="D5" s="21"/>
    </row>
    <row r="6" spans="1:4" ht="48.75" customHeight="1" x14ac:dyDescent="0.25">
      <c r="A6" s="63">
        <v>4</v>
      </c>
      <c r="B6" s="67" t="s">
        <v>164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90" zoomScaleSheetLayoutView="90" workbookViewId="0">
      <selection activeCell="E13" sqref="E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9" t="s">
        <v>145</v>
      </c>
      <c r="B1" s="389"/>
      <c r="C1" s="389"/>
      <c r="D1" s="389"/>
      <c r="E1" s="389"/>
    </row>
    <row r="2" spans="1:5" ht="39" customHeight="1" x14ac:dyDescent="0.25">
      <c r="A2" s="167" t="s">
        <v>59</v>
      </c>
      <c r="B2" s="167" t="s">
        <v>146</v>
      </c>
      <c r="C2" s="167" t="s">
        <v>147</v>
      </c>
      <c r="D2" s="167" t="s">
        <v>148</v>
      </c>
      <c r="E2" s="167" t="s">
        <v>149</v>
      </c>
    </row>
    <row r="3" spans="1:5" ht="18.75" x14ac:dyDescent="0.25">
      <c r="A3" s="66">
        <v>1</v>
      </c>
      <c r="B3" s="66" t="s">
        <v>150</v>
      </c>
      <c r="C3" s="100">
        <v>0</v>
      </c>
      <c r="D3" s="100">
        <v>0</v>
      </c>
      <c r="E3" s="67"/>
    </row>
    <row r="4" spans="1:5" ht="18.75" x14ac:dyDescent="0.25">
      <c r="A4" s="30">
        <v>2</v>
      </c>
      <c r="B4" s="66" t="s">
        <v>151</v>
      </c>
      <c r="C4" s="100">
        <v>0</v>
      </c>
      <c r="D4" s="100">
        <v>0</v>
      </c>
      <c r="E4" s="67"/>
    </row>
    <row r="5" spans="1:5" ht="18.75" x14ac:dyDescent="0.25">
      <c r="A5" s="392">
        <v>3</v>
      </c>
      <c r="B5" s="392" t="s">
        <v>152</v>
      </c>
      <c r="C5" s="100">
        <v>180</v>
      </c>
      <c r="D5" s="100">
        <v>1</v>
      </c>
      <c r="E5" s="67" t="s">
        <v>675</v>
      </c>
    </row>
    <row r="6" spans="1:5" ht="37.5" x14ac:dyDescent="0.25">
      <c r="A6" s="393"/>
      <c r="B6" s="393"/>
      <c r="C6" s="100">
        <v>180</v>
      </c>
      <c r="D6" s="100">
        <v>1</v>
      </c>
      <c r="E6" s="67" t="s">
        <v>683</v>
      </c>
    </row>
    <row r="7" spans="1:5" ht="18.75" x14ac:dyDescent="0.25">
      <c r="A7" s="392">
        <v>4</v>
      </c>
      <c r="B7" s="392" t="s">
        <v>153</v>
      </c>
      <c r="C7" s="311">
        <v>180</v>
      </c>
      <c r="D7" s="100">
        <v>1</v>
      </c>
      <c r="E7" s="67" t="s">
        <v>676</v>
      </c>
    </row>
    <row r="8" spans="1:5" ht="18.75" x14ac:dyDescent="0.25">
      <c r="A8" s="394"/>
      <c r="B8" s="394"/>
      <c r="C8" s="311">
        <v>180</v>
      </c>
      <c r="D8" s="100">
        <v>2</v>
      </c>
      <c r="E8" s="67" t="s">
        <v>677</v>
      </c>
    </row>
    <row r="9" spans="1:5" ht="18.75" x14ac:dyDescent="0.25">
      <c r="A9" s="394"/>
      <c r="B9" s="394"/>
      <c r="C9" s="311">
        <v>180</v>
      </c>
      <c r="D9" s="100">
        <v>1</v>
      </c>
      <c r="E9" s="67" t="s">
        <v>680</v>
      </c>
    </row>
    <row r="10" spans="1:5" ht="18.75" x14ac:dyDescent="0.25">
      <c r="A10" s="394"/>
      <c r="B10" s="394"/>
      <c r="C10" s="311">
        <v>180</v>
      </c>
      <c r="D10" s="100">
        <v>1</v>
      </c>
      <c r="E10" s="67" t="s">
        <v>681</v>
      </c>
    </row>
    <row r="11" spans="1:5" ht="18.75" x14ac:dyDescent="0.25">
      <c r="A11" s="393"/>
      <c r="B11" s="393"/>
      <c r="C11" s="311">
        <v>230</v>
      </c>
      <c r="D11" s="100">
        <v>1</v>
      </c>
      <c r="E11" s="67" t="s">
        <v>682</v>
      </c>
    </row>
    <row r="12" spans="1:5" ht="18.75" x14ac:dyDescent="0.25">
      <c r="A12" s="390">
        <v>5</v>
      </c>
      <c r="B12" s="392" t="s">
        <v>154</v>
      </c>
      <c r="C12" s="311">
        <v>216</v>
      </c>
      <c r="D12" s="100">
        <v>2</v>
      </c>
      <c r="E12" s="67" t="s">
        <v>678</v>
      </c>
    </row>
    <row r="13" spans="1:5" ht="18.75" x14ac:dyDescent="0.25">
      <c r="A13" s="391"/>
      <c r="B13" s="393"/>
      <c r="C13" s="311">
        <v>216</v>
      </c>
      <c r="D13" s="100">
        <v>1</v>
      </c>
      <c r="E13" s="67" t="s">
        <v>679</v>
      </c>
    </row>
  </sheetData>
  <mergeCells count="7">
    <mergeCell ref="A12:A13"/>
    <mergeCell ref="B12:B13"/>
    <mergeCell ref="A1:E1"/>
    <mergeCell ref="A5:A6"/>
    <mergeCell ref="B5:B6"/>
    <mergeCell ref="A7:A11"/>
    <mergeCell ref="B7:B1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4" zoomScale="90" zoomScaleNormal="80" zoomScaleSheetLayoutView="90" workbookViewId="0">
      <selection activeCell="A6" sqref="A6:L12"/>
    </sheetView>
  </sheetViews>
  <sheetFormatPr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75" t="s">
        <v>121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3" ht="19.5" customHeight="1" x14ac:dyDescent="0.3">
      <c r="A2" s="399" t="s">
        <v>41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3" ht="18.75" x14ac:dyDescent="0.3">
      <c r="A3" s="371" t="s">
        <v>17</v>
      </c>
      <c r="B3" s="385" t="s">
        <v>11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3" ht="19.5" customHeight="1" x14ac:dyDescent="0.25">
      <c r="A4" s="371"/>
      <c r="B4" s="371" t="s">
        <v>12</v>
      </c>
      <c r="C4" s="371" t="s">
        <v>18</v>
      </c>
      <c r="D4" s="371" t="s">
        <v>122</v>
      </c>
      <c r="E4" s="371"/>
      <c r="F4" s="371" t="s">
        <v>13</v>
      </c>
      <c r="G4" s="361" t="s">
        <v>232</v>
      </c>
      <c r="H4" s="371" t="s">
        <v>77</v>
      </c>
      <c r="I4" s="371" t="s">
        <v>81</v>
      </c>
      <c r="J4" s="371" t="s">
        <v>14</v>
      </c>
      <c r="K4" s="371" t="s">
        <v>43</v>
      </c>
      <c r="L4" s="371" t="s">
        <v>15</v>
      </c>
    </row>
    <row r="5" spans="1:13" ht="37.5" customHeight="1" x14ac:dyDescent="0.25">
      <c r="A5" s="371"/>
      <c r="B5" s="371"/>
      <c r="C5" s="371"/>
      <c r="D5" s="171" t="s">
        <v>124</v>
      </c>
      <c r="E5" s="171" t="s">
        <v>123</v>
      </c>
      <c r="F5" s="371"/>
      <c r="G5" s="363"/>
      <c r="H5" s="371"/>
      <c r="I5" s="371"/>
      <c r="J5" s="371"/>
      <c r="K5" s="371"/>
      <c r="L5" s="371"/>
    </row>
    <row r="6" spans="1:13" s="77" customFormat="1" ht="36" customHeight="1" x14ac:dyDescent="0.3">
      <c r="A6" s="173">
        <f>SUM(B6:L6)-A10</f>
        <v>109</v>
      </c>
      <c r="B6" s="102">
        <v>1</v>
      </c>
      <c r="C6" s="102">
        <v>3</v>
      </c>
      <c r="D6" s="102">
        <v>5</v>
      </c>
      <c r="E6" s="102">
        <v>3</v>
      </c>
      <c r="F6" s="102">
        <v>14</v>
      </c>
      <c r="G6" s="102">
        <v>7</v>
      </c>
      <c r="H6" s="102">
        <v>12</v>
      </c>
      <c r="I6" s="102">
        <v>2</v>
      </c>
      <c r="J6" s="102">
        <v>38</v>
      </c>
      <c r="K6" s="102">
        <v>18</v>
      </c>
      <c r="L6" s="102">
        <v>27</v>
      </c>
      <c r="M6" s="89"/>
    </row>
    <row r="7" spans="1:13" ht="18.75" customHeight="1" x14ac:dyDescent="0.3">
      <c r="A7" s="395" t="str">
        <f>IF(A6=B6+C6+D6+E6+F6+G6+H6+I6+J6+K6+L6-A10,"ПРАВИЛЬНО"," НЕПРАВИЛЬНО")</f>
        <v>ПРАВИЛЬНО</v>
      </c>
      <c r="B7" s="396"/>
      <c r="C7" s="397" t="s">
        <v>16</v>
      </c>
      <c r="D7" s="397"/>
      <c r="E7" s="397"/>
      <c r="F7" s="397"/>
      <c r="G7" s="397"/>
      <c r="H7" s="397"/>
      <c r="I7" s="397"/>
      <c r="J7" s="397"/>
      <c r="K7" s="397"/>
      <c r="L7" s="398"/>
      <c r="M7" s="90"/>
    </row>
    <row r="8" spans="1:13" ht="36" customHeight="1" x14ac:dyDescent="0.25">
      <c r="A8" s="103">
        <f>SUM(B8:L8)</f>
        <v>100.00000000000001</v>
      </c>
      <c r="B8" s="103">
        <f>100/A6*(B6-B10)</f>
        <v>0.91743119266055051</v>
      </c>
      <c r="C8" s="103">
        <f>100/A6*(C6-C10)</f>
        <v>2.7522935779816518</v>
      </c>
      <c r="D8" s="103">
        <f>100/A6*(D6-D10)</f>
        <v>4.5871559633027523</v>
      </c>
      <c r="E8" s="103">
        <f>100/A6*(E6-E10)</f>
        <v>2.7522935779816518</v>
      </c>
      <c r="F8" s="103">
        <f>100/A6*(F6-F10)</f>
        <v>10.091743119266056</v>
      </c>
      <c r="G8" s="103">
        <f>100/A6*(G6-G10)</f>
        <v>6.4220183486238538</v>
      </c>
      <c r="H8" s="103">
        <f>100/A6*(H6-H10)</f>
        <v>8.2568807339449553</v>
      </c>
      <c r="I8" s="103">
        <f>100/A6*(I6-I10)</f>
        <v>0</v>
      </c>
      <c r="J8" s="103">
        <f>100/A6*(J6-J10)</f>
        <v>28.440366972477065</v>
      </c>
      <c r="K8" s="103">
        <f>100/A6*(K6-K10)</f>
        <v>11.926605504587156</v>
      </c>
      <c r="L8" s="103">
        <f>100/A6*(L6-L10)</f>
        <v>23.853211009174313</v>
      </c>
      <c r="M8" s="229"/>
    </row>
    <row r="9" spans="1:13" ht="19.5" customHeight="1" x14ac:dyDescent="0.3">
      <c r="A9" s="385" t="s">
        <v>202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90"/>
    </row>
    <row r="10" spans="1:13" s="61" customFormat="1" ht="36" customHeight="1" x14ac:dyDescent="0.25">
      <c r="A10" s="98">
        <f>SUM(B10:L10)</f>
        <v>21</v>
      </c>
      <c r="B10" s="21">
        <v>0</v>
      </c>
      <c r="C10" s="21">
        <v>0</v>
      </c>
      <c r="D10" s="21">
        <v>0</v>
      </c>
      <c r="E10" s="21">
        <v>0</v>
      </c>
      <c r="F10" s="21">
        <v>3</v>
      </c>
      <c r="G10" s="21">
        <v>0</v>
      </c>
      <c r="H10" s="21">
        <v>3</v>
      </c>
      <c r="I10" s="21">
        <v>2</v>
      </c>
      <c r="J10" s="21">
        <v>7</v>
      </c>
      <c r="K10" s="21">
        <v>5</v>
      </c>
      <c r="L10" s="21">
        <v>1</v>
      </c>
    </row>
    <row r="11" spans="1:13" ht="19.5" customHeight="1" x14ac:dyDescent="0.25">
      <c r="A11" s="384" t="s">
        <v>196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</row>
    <row r="12" spans="1:13" s="78" customFormat="1" ht="36" customHeight="1" x14ac:dyDescent="0.3">
      <c r="A12" s="35">
        <f>SUM(B12:L12)</f>
        <v>19</v>
      </c>
      <c r="B12" s="146">
        <v>0</v>
      </c>
      <c r="C12" s="146">
        <v>0</v>
      </c>
      <c r="D12" s="146">
        <v>0</v>
      </c>
      <c r="E12" s="146">
        <v>0</v>
      </c>
      <c r="F12" s="146">
        <v>4</v>
      </c>
      <c r="G12" s="146">
        <v>2</v>
      </c>
      <c r="H12" s="146">
        <v>3</v>
      </c>
      <c r="I12" s="146">
        <v>0</v>
      </c>
      <c r="J12" s="146">
        <v>7</v>
      </c>
      <c r="K12" s="146">
        <v>2</v>
      </c>
      <c r="L12" s="146">
        <v>1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2" zoomScale="9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60" t="s">
        <v>42</v>
      </c>
      <c r="B1" s="360"/>
      <c r="C1" s="360"/>
    </row>
    <row r="2" spans="1:4" ht="18.75" customHeight="1" x14ac:dyDescent="0.25">
      <c r="A2" s="171" t="s">
        <v>1</v>
      </c>
      <c r="B2" s="171" t="s">
        <v>2</v>
      </c>
      <c r="C2" s="171" t="s">
        <v>44</v>
      </c>
    </row>
    <row r="3" spans="1:4" ht="18.75" customHeight="1" x14ac:dyDescent="0.25">
      <c r="A3" s="28" t="s">
        <v>189</v>
      </c>
      <c r="B3" s="98">
        <v>73</v>
      </c>
      <c r="C3" s="92">
        <f>SUM(B6:B14)</f>
        <v>73</v>
      </c>
      <c r="D3" s="105">
        <f>SUM(B6:B14)-B4</f>
        <v>58</v>
      </c>
    </row>
    <row r="4" spans="1:4" ht="55.5" customHeight="1" x14ac:dyDescent="0.25">
      <c r="A4" s="94" t="s">
        <v>204</v>
      </c>
      <c r="B4" s="57">
        <v>15</v>
      </c>
      <c r="C4" s="91"/>
      <c r="D4" s="105"/>
    </row>
    <row r="5" spans="1:4" ht="18.75" x14ac:dyDescent="0.25">
      <c r="A5" s="239" t="s">
        <v>0</v>
      </c>
      <c r="B5" s="84"/>
      <c r="C5" s="85"/>
    </row>
    <row r="6" spans="1:4" ht="18.75" x14ac:dyDescent="0.25">
      <c r="A6" s="29" t="s">
        <v>194</v>
      </c>
      <c r="B6" s="21">
        <v>38</v>
      </c>
      <c r="C6" s="31">
        <f>100/B3*B6</f>
        <v>52.054794520547944</v>
      </c>
    </row>
    <row r="7" spans="1:4" ht="18.75" customHeight="1" x14ac:dyDescent="0.25">
      <c r="A7" s="29" t="s">
        <v>19</v>
      </c>
      <c r="B7" s="21">
        <v>7</v>
      </c>
      <c r="C7" s="31">
        <f>100/B3*B7</f>
        <v>9.5890410958904102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12</v>
      </c>
      <c r="C9" s="31">
        <f>100/B3*B9</f>
        <v>16.43835616438356</v>
      </c>
    </row>
    <row r="10" spans="1:4" ht="18.75" customHeight="1" x14ac:dyDescent="0.25">
      <c r="A10" s="29" t="s">
        <v>21</v>
      </c>
      <c r="B10" s="21">
        <v>2</v>
      </c>
      <c r="C10" s="31">
        <f>100/B3*B10</f>
        <v>2.7397260273972601</v>
      </c>
    </row>
    <row r="11" spans="1:4" ht="18.75" customHeight="1" x14ac:dyDescent="0.25">
      <c r="A11" s="29" t="s">
        <v>22</v>
      </c>
      <c r="B11" s="21">
        <v>6</v>
      </c>
      <c r="C11" s="31">
        <f>100/B3*B11</f>
        <v>8.2191780821917799</v>
      </c>
    </row>
    <row r="12" spans="1:4" ht="18.75" customHeight="1" x14ac:dyDescent="0.25">
      <c r="A12" s="29" t="s">
        <v>23</v>
      </c>
      <c r="B12" s="21">
        <v>1</v>
      </c>
      <c r="C12" s="31">
        <f>100/B3*B12</f>
        <v>1.3698630136986301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7</v>
      </c>
      <c r="C14" s="31">
        <f>100/B3*B14</f>
        <v>9.5890410958904102</v>
      </c>
    </row>
    <row r="15" spans="1:4" ht="18.75" x14ac:dyDescent="0.25">
      <c r="A15" s="239" t="s">
        <v>25</v>
      </c>
      <c r="B15" s="86">
        <f>SUM(B16,B18,B19,B20)</f>
        <v>58</v>
      </c>
      <c r="C15" s="87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37</v>
      </c>
      <c r="C16" s="31">
        <f>100/D3*B16</f>
        <v>63.793103448275858</v>
      </c>
    </row>
    <row r="17" spans="1:3" ht="56.25" customHeight="1" x14ac:dyDescent="0.25">
      <c r="A17" s="33" t="s">
        <v>201</v>
      </c>
      <c r="B17" s="37">
        <v>5</v>
      </c>
      <c r="C17" s="31">
        <f>100/D3*B17</f>
        <v>8.6206896551724128</v>
      </c>
    </row>
    <row r="18" spans="1:3" ht="18.75" customHeight="1" x14ac:dyDescent="0.25">
      <c r="A18" s="29" t="s">
        <v>26</v>
      </c>
      <c r="B18" s="37">
        <v>10</v>
      </c>
      <c r="C18" s="31">
        <f>100/D3*B18</f>
        <v>17.241379310344826</v>
      </c>
    </row>
    <row r="19" spans="1:3" ht="18.75" customHeight="1" x14ac:dyDescent="0.25">
      <c r="A19" s="29" t="s">
        <v>27</v>
      </c>
      <c r="B19" s="37">
        <v>8</v>
      </c>
      <c r="C19" s="31">
        <f>100/D3*B19</f>
        <v>13.793103448275861</v>
      </c>
    </row>
    <row r="20" spans="1:3" ht="18.75" customHeight="1" x14ac:dyDescent="0.25">
      <c r="A20" s="29" t="s">
        <v>28</v>
      </c>
      <c r="B20" s="37">
        <v>3</v>
      </c>
      <c r="C20" s="31">
        <f>100/D3*B20</f>
        <v>5.1724137931034484</v>
      </c>
    </row>
    <row r="21" spans="1:3" ht="18.75" x14ac:dyDescent="0.25">
      <c r="A21" s="239" t="s">
        <v>29</v>
      </c>
      <c r="B21" s="86">
        <f>SUM(B22:B25)</f>
        <v>73</v>
      </c>
      <c r="C21" s="87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4</v>
      </c>
      <c r="C22" s="31">
        <f>100/B3*B22</f>
        <v>5.4794520547945202</v>
      </c>
    </row>
    <row r="23" spans="1:3" ht="18.75" x14ac:dyDescent="0.25">
      <c r="A23" s="29" t="s">
        <v>31</v>
      </c>
      <c r="B23" s="37">
        <v>29</v>
      </c>
      <c r="C23" s="31">
        <f>100/B3*B23</f>
        <v>39.726027397260275</v>
      </c>
    </row>
    <row r="24" spans="1:3" ht="18.75" x14ac:dyDescent="0.25">
      <c r="A24" s="29" t="s">
        <v>32</v>
      </c>
      <c r="B24" s="37">
        <v>9</v>
      </c>
      <c r="C24" s="31">
        <f>100/B3*B24</f>
        <v>12.328767123287671</v>
      </c>
    </row>
    <row r="25" spans="1:3" ht="18.75" customHeight="1" x14ac:dyDescent="0.25">
      <c r="A25" s="29" t="s">
        <v>33</v>
      </c>
      <c r="B25" s="37">
        <v>31</v>
      </c>
      <c r="C25" s="31">
        <f>100/B3*B25</f>
        <v>42.465753424657535</v>
      </c>
    </row>
    <row r="26" spans="1:3" ht="18.75" x14ac:dyDescent="0.25">
      <c r="A26" s="239" t="s">
        <v>125</v>
      </c>
      <c r="B26" s="86">
        <f>SUM(B27:B30)</f>
        <v>58</v>
      </c>
      <c r="C26" s="87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12</v>
      </c>
      <c r="C27" s="31">
        <f>100/D3*B27</f>
        <v>20.689655172413794</v>
      </c>
    </row>
    <row r="28" spans="1:3" ht="18.75" customHeight="1" x14ac:dyDescent="0.25">
      <c r="A28" s="34" t="s">
        <v>34</v>
      </c>
      <c r="B28" s="37">
        <v>7</v>
      </c>
      <c r="C28" s="31">
        <f>100/D3*B28</f>
        <v>12.068965517241379</v>
      </c>
    </row>
    <row r="29" spans="1:3" ht="18.75" customHeight="1" x14ac:dyDescent="0.25">
      <c r="A29" s="34" t="s">
        <v>35</v>
      </c>
      <c r="B29" s="37">
        <v>12</v>
      </c>
      <c r="C29" s="31">
        <f>100/D3*B29</f>
        <v>20.689655172413794</v>
      </c>
    </row>
    <row r="30" spans="1:3" ht="18.75" customHeight="1" x14ac:dyDescent="0.25">
      <c r="A30" s="34" t="s">
        <v>36</v>
      </c>
      <c r="B30" s="37">
        <v>27</v>
      </c>
      <c r="C30" s="31">
        <f>100/D3*B30</f>
        <v>46.551724137931032</v>
      </c>
    </row>
    <row r="31" spans="1:3" ht="18.75" x14ac:dyDescent="0.25">
      <c r="A31" s="88" t="s">
        <v>126</v>
      </c>
      <c r="B31" s="86">
        <f>SUM(B32:B35)</f>
        <v>58</v>
      </c>
      <c r="C31" s="87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20</v>
      </c>
      <c r="C32" s="31">
        <f>100/D3*B32</f>
        <v>34.482758620689651</v>
      </c>
    </row>
    <row r="33" spans="1:3" ht="18.75" customHeight="1" x14ac:dyDescent="0.25">
      <c r="A33" s="29" t="s">
        <v>34</v>
      </c>
      <c r="B33" s="37">
        <v>19</v>
      </c>
      <c r="C33" s="31">
        <f>100/D3*B33</f>
        <v>32.758620689655167</v>
      </c>
    </row>
    <row r="34" spans="1:3" ht="18.75" customHeight="1" x14ac:dyDescent="0.25">
      <c r="A34" s="29" t="s">
        <v>35</v>
      </c>
      <c r="B34" s="37">
        <v>6</v>
      </c>
      <c r="C34" s="31">
        <f>100/D3*B34</f>
        <v>10.344827586206897</v>
      </c>
    </row>
    <row r="35" spans="1:3" ht="18.75" customHeight="1" x14ac:dyDescent="0.25">
      <c r="A35" s="29" t="s">
        <v>36</v>
      </c>
      <c r="B35" s="37">
        <v>13</v>
      </c>
      <c r="C35" s="31">
        <f>100/D3*B35</f>
        <v>22.413793103448274</v>
      </c>
    </row>
    <row r="36" spans="1:3" ht="18.75" x14ac:dyDescent="0.25">
      <c r="A36" s="239" t="s">
        <v>37</v>
      </c>
      <c r="B36" s="86">
        <f>SUM(B37:B38)</f>
        <v>58</v>
      </c>
      <c r="C36" s="87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44</v>
      </c>
      <c r="C37" s="31">
        <f>100/D3*B37</f>
        <v>75.862068965517238</v>
      </c>
    </row>
    <row r="38" spans="1:3" ht="18.75" customHeight="1" x14ac:dyDescent="0.25">
      <c r="A38" s="29" t="s">
        <v>39</v>
      </c>
      <c r="B38" s="37">
        <v>14</v>
      </c>
      <c r="C38" s="31">
        <f>100/D3*B38</f>
        <v>24.137931034482758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80" zoomScaleSheetLayoutView="80" workbookViewId="0">
      <selection activeCell="D4" sqref="D4:F6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406" t="s">
        <v>127</v>
      </c>
      <c r="B1" s="406"/>
      <c r="C1" s="406"/>
      <c r="D1" s="406"/>
      <c r="E1" s="406"/>
      <c r="F1" s="406"/>
    </row>
    <row r="2" spans="1:6" ht="102" customHeight="1" x14ac:dyDescent="0.25">
      <c r="A2" s="167" t="s">
        <v>128</v>
      </c>
      <c r="B2" s="167" t="s">
        <v>129</v>
      </c>
      <c r="C2" s="167" t="s">
        <v>264</v>
      </c>
      <c r="D2" s="167" t="s">
        <v>128</v>
      </c>
      <c r="E2" s="167" t="s">
        <v>129</v>
      </c>
      <c r="F2" s="167" t="s">
        <v>265</v>
      </c>
    </row>
    <row r="3" spans="1:6" ht="37.5" x14ac:dyDescent="0.25">
      <c r="A3" s="75" t="s">
        <v>130</v>
      </c>
      <c r="B3" s="35">
        <f>B4+B5+B6+B7+B8+B9+B10+B11+B12+B13+B14+B15+B16+B17+B18+B19+B20+B21+B22</f>
        <v>46</v>
      </c>
      <c r="C3" s="98"/>
      <c r="D3" s="75" t="s">
        <v>131</v>
      </c>
      <c r="E3" s="35">
        <f>E4+E5+E6+E7+E8+E9+E10+E11+E12+E13+E14+E15+E16+E17+E18+E19+E20+E21+E22</f>
        <v>6</v>
      </c>
      <c r="F3" s="98"/>
    </row>
    <row r="4" spans="1:6" ht="187.5" x14ac:dyDescent="0.3">
      <c r="A4" s="261"/>
      <c r="B4" s="102">
        <v>5</v>
      </c>
      <c r="C4" s="253" t="s">
        <v>332</v>
      </c>
      <c r="D4" s="262"/>
      <c r="E4" s="102">
        <v>4</v>
      </c>
      <c r="F4" s="254" t="s">
        <v>333</v>
      </c>
    </row>
    <row r="5" spans="1:6" s="56" customFormat="1" ht="216.75" customHeight="1" x14ac:dyDescent="0.25">
      <c r="A5" s="402"/>
      <c r="B5" s="400">
        <v>32</v>
      </c>
      <c r="C5" s="255" t="s">
        <v>334</v>
      </c>
      <c r="D5" s="402"/>
      <c r="E5" s="400">
        <v>2</v>
      </c>
      <c r="F5" s="255" t="s">
        <v>335</v>
      </c>
    </row>
    <row r="6" spans="1:6" s="56" customFormat="1" ht="15" customHeight="1" x14ac:dyDescent="0.25">
      <c r="A6" s="403"/>
      <c r="B6" s="401"/>
      <c r="C6" s="256" t="s">
        <v>336</v>
      </c>
      <c r="D6" s="403"/>
      <c r="E6" s="401"/>
      <c r="F6" s="257" t="s">
        <v>337</v>
      </c>
    </row>
    <row r="7" spans="1:6" ht="93.75" x14ac:dyDescent="0.3">
      <c r="A7" s="402"/>
      <c r="B7" s="400">
        <v>8</v>
      </c>
      <c r="C7" s="258" t="s">
        <v>338</v>
      </c>
      <c r="D7" s="402"/>
      <c r="E7" s="400"/>
      <c r="F7" s="404"/>
    </row>
    <row r="8" spans="1:6" ht="18.75" customHeight="1" x14ac:dyDescent="0.25">
      <c r="A8" s="403"/>
      <c r="B8" s="401"/>
      <c r="C8" s="260" t="s">
        <v>339</v>
      </c>
      <c r="D8" s="403"/>
      <c r="E8" s="401"/>
      <c r="F8" s="405"/>
    </row>
    <row r="9" spans="1:6" ht="150" x14ac:dyDescent="0.3">
      <c r="A9" s="76"/>
      <c r="B9" s="21">
        <v>1</v>
      </c>
      <c r="C9" s="254" t="s">
        <v>340</v>
      </c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</sheetData>
  <sheetProtection sort="0" autoFilter="0" pivotTables="0"/>
  <mergeCells count="10">
    <mergeCell ref="A1:F1"/>
    <mergeCell ref="A5:A6"/>
    <mergeCell ref="B5:B6"/>
    <mergeCell ref="D5:D6"/>
    <mergeCell ref="E5:E6"/>
    <mergeCell ref="B7:B8"/>
    <mergeCell ref="A7:A8"/>
    <mergeCell ref="D7:D8"/>
    <mergeCell ref="E7:E8"/>
    <mergeCell ref="F7:F8"/>
  </mergeCells>
  <hyperlinks>
    <hyperlink ref="C6" r:id="rId1"/>
    <hyperlink ref="F6" r:id="rId2" display="https://novocollege.ru/life/events/1308/"/>
    <hyperlink ref="C8" r:id="rId3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topLeftCell="A12" zoomScale="80" zoomScaleSheetLayoutView="80" workbookViewId="0">
      <selection activeCell="B4" sqref="B4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41.25" customHeight="1" x14ac:dyDescent="0.3">
      <c r="A3" s="189">
        <v>1</v>
      </c>
      <c r="B3" s="181" t="s">
        <v>240</v>
      </c>
      <c r="C3" s="182"/>
      <c r="D3" s="182"/>
      <c r="E3" s="183"/>
      <c r="F3" s="118" t="s">
        <v>279</v>
      </c>
    </row>
    <row r="4" spans="1:6" ht="62.25" customHeight="1" x14ac:dyDescent="0.3">
      <c r="A4" s="190">
        <v>2</v>
      </c>
      <c r="B4" s="117" t="s">
        <v>213</v>
      </c>
      <c r="C4" s="113"/>
      <c r="D4" s="113"/>
      <c r="E4" s="114"/>
      <c r="F4" s="240" t="s">
        <v>280</v>
      </c>
    </row>
    <row r="5" spans="1:6" ht="88.5" customHeight="1" x14ac:dyDescent="0.3">
      <c r="A5" s="191">
        <v>4</v>
      </c>
      <c r="B5" s="118" t="s">
        <v>238</v>
      </c>
      <c r="C5" s="111"/>
      <c r="D5" s="115"/>
      <c r="E5" s="112"/>
      <c r="F5" s="184" t="s">
        <v>281</v>
      </c>
    </row>
    <row r="6" spans="1:6" ht="37.5" customHeight="1" x14ac:dyDescent="0.3">
      <c r="A6" s="191">
        <v>5</v>
      </c>
      <c r="B6" s="116" t="s">
        <v>241</v>
      </c>
      <c r="C6" s="111"/>
      <c r="D6" s="111"/>
      <c r="E6" s="112"/>
      <c r="F6" s="184" t="s">
        <v>282</v>
      </c>
    </row>
    <row r="7" spans="1:6" ht="330" customHeight="1" x14ac:dyDescent="0.3">
      <c r="A7" s="191">
        <v>6</v>
      </c>
      <c r="B7" s="118" t="s">
        <v>239</v>
      </c>
      <c r="C7" s="111"/>
      <c r="D7" s="111"/>
      <c r="E7" s="112"/>
      <c r="F7" s="184" t="s">
        <v>283</v>
      </c>
    </row>
    <row r="8" spans="1:6" ht="123" customHeight="1" x14ac:dyDescent="0.3">
      <c r="A8" s="191">
        <v>7</v>
      </c>
      <c r="B8" s="118" t="s">
        <v>234</v>
      </c>
      <c r="C8" s="111"/>
      <c r="D8" s="111"/>
      <c r="E8" s="112"/>
      <c r="F8" s="184" t="s">
        <v>284</v>
      </c>
    </row>
    <row r="9" spans="1:6" ht="144" customHeight="1" x14ac:dyDescent="0.3">
      <c r="A9" s="191">
        <v>8</v>
      </c>
      <c r="B9" s="118" t="s">
        <v>235</v>
      </c>
      <c r="C9" s="111"/>
      <c r="D9" s="111"/>
      <c r="E9" s="112"/>
      <c r="F9" s="184" t="s">
        <v>285</v>
      </c>
    </row>
    <row r="10" spans="1:6" ht="157.5" customHeight="1" x14ac:dyDescent="0.3">
      <c r="A10" s="191">
        <v>9</v>
      </c>
      <c r="B10" s="118" t="s">
        <v>233</v>
      </c>
      <c r="C10" s="111"/>
      <c r="D10" s="111"/>
      <c r="E10" s="112"/>
      <c r="F10" s="184" t="s">
        <v>286</v>
      </c>
    </row>
    <row r="11" spans="1:6" ht="135.75" customHeight="1" x14ac:dyDescent="0.3">
      <c r="A11" s="191">
        <v>10</v>
      </c>
      <c r="B11" s="118" t="s">
        <v>237</v>
      </c>
      <c r="C11" s="111"/>
      <c r="D11" s="111"/>
      <c r="E11" s="112"/>
      <c r="F11" s="184" t="s">
        <v>287</v>
      </c>
    </row>
    <row r="12" spans="1:6" ht="409.5" customHeight="1" thickBot="1" x14ac:dyDescent="0.35">
      <c r="A12" s="192">
        <v>11</v>
      </c>
      <c r="B12" s="185" t="s">
        <v>236</v>
      </c>
      <c r="C12" s="186"/>
      <c r="D12" s="186"/>
      <c r="E12" s="187"/>
      <c r="F12" s="188" t="s">
        <v>288</v>
      </c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SheetLayoutView="80" workbookViewId="0">
      <selection activeCell="E17" sqref="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35" t="s">
        <v>45</v>
      </c>
      <c r="B1" s="335"/>
      <c r="C1" s="335"/>
      <c r="D1" s="335"/>
      <c r="E1" s="335"/>
    </row>
    <row r="2" spans="1:5" ht="18.75" x14ac:dyDescent="0.25">
      <c r="A2" s="371" t="s">
        <v>46</v>
      </c>
      <c r="B2" s="407" t="s">
        <v>47</v>
      </c>
      <c r="C2" s="407"/>
      <c r="D2" s="407"/>
      <c r="E2" s="407"/>
    </row>
    <row r="3" spans="1:5" ht="57.75" customHeight="1" x14ac:dyDescent="0.25">
      <c r="A3" s="371"/>
      <c r="B3" s="170" t="s">
        <v>48</v>
      </c>
      <c r="C3" s="170" t="s">
        <v>51</v>
      </c>
      <c r="D3" s="169" t="s">
        <v>50</v>
      </c>
      <c r="E3" s="171" t="s">
        <v>49</v>
      </c>
    </row>
    <row r="4" spans="1:5" ht="18.75" x14ac:dyDescent="0.25">
      <c r="A4" s="30" t="s">
        <v>75</v>
      </c>
      <c r="B4" s="21"/>
      <c r="C4" s="81"/>
      <c r="D4" s="100"/>
      <c r="E4" s="100"/>
    </row>
    <row r="5" spans="1:5" ht="18.75" x14ac:dyDescent="0.25">
      <c r="A5" s="33" t="s">
        <v>79</v>
      </c>
      <c r="B5" s="24">
        <v>2</v>
      </c>
      <c r="C5" s="81"/>
      <c r="D5" s="100"/>
      <c r="E5" s="100"/>
    </row>
    <row r="6" spans="1:5" ht="18.75" x14ac:dyDescent="0.25">
      <c r="A6" s="53" t="s">
        <v>190</v>
      </c>
      <c r="B6" s="81"/>
      <c r="C6" s="81"/>
      <c r="D6" s="100"/>
      <c r="E6" s="100"/>
    </row>
    <row r="7" spans="1:5" ht="18.75" x14ac:dyDescent="0.25">
      <c r="A7" s="53" t="s">
        <v>76</v>
      </c>
      <c r="B7" s="81"/>
      <c r="C7" s="81"/>
      <c r="D7" s="100"/>
      <c r="E7" s="100"/>
    </row>
    <row r="8" spans="1:5" ht="18.75" x14ac:dyDescent="0.25">
      <c r="A8" s="33" t="s">
        <v>197</v>
      </c>
      <c r="B8" s="24">
        <v>4</v>
      </c>
      <c r="C8" s="81"/>
      <c r="D8" s="100"/>
      <c r="E8" s="80"/>
    </row>
    <row r="9" spans="1:5" ht="18.75" x14ac:dyDescent="0.25">
      <c r="A9" s="53" t="s">
        <v>80</v>
      </c>
      <c r="B9" s="100"/>
      <c r="C9" s="81"/>
      <c r="D9" s="100"/>
      <c r="E9" s="100"/>
    </row>
    <row r="10" spans="1:5" ht="18.75" x14ac:dyDescent="0.25">
      <c r="A10" s="53" t="s">
        <v>78</v>
      </c>
      <c r="B10" s="81"/>
      <c r="C10" s="81"/>
      <c r="D10" s="100"/>
      <c r="E10" s="100"/>
    </row>
    <row r="11" spans="1:5" ht="18.75" x14ac:dyDescent="0.25">
      <c r="A11" s="53" t="s">
        <v>82</v>
      </c>
      <c r="B11" s="81"/>
      <c r="C11" s="81"/>
      <c r="D11" s="100"/>
      <c r="E11" s="100"/>
    </row>
    <row r="12" spans="1:5" ht="18.75" x14ac:dyDescent="0.25">
      <c r="A12" s="53" t="s">
        <v>83</v>
      </c>
      <c r="B12" s="81"/>
      <c r="C12" s="81"/>
      <c r="D12" s="100"/>
      <c r="E12" s="100"/>
    </row>
    <row r="13" spans="1:5" ht="18.75" x14ac:dyDescent="0.25">
      <c r="A13" s="53" t="s">
        <v>191</v>
      </c>
      <c r="B13" s="81"/>
      <c r="C13" s="81"/>
      <c r="D13" s="100"/>
      <c r="E13" s="100"/>
    </row>
    <row r="14" spans="1:5" ht="37.5" x14ac:dyDescent="0.25">
      <c r="A14" s="33" t="s">
        <v>192</v>
      </c>
      <c r="B14" s="81"/>
      <c r="C14" s="81"/>
      <c r="D14" s="100"/>
      <c r="E14" s="100"/>
    </row>
    <row r="15" spans="1:5" ht="18.75" x14ac:dyDescent="0.25">
      <c r="A15" s="66" t="s">
        <v>77</v>
      </c>
      <c r="B15" s="100"/>
      <c r="C15" s="81">
        <v>1</v>
      </c>
      <c r="D15" s="100">
        <v>2</v>
      </c>
      <c r="E15" s="100"/>
    </row>
    <row r="16" spans="1:5" ht="18.75" x14ac:dyDescent="0.25">
      <c r="A16" s="53" t="s">
        <v>81</v>
      </c>
      <c r="B16" s="81"/>
      <c r="C16" s="81"/>
      <c r="D16" s="100"/>
      <c r="E16" s="100"/>
    </row>
    <row r="17" spans="1:5" ht="18.75" x14ac:dyDescent="0.25">
      <c r="A17" s="53" t="s">
        <v>232</v>
      </c>
      <c r="B17" s="81">
        <v>1</v>
      </c>
      <c r="C17" s="81"/>
      <c r="D17" s="100"/>
      <c r="E17" s="100"/>
    </row>
    <row r="18" spans="1:5" ht="18.75" x14ac:dyDescent="0.25">
      <c r="A18" s="53" t="s">
        <v>270</v>
      </c>
      <c r="B18" s="81"/>
      <c r="C18" s="81"/>
      <c r="D18" s="100"/>
      <c r="E18" s="100"/>
    </row>
    <row r="19" spans="1:5" ht="18.75" x14ac:dyDescent="0.25">
      <c r="A19" s="175" t="s">
        <v>84</v>
      </c>
      <c r="B19" s="82">
        <f>B18+B17+B16+B15+B14+B13+B12+B11+B10+B9+B8+B7++B6+B5+B4</f>
        <v>7</v>
      </c>
      <c r="C19" s="35">
        <f>C18+C17+C16+C15+C14+C13+C12+C11+C10+C9+C8+C7+C6+C5+C4</f>
        <v>1</v>
      </c>
      <c r="D19" s="35">
        <f>D18+D17+D16+D15+D14+D13+D12+D11+D10+D9+D8+D7+D6+D5+D4</f>
        <v>2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topLeftCell="E7" zoomScale="90" zoomScaleSheetLayoutView="90" workbookViewId="0">
      <selection activeCell="B3" sqref="B3:B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60" t="s">
        <v>85</v>
      </c>
      <c r="B1" s="360"/>
      <c r="C1" s="360"/>
      <c r="D1" s="360"/>
      <c r="E1" s="360"/>
      <c r="F1" s="360"/>
      <c r="G1" s="360"/>
      <c r="H1" s="360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61" t="s">
        <v>59</v>
      </c>
      <c r="B3" s="364" t="s">
        <v>74</v>
      </c>
      <c r="C3" s="367" t="s">
        <v>182</v>
      </c>
      <c r="D3" s="368"/>
      <c r="E3" s="367" t="s">
        <v>199</v>
      </c>
      <c r="F3" s="368"/>
      <c r="G3" s="371" t="s">
        <v>0</v>
      </c>
      <c r="H3" s="371"/>
    </row>
    <row r="4" spans="1:9" s="1" customFormat="1" ht="54" customHeight="1" x14ac:dyDescent="0.3">
      <c r="A4" s="362"/>
      <c r="B4" s="365"/>
      <c r="C4" s="369"/>
      <c r="D4" s="370"/>
      <c r="E4" s="369"/>
      <c r="F4" s="366"/>
      <c r="G4" s="371" t="s">
        <v>183</v>
      </c>
      <c r="H4" s="371" t="s">
        <v>200</v>
      </c>
    </row>
    <row r="5" spans="1:9" s="1" customFormat="1" ht="18.75" hidden="1" customHeight="1" x14ac:dyDescent="0.3">
      <c r="A5" s="362"/>
      <c r="B5" s="365"/>
      <c r="C5" s="40"/>
      <c r="D5" s="40"/>
      <c r="E5" s="40"/>
      <c r="F5" s="41"/>
      <c r="G5" s="371"/>
      <c r="H5" s="371"/>
    </row>
    <row r="6" spans="1:9" s="1" customFormat="1" ht="21.75" customHeight="1" x14ac:dyDescent="0.3">
      <c r="A6" s="363"/>
      <c r="B6" s="366"/>
      <c r="C6" s="171" t="s">
        <v>56</v>
      </c>
      <c r="D6" s="171" t="s">
        <v>86</v>
      </c>
      <c r="E6" s="171" t="s">
        <v>56</v>
      </c>
      <c r="F6" s="174" t="s">
        <v>86</v>
      </c>
      <c r="G6" s="371"/>
      <c r="H6" s="371"/>
    </row>
    <row r="7" spans="1:9" s="1" customFormat="1" ht="39" customHeight="1" x14ac:dyDescent="0.3">
      <c r="A7" s="42">
        <v>1</v>
      </c>
      <c r="B7" s="43" t="s">
        <v>57</v>
      </c>
      <c r="C7" s="172">
        <v>34</v>
      </c>
      <c r="D7" s="172">
        <v>34</v>
      </c>
      <c r="E7" s="172">
        <v>775</v>
      </c>
      <c r="F7" s="172">
        <v>956</v>
      </c>
      <c r="G7" s="172">
        <v>0</v>
      </c>
      <c r="H7" s="172">
        <v>0</v>
      </c>
    </row>
    <row r="8" spans="1:9" s="1" customFormat="1" ht="39" customHeight="1" x14ac:dyDescent="0.3">
      <c r="A8" s="42">
        <v>2</v>
      </c>
      <c r="B8" s="43" t="s">
        <v>58</v>
      </c>
      <c r="C8" s="172">
        <v>2</v>
      </c>
      <c r="D8" s="172">
        <v>2</v>
      </c>
      <c r="E8" s="172">
        <v>40</v>
      </c>
      <c r="F8" s="172">
        <v>45</v>
      </c>
      <c r="G8" s="172">
        <v>0</v>
      </c>
      <c r="H8" s="172">
        <v>0</v>
      </c>
    </row>
    <row r="9" spans="1:9" s="1" customFormat="1" ht="19.5" customHeight="1" x14ac:dyDescent="0.3">
      <c r="A9" s="350">
        <v>3</v>
      </c>
      <c r="B9" s="95" t="s">
        <v>66</v>
      </c>
      <c r="C9" s="352">
        <v>2</v>
      </c>
      <c r="D9" s="352">
        <v>2</v>
      </c>
      <c r="E9" s="354">
        <v>103</v>
      </c>
      <c r="F9" s="355"/>
      <c r="G9" s="352">
        <v>0</v>
      </c>
      <c r="H9" s="93">
        <v>0</v>
      </c>
    </row>
    <row r="10" spans="1:9" s="1" customFormat="1" ht="18.75" customHeight="1" x14ac:dyDescent="0.3">
      <c r="A10" s="351"/>
      <c r="B10" s="95" t="s">
        <v>88</v>
      </c>
      <c r="C10" s="353"/>
      <c r="D10" s="353"/>
      <c r="E10" s="172">
        <v>45</v>
      </c>
      <c r="F10" s="172">
        <v>50</v>
      </c>
      <c r="G10" s="353"/>
      <c r="H10" s="172">
        <v>0</v>
      </c>
    </row>
    <row r="11" spans="1:9" s="1" customFormat="1" ht="56.25" customHeight="1" x14ac:dyDescent="0.3">
      <c r="A11" s="42">
        <v>4</v>
      </c>
      <c r="B11" s="44" t="s">
        <v>67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</row>
    <row r="12" spans="1:9" s="1" customFormat="1" ht="56.25" x14ac:dyDescent="0.3">
      <c r="A12" s="42">
        <v>5</v>
      </c>
      <c r="B12" s="43" t="s">
        <v>68</v>
      </c>
      <c r="C12" s="172">
        <v>3</v>
      </c>
      <c r="D12" s="172">
        <v>3</v>
      </c>
      <c r="E12" s="172">
        <v>65</v>
      </c>
      <c r="F12" s="172">
        <v>98</v>
      </c>
      <c r="G12" s="172">
        <v>1</v>
      </c>
      <c r="H12" s="172">
        <v>24</v>
      </c>
    </row>
    <row r="13" spans="1:9" s="1" customFormat="1" ht="39" customHeight="1" x14ac:dyDescent="0.3">
      <c r="A13" s="42">
        <v>6</v>
      </c>
      <c r="B13" s="44" t="s">
        <v>69</v>
      </c>
      <c r="C13" s="172">
        <v>1</v>
      </c>
      <c r="D13" s="172">
        <v>1</v>
      </c>
      <c r="E13" s="172">
        <v>10</v>
      </c>
      <c r="F13" s="172">
        <v>10</v>
      </c>
      <c r="G13" s="172">
        <v>0</v>
      </c>
      <c r="H13" s="172">
        <v>0</v>
      </c>
    </row>
    <row r="14" spans="1:9" s="2" customFormat="1" ht="39" customHeight="1" x14ac:dyDescent="0.3">
      <c r="A14" s="356" t="s">
        <v>87</v>
      </c>
      <c r="B14" s="357"/>
      <c r="C14" s="343">
        <f>C13+C12+C11+C9+C8+C7</f>
        <v>42</v>
      </c>
      <c r="D14" s="343">
        <f>D13+D12+D11+D9+D8+D7</f>
        <v>42</v>
      </c>
      <c r="E14" s="45">
        <f>E7+E8+E11+E12+E13</f>
        <v>890</v>
      </c>
      <c r="F14" s="45">
        <f>F7+F8+F11+F12+F13</f>
        <v>1109</v>
      </c>
      <c r="G14" s="343">
        <f>G7+G8+G9+G11+G12+G13</f>
        <v>1</v>
      </c>
      <c r="H14" s="45"/>
      <c r="I14" s="104"/>
    </row>
    <row r="15" spans="1:9" ht="39" customHeight="1" x14ac:dyDescent="0.25">
      <c r="A15" s="358"/>
      <c r="B15" s="359"/>
      <c r="C15" s="344"/>
      <c r="D15" s="344"/>
      <c r="E15" s="46">
        <f>E10</f>
        <v>45</v>
      </c>
      <c r="F15" s="46">
        <f>F10</f>
        <v>50</v>
      </c>
      <c r="G15" s="344"/>
      <c r="H15" s="46"/>
    </row>
    <row r="16" spans="1:9" ht="18.75" x14ac:dyDescent="0.3">
      <c r="A16" s="345" t="s">
        <v>198</v>
      </c>
      <c r="B16" s="346"/>
      <c r="C16" s="347">
        <f>F14+E9</f>
        <v>1212</v>
      </c>
      <c r="D16" s="348"/>
      <c r="E16" s="348"/>
      <c r="F16" s="348"/>
      <c r="G16" s="348"/>
      <c r="H16" s="349"/>
      <c r="I16" s="101">
        <f>F14+F15</f>
        <v>1159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G14:G15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SheetLayoutView="100" workbookViewId="0">
      <selection activeCell="I11" sqref="I11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72" t="s">
        <v>72</v>
      </c>
      <c r="B1" s="372"/>
      <c r="C1" s="372"/>
      <c r="D1" s="6"/>
    </row>
    <row r="2" spans="1:4" ht="38.25" customHeight="1" x14ac:dyDescent="0.25">
      <c r="A2" s="198" t="s">
        <v>1</v>
      </c>
      <c r="B2" s="197" t="s">
        <v>2</v>
      </c>
      <c r="C2" s="197" t="s">
        <v>73</v>
      </c>
      <c r="D2" s="8"/>
    </row>
    <row r="3" spans="1:4" ht="18.75" x14ac:dyDescent="0.25">
      <c r="A3" s="106" t="s">
        <v>3</v>
      </c>
      <c r="B3" s="199">
        <f>SUM(B4:B8)</f>
        <v>1066</v>
      </c>
      <c r="C3" s="200" t="s">
        <v>242</v>
      </c>
      <c r="D3" s="8"/>
    </row>
    <row r="4" spans="1:4" ht="18.75" customHeight="1" x14ac:dyDescent="0.25">
      <c r="A4" s="95" t="s">
        <v>4</v>
      </c>
      <c r="B4" s="201">
        <v>2</v>
      </c>
      <c r="C4" s="202">
        <f t="shared" ref="C4:C9" si="0">B4/1212*100</f>
        <v>0.16501650165016502</v>
      </c>
      <c r="D4" s="11"/>
    </row>
    <row r="5" spans="1:4" ht="18.75" customHeight="1" x14ac:dyDescent="0.25">
      <c r="A5" s="95" t="s">
        <v>5</v>
      </c>
      <c r="B5" s="201">
        <v>210</v>
      </c>
      <c r="C5" s="202">
        <f t="shared" si="0"/>
        <v>17.326732673267326</v>
      </c>
      <c r="D5" s="11"/>
    </row>
    <row r="6" spans="1:4" ht="18.75" customHeight="1" x14ac:dyDescent="0.25">
      <c r="A6" s="95" t="s">
        <v>6</v>
      </c>
      <c r="B6" s="201">
        <v>325</v>
      </c>
      <c r="C6" s="202">
        <f t="shared" si="0"/>
        <v>26.815181518151814</v>
      </c>
      <c r="D6" s="11"/>
    </row>
    <row r="7" spans="1:4" ht="18.75" customHeight="1" x14ac:dyDescent="0.25">
      <c r="A7" s="95" t="s">
        <v>70</v>
      </c>
      <c r="B7" s="201">
        <v>385</v>
      </c>
      <c r="C7" s="202">
        <f t="shared" si="0"/>
        <v>31.765676567656765</v>
      </c>
      <c r="D7" s="11"/>
    </row>
    <row r="8" spans="1:4" ht="18.75" customHeight="1" x14ac:dyDescent="0.25">
      <c r="A8" s="95" t="s">
        <v>272</v>
      </c>
      <c r="B8" s="201">
        <v>144</v>
      </c>
      <c r="C8" s="202">
        <f t="shared" si="0"/>
        <v>11.881188118811881</v>
      </c>
      <c r="D8" s="11"/>
    </row>
    <row r="9" spans="1:4" ht="18.75" customHeight="1" x14ac:dyDescent="0.25">
      <c r="A9" s="95" t="s">
        <v>273</v>
      </c>
      <c r="B9" s="201">
        <v>93</v>
      </c>
      <c r="C9" s="202">
        <f t="shared" si="0"/>
        <v>7.673267326732673</v>
      </c>
      <c r="D9" s="11"/>
    </row>
    <row r="10" spans="1:4" ht="18.75" x14ac:dyDescent="0.25">
      <c r="A10" s="106" t="s">
        <v>7</v>
      </c>
      <c r="B10" s="199">
        <f>SUM(B11:B16)</f>
        <v>1161</v>
      </c>
      <c r="C10" s="200" t="s">
        <v>242</v>
      </c>
      <c r="D10" s="8"/>
    </row>
    <row r="11" spans="1:4" ht="18.75" customHeight="1" x14ac:dyDescent="0.25">
      <c r="A11" s="95" t="s">
        <v>8</v>
      </c>
      <c r="B11" s="201">
        <v>2</v>
      </c>
      <c r="C11" s="202">
        <f t="shared" ref="C11:C16" si="1">B11/1212*100</f>
        <v>0.16501650165016502</v>
      </c>
      <c r="D11" s="11"/>
    </row>
    <row r="12" spans="1:4" ht="18.75" customHeight="1" x14ac:dyDescent="0.25">
      <c r="A12" s="95" t="s">
        <v>9</v>
      </c>
      <c r="B12" s="201">
        <v>522</v>
      </c>
      <c r="C12" s="202">
        <f t="shared" si="1"/>
        <v>43.069306930693067</v>
      </c>
      <c r="D12" s="11"/>
    </row>
    <row r="13" spans="1:4" ht="18.75" customHeight="1" x14ac:dyDescent="0.25">
      <c r="A13" s="95" t="s">
        <v>275</v>
      </c>
      <c r="B13" s="201">
        <v>50</v>
      </c>
      <c r="C13" s="202">
        <f t="shared" si="1"/>
        <v>4.1254125412541249</v>
      </c>
      <c r="D13" s="11"/>
    </row>
    <row r="14" spans="1:4" ht="18.75" customHeight="1" x14ac:dyDescent="0.25">
      <c r="A14" s="95" t="s">
        <v>276</v>
      </c>
      <c r="B14" s="201">
        <v>186</v>
      </c>
      <c r="C14" s="202">
        <f t="shared" si="1"/>
        <v>15.346534653465346</v>
      </c>
      <c r="D14" s="11"/>
    </row>
    <row r="15" spans="1:4" ht="18.75" customHeight="1" x14ac:dyDescent="0.25">
      <c r="A15" s="95" t="s">
        <v>10</v>
      </c>
      <c r="B15" s="201">
        <v>243</v>
      </c>
      <c r="C15" s="202">
        <f t="shared" si="1"/>
        <v>20.049504950495052</v>
      </c>
      <c r="D15" s="11"/>
    </row>
    <row r="16" spans="1:4" ht="18.75" x14ac:dyDescent="0.25">
      <c r="A16" s="95" t="s">
        <v>203</v>
      </c>
      <c r="B16" s="201">
        <v>158</v>
      </c>
      <c r="C16" s="202">
        <f t="shared" si="1"/>
        <v>13.036303630363037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103" sqref="B103:L10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72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178"/>
      <c r="L1" s="178"/>
    </row>
    <row r="2" spans="1:12" s="5" customFormat="1" ht="37.5" customHeight="1" x14ac:dyDescent="0.25">
      <c r="A2" s="374" t="s">
        <v>59</v>
      </c>
      <c r="B2" s="371" t="s">
        <v>52</v>
      </c>
      <c r="C2" s="371" t="s">
        <v>53</v>
      </c>
      <c r="D2" s="371"/>
      <c r="E2" s="371" t="s">
        <v>54</v>
      </c>
      <c r="F2" s="371" t="s">
        <v>55</v>
      </c>
      <c r="G2" s="371" t="s">
        <v>60</v>
      </c>
      <c r="H2" s="371"/>
      <c r="I2" s="371"/>
      <c r="J2" s="371" t="s">
        <v>61</v>
      </c>
      <c r="K2" s="371" t="s">
        <v>217</v>
      </c>
      <c r="L2" s="371" t="s">
        <v>205</v>
      </c>
    </row>
    <row r="3" spans="1:12" s="5" customFormat="1" ht="57.75" customHeight="1" x14ac:dyDescent="0.25">
      <c r="A3" s="374"/>
      <c r="B3" s="371"/>
      <c r="C3" s="197" t="s">
        <v>56</v>
      </c>
      <c r="D3" s="197" t="s">
        <v>86</v>
      </c>
      <c r="E3" s="371"/>
      <c r="F3" s="371"/>
      <c r="G3" s="197" t="s">
        <v>62</v>
      </c>
      <c r="H3" s="197" t="s">
        <v>216</v>
      </c>
      <c r="I3" s="197" t="s">
        <v>63</v>
      </c>
      <c r="J3" s="371"/>
      <c r="K3" s="371"/>
      <c r="L3" s="371"/>
    </row>
    <row r="4" spans="1:12" s="5" customFormat="1" ht="75" customHeight="1" x14ac:dyDescent="0.25">
      <c r="A4" s="59" t="s">
        <v>64</v>
      </c>
      <c r="B4" s="98" t="s">
        <v>57</v>
      </c>
      <c r="C4" s="98">
        <f>SUM(C5,C12,C21)</f>
        <v>8</v>
      </c>
      <c r="D4" s="98">
        <f>SUM(D5,D12,D21)</f>
        <v>10</v>
      </c>
      <c r="E4" s="98"/>
      <c r="F4" s="98"/>
      <c r="G4" s="98">
        <f t="shared" ref="G4:L4" si="0">SUM(G5,G12,G21)</f>
        <v>213</v>
      </c>
      <c r="H4" s="98">
        <f t="shared" si="0"/>
        <v>320</v>
      </c>
      <c r="I4" s="98">
        <f t="shared" si="0"/>
        <v>3810</v>
      </c>
      <c r="J4" s="98">
        <f t="shared" si="0"/>
        <v>8</v>
      </c>
      <c r="K4" s="98">
        <f t="shared" si="0"/>
        <v>1</v>
      </c>
      <c r="L4" s="98">
        <f t="shared" si="0"/>
        <v>2139193</v>
      </c>
    </row>
    <row r="5" spans="1:12" s="5" customFormat="1" ht="21.6" customHeight="1" x14ac:dyDescent="0.25">
      <c r="A5" s="58"/>
      <c r="B5" s="125" t="s">
        <v>218</v>
      </c>
      <c r="C5" s="215">
        <f>SUM(C6:C11)</f>
        <v>3</v>
      </c>
      <c r="D5" s="215">
        <f>D6+D7+D8+D9+D10+D11</f>
        <v>5</v>
      </c>
      <c r="E5" s="203"/>
      <c r="F5" s="127"/>
      <c r="G5" s="215">
        <f t="shared" ref="G5:L5" si="1">SUM(G6:G11)</f>
        <v>133</v>
      </c>
      <c r="H5" s="215">
        <f t="shared" si="1"/>
        <v>320</v>
      </c>
      <c r="I5" s="126">
        <f t="shared" si="1"/>
        <v>2210</v>
      </c>
      <c r="J5" s="127">
        <f t="shared" si="1"/>
        <v>4</v>
      </c>
      <c r="K5" s="127">
        <f t="shared" si="1"/>
        <v>0</v>
      </c>
      <c r="L5" s="128">
        <f t="shared" si="1"/>
        <v>1961193</v>
      </c>
    </row>
    <row r="6" spans="1:12" s="5" customFormat="1" ht="37.5" x14ac:dyDescent="0.25">
      <c r="A6" s="58"/>
      <c r="B6" s="67" t="s">
        <v>341</v>
      </c>
      <c r="C6" s="57">
        <v>1</v>
      </c>
      <c r="D6" s="57">
        <v>1</v>
      </c>
      <c r="E6" s="96" t="s">
        <v>342</v>
      </c>
      <c r="F6" s="97" t="s">
        <v>293</v>
      </c>
      <c r="G6" s="21">
        <v>53</v>
      </c>
      <c r="H6" s="21">
        <v>0</v>
      </c>
      <c r="I6" s="57">
        <v>640</v>
      </c>
      <c r="J6" s="264">
        <v>0</v>
      </c>
      <c r="K6" s="264">
        <v>0</v>
      </c>
      <c r="L6" s="264">
        <v>0</v>
      </c>
    </row>
    <row r="7" spans="1:12" s="5" customFormat="1" ht="37.5" x14ac:dyDescent="0.25">
      <c r="A7" s="58"/>
      <c r="B7" s="265" t="s">
        <v>343</v>
      </c>
      <c r="C7" s="266">
        <v>1</v>
      </c>
      <c r="D7" s="266">
        <v>1</v>
      </c>
      <c r="E7" s="267" t="s">
        <v>344</v>
      </c>
      <c r="F7" s="267" t="s">
        <v>293</v>
      </c>
      <c r="G7" s="268">
        <v>20</v>
      </c>
      <c r="H7" s="268">
        <v>320</v>
      </c>
      <c r="I7" s="268">
        <v>600</v>
      </c>
      <c r="J7" s="269">
        <v>2</v>
      </c>
      <c r="K7" s="269">
        <v>0</v>
      </c>
      <c r="L7" s="270">
        <v>52550</v>
      </c>
    </row>
    <row r="8" spans="1:12" s="5" customFormat="1" ht="75" x14ac:dyDescent="0.25">
      <c r="A8" s="58"/>
      <c r="B8" s="67" t="s">
        <v>345</v>
      </c>
      <c r="C8" s="57">
        <v>1</v>
      </c>
      <c r="D8" s="57">
        <v>1</v>
      </c>
      <c r="E8" s="97" t="s">
        <v>346</v>
      </c>
      <c r="F8" s="97" t="s">
        <v>347</v>
      </c>
      <c r="G8" s="21">
        <v>20</v>
      </c>
      <c r="H8" s="21">
        <v>0</v>
      </c>
      <c r="I8" s="21">
        <v>700</v>
      </c>
      <c r="J8" s="271">
        <v>0</v>
      </c>
      <c r="K8" s="271">
        <v>0</v>
      </c>
      <c r="L8" s="272">
        <v>0</v>
      </c>
    </row>
    <row r="9" spans="1:12" s="5" customFormat="1" ht="37.5" x14ac:dyDescent="0.25">
      <c r="A9" s="58"/>
      <c r="B9" s="273" t="s">
        <v>348</v>
      </c>
      <c r="C9" s="57">
        <v>0</v>
      </c>
      <c r="D9" s="57">
        <v>1</v>
      </c>
      <c r="E9" s="157" t="s">
        <v>349</v>
      </c>
      <c r="F9" s="245" t="s">
        <v>293</v>
      </c>
      <c r="G9" s="57">
        <v>20</v>
      </c>
      <c r="H9" s="57">
        <v>0</v>
      </c>
      <c r="I9" s="57">
        <v>200</v>
      </c>
      <c r="J9" s="271">
        <v>1</v>
      </c>
      <c r="K9" s="271">
        <v>0</v>
      </c>
      <c r="L9" s="272">
        <v>500000</v>
      </c>
    </row>
    <row r="10" spans="1:12" s="5" customFormat="1" ht="37.5" x14ac:dyDescent="0.25">
      <c r="A10" s="58"/>
      <c r="B10" s="67" t="s">
        <v>350</v>
      </c>
      <c r="C10" s="57">
        <v>0</v>
      </c>
      <c r="D10" s="57">
        <v>1</v>
      </c>
      <c r="E10" s="97" t="s">
        <v>351</v>
      </c>
      <c r="F10" s="245" t="s">
        <v>293</v>
      </c>
      <c r="G10" s="21">
        <v>20</v>
      </c>
      <c r="H10" s="21">
        <v>0</v>
      </c>
      <c r="I10" s="21">
        <v>70</v>
      </c>
      <c r="J10" s="107">
        <v>1</v>
      </c>
      <c r="K10" s="107">
        <v>0</v>
      </c>
      <c r="L10" s="180">
        <v>1408643</v>
      </c>
    </row>
    <row r="11" spans="1:12" s="5" customFormat="1" x14ac:dyDescent="0.25">
      <c r="A11" s="58"/>
      <c r="B11" s="67"/>
      <c r="C11" s="57"/>
      <c r="D11" s="57"/>
      <c r="E11" s="97"/>
      <c r="F11" s="97"/>
      <c r="G11" s="21"/>
      <c r="H11" s="21"/>
      <c r="I11" s="21"/>
      <c r="J11" s="107"/>
      <c r="K11" s="107"/>
      <c r="L11" s="107"/>
    </row>
    <row r="12" spans="1:12" s="5" customFormat="1" x14ac:dyDescent="0.25">
      <c r="A12" s="58"/>
      <c r="B12" s="125" t="s">
        <v>219</v>
      </c>
      <c r="C12" s="215">
        <f>SUM(C13:C20)</f>
        <v>4</v>
      </c>
      <c r="D12" s="216">
        <f>SUM(D13:D20)</f>
        <v>4</v>
      </c>
      <c r="E12" s="203"/>
      <c r="F12" s="127"/>
      <c r="G12" s="215">
        <f t="shared" ref="G12:L12" si="2">SUM(G13:G20)</f>
        <v>60</v>
      </c>
      <c r="H12" s="215">
        <f t="shared" si="2"/>
        <v>0</v>
      </c>
      <c r="I12" s="215">
        <f t="shared" si="2"/>
        <v>1250</v>
      </c>
      <c r="J12" s="217">
        <f t="shared" si="2"/>
        <v>4</v>
      </c>
      <c r="K12" s="217">
        <f t="shared" si="2"/>
        <v>1</v>
      </c>
      <c r="L12" s="218">
        <f t="shared" si="2"/>
        <v>178000</v>
      </c>
    </row>
    <row r="13" spans="1:12" s="5" customFormat="1" ht="37.5" x14ac:dyDescent="0.25">
      <c r="A13" s="58"/>
      <c r="B13" s="67" t="s">
        <v>352</v>
      </c>
      <c r="C13" s="57">
        <v>1</v>
      </c>
      <c r="D13" s="57">
        <v>1</v>
      </c>
      <c r="E13" s="96" t="s">
        <v>346</v>
      </c>
      <c r="F13" s="97" t="s">
        <v>353</v>
      </c>
      <c r="G13" s="21">
        <v>15</v>
      </c>
      <c r="H13" s="21">
        <v>0</v>
      </c>
      <c r="I13" s="21">
        <v>350</v>
      </c>
      <c r="J13" s="264">
        <v>2</v>
      </c>
      <c r="K13" s="264">
        <v>0</v>
      </c>
      <c r="L13" s="264">
        <v>0</v>
      </c>
    </row>
    <row r="14" spans="1:12" s="5" customFormat="1" ht="56.25" x14ac:dyDescent="0.25">
      <c r="A14" s="58"/>
      <c r="B14" s="67" t="s">
        <v>354</v>
      </c>
      <c r="C14" s="57">
        <v>1</v>
      </c>
      <c r="D14" s="57">
        <v>1</v>
      </c>
      <c r="E14" s="96" t="s">
        <v>355</v>
      </c>
      <c r="F14" s="97" t="s">
        <v>356</v>
      </c>
      <c r="G14" s="21">
        <v>15</v>
      </c>
      <c r="H14" s="21">
        <v>0</v>
      </c>
      <c r="I14" s="21">
        <v>350</v>
      </c>
      <c r="J14" s="264">
        <v>0</v>
      </c>
      <c r="K14" s="264">
        <v>0</v>
      </c>
      <c r="L14" s="264">
        <v>0</v>
      </c>
    </row>
    <row r="15" spans="1:12" s="5" customFormat="1" ht="56.25" x14ac:dyDescent="0.25">
      <c r="A15" s="58"/>
      <c r="B15" s="67" t="s">
        <v>357</v>
      </c>
      <c r="C15" s="57">
        <v>1</v>
      </c>
      <c r="D15" s="57">
        <v>1</v>
      </c>
      <c r="E15" s="96" t="s">
        <v>346</v>
      </c>
      <c r="F15" s="97" t="s">
        <v>358</v>
      </c>
      <c r="G15" s="21">
        <v>15</v>
      </c>
      <c r="H15" s="21">
        <v>0</v>
      </c>
      <c r="I15" s="21">
        <v>350</v>
      </c>
      <c r="J15" s="264">
        <v>2</v>
      </c>
      <c r="K15" s="264">
        <v>1</v>
      </c>
      <c r="L15" s="274">
        <v>178000</v>
      </c>
    </row>
    <row r="16" spans="1:12" s="5" customFormat="1" ht="37.5" x14ac:dyDescent="0.25">
      <c r="A16" s="58"/>
      <c r="B16" s="67" t="s">
        <v>359</v>
      </c>
      <c r="C16" s="57">
        <v>1</v>
      </c>
      <c r="D16" s="57">
        <v>1</v>
      </c>
      <c r="E16" s="97" t="s">
        <v>360</v>
      </c>
      <c r="F16" s="97" t="s">
        <v>293</v>
      </c>
      <c r="G16" s="21">
        <v>15</v>
      </c>
      <c r="H16" s="21">
        <v>0</v>
      </c>
      <c r="I16" s="21">
        <v>200</v>
      </c>
      <c r="J16" s="271">
        <v>0</v>
      </c>
      <c r="K16" s="271">
        <v>0</v>
      </c>
      <c r="L16" s="272">
        <v>0</v>
      </c>
    </row>
    <row r="17" spans="1:12" s="5" customFormat="1" x14ac:dyDescent="0.25">
      <c r="A17" s="58"/>
      <c r="B17" s="67"/>
      <c r="C17" s="57"/>
      <c r="D17" s="57"/>
      <c r="E17" s="97"/>
      <c r="F17" s="97"/>
      <c r="G17" s="21"/>
      <c r="H17" s="21"/>
      <c r="I17" s="21"/>
      <c r="J17" s="107"/>
      <c r="K17" s="107"/>
      <c r="L17" s="107"/>
    </row>
    <row r="18" spans="1:12" s="5" customFormat="1" x14ac:dyDescent="0.25">
      <c r="A18" s="58"/>
      <c r="B18" s="67"/>
      <c r="C18" s="57"/>
      <c r="D18" s="57"/>
      <c r="E18" s="97"/>
      <c r="F18" s="97"/>
      <c r="G18" s="21"/>
      <c r="H18" s="21"/>
      <c r="I18" s="21"/>
      <c r="J18" s="107"/>
      <c r="K18" s="107"/>
      <c r="L18" s="107"/>
    </row>
    <row r="19" spans="1:12" s="5" customFormat="1" x14ac:dyDescent="0.25">
      <c r="A19" s="58"/>
      <c r="B19" s="67"/>
      <c r="C19" s="57"/>
      <c r="D19" s="57"/>
      <c r="E19" s="97"/>
      <c r="F19" s="97"/>
      <c r="G19" s="21"/>
      <c r="H19" s="21"/>
      <c r="I19" s="21"/>
      <c r="J19" s="107"/>
      <c r="K19" s="107"/>
      <c r="L19" s="107"/>
    </row>
    <row r="20" spans="1:12" s="5" customFormat="1" x14ac:dyDescent="0.25">
      <c r="A20" s="58"/>
      <c r="B20" s="67"/>
      <c r="C20" s="57"/>
      <c r="D20" s="57"/>
      <c r="E20" s="97"/>
      <c r="F20" s="97"/>
      <c r="G20" s="21"/>
      <c r="H20" s="21"/>
      <c r="I20" s="21"/>
      <c r="J20" s="107"/>
      <c r="K20" s="107"/>
      <c r="L20" s="107"/>
    </row>
    <row r="21" spans="1:12" s="5" customFormat="1" x14ac:dyDescent="0.25">
      <c r="A21" s="58"/>
      <c r="B21" s="125" t="s">
        <v>220</v>
      </c>
      <c r="C21" s="215">
        <f>SUM(C22:C28)</f>
        <v>1</v>
      </c>
      <c r="D21" s="215">
        <f>SUM(D22:D28)</f>
        <v>1</v>
      </c>
      <c r="E21" s="203"/>
      <c r="F21" s="127"/>
      <c r="G21" s="215">
        <f t="shared" ref="G21:L21" si="3">SUM(G22:G28)</f>
        <v>20</v>
      </c>
      <c r="H21" s="215">
        <f t="shared" si="3"/>
        <v>0</v>
      </c>
      <c r="I21" s="215">
        <f t="shared" si="3"/>
        <v>350</v>
      </c>
      <c r="J21" s="217">
        <f t="shared" si="3"/>
        <v>0</v>
      </c>
      <c r="K21" s="217">
        <f t="shared" si="3"/>
        <v>0</v>
      </c>
      <c r="L21" s="218">
        <f t="shared" si="3"/>
        <v>0</v>
      </c>
    </row>
    <row r="22" spans="1:12" s="5" customFormat="1" ht="37.5" x14ac:dyDescent="0.25">
      <c r="A22" s="58"/>
      <c r="B22" s="67" t="s">
        <v>361</v>
      </c>
      <c r="C22" s="57">
        <v>1</v>
      </c>
      <c r="D22" s="57">
        <v>1</v>
      </c>
      <c r="E22" s="97" t="s">
        <v>362</v>
      </c>
      <c r="F22" s="97" t="s">
        <v>347</v>
      </c>
      <c r="G22" s="21">
        <v>20</v>
      </c>
      <c r="H22" s="21">
        <v>0</v>
      </c>
      <c r="I22" s="21">
        <v>350</v>
      </c>
      <c r="J22" s="131">
        <v>0</v>
      </c>
      <c r="K22" s="131">
        <v>0</v>
      </c>
      <c r="L22" s="275">
        <v>0</v>
      </c>
    </row>
    <row r="23" spans="1:12" s="5" customFormat="1" x14ac:dyDescent="0.25">
      <c r="A23" s="58"/>
      <c r="B23" s="129"/>
      <c r="C23" s="130"/>
      <c r="D23" s="130"/>
      <c r="E23" s="204"/>
      <c r="F23" s="131"/>
      <c r="G23" s="130"/>
      <c r="H23" s="130"/>
      <c r="I23" s="130"/>
      <c r="J23" s="131"/>
      <c r="K23" s="131"/>
      <c r="L23" s="205"/>
    </row>
    <row r="24" spans="1:12" s="5" customFormat="1" x14ac:dyDescent="0.25">
      <c r="A24" s="58"/>
      <c r="B24" s="129"/>
      <c r="C24" s="130"/>
      <c r="D24" s="130"/>
      <c r="E24" s="204"/>
      <c r="F24" s="131"/>
      <c r="G24" s="130"/>
      <c r="H24" s="130"/>
      <c r="I24" s="130"/>
      <c r="J24" s="131"/>
      <c r="K24" s="131"/>
      <c r="L24" s="205"/>
    </row>
    <row r="25" spans="1:12" s="5" customFormat="1" x14ac:dyDescent="0.25">
      <c r="A25" s="58"/>
      <c r="B25" s="129"/>
      <c r="C25" s="130"/>
      <c r="D25" s="130"/>
      <c r="E25" s="204"/>
      <c r="F25" s="131"/>
      <c r="G25" s="130"/>
      <c r="H25" s="130"/>
      <c r="I25" s="130"/>
      <c r="J25" s="131"/>
      <c r="K25" s="131"/>
      <c r="L25" s="205"/>
    </row>
    <row r="26" spans="1:12" s="5" customFormat="1" x14ac:dyDescent="0.25">
      <c r="A26" s="58"/>
      <c r="B26" s="67"/>
      <c r="C26" s="57"/>
      <c r="D26" s="57"/>
      <c r="E26" s="97"/>
      <c r="F26" s="97"/>
      <c r="G26" s="21"/>
      <c r="H26" s="21"/>
      <c r="I26" s="21"/>
      <c r="J26" s="107"/>
      <c r="K26" s="107"/>
      <c r="L26" s="107"/>
    </row>
    <row r="27" spans="1:12" s="5" customFormat="1" x14ac:dyDescent="0.25">
      <c r="A27" s="58"/>
      <c r="B27" s="67"/>
      <c r="C27" s="57"/>
      <c r="D27" s="57"/>
      <c r="E27" s="97"/>
      <c r="F27" s="97"/>
      <c r="G27" s="21"/>
      <c r="H27" s="21"/>
      <c r="I27" s="21"/>
      <c r="J27" s="107"/>
      <c r="K27" s="107"/>
      <c r="L27" s="107"/>
    </row>
    <row r="28" spans="1:12" x14ac:dyDescent="0.25">
      <c r="A28" s="58"/>
      <c r="B28" s="67"/>
      <c r="C28" s="57"/>
      <c r="D28" s="57"/>
      <c r="E28" s="97"/>
      <c r="F28" s="97"/>
      <c r="G28" s="21"/>
      <c r="H28" s="21"/>
      <c r="I28" s="21"/>
      <c r="J28" s="107"/>
      <c r="K28" s="107"/>
      <c r="L28" s="107"/>
    </row>
    <row r="29" spans="1:12" s="5" customFormat="1" ht="75" customHeight="1" x14ac:dyDescent="0.25">
      <c r="A29" s="59" t="s">
        <v>65</v>
      </c>
      <c r="B29" s="98" t="s">
        <v>58</v>
      </c>
      <c r="C29" s="98">
        <f>SUM(C30,C35,C41)</f>
        <v>3</v>
      </c>
      <c r="D29" s="98">
        <f>SUM(D30,D35,D41)</f>
        <v>3</v>
      </c>
      <c r="E29" s="98"/>
      <c r="F29" s="98"/>
      <c r="G29" s="98">
        <f>SUM(G30,G35,G41)</f>
        <v>43</v>
      </c>
      <c r="H29" s="98">
        <f>SUM(H30,H35,H41)</f>
        <v>1</v>
      </c>
      <c r="I29" s="98">
        <f>SUM(I30,I35,I41)</f>
        <v>1670</v>
      </c>
      <c r="J29" s="98">
        <f>SUM(J30,J35,J41)</f>
        <v>1</v>
      </c>
      <c r="K29" s="98">
        <f>SUM(K30,K35,K41)</f>
        <v>0</v>
      </c>
      <c r="L29" s="98">
        <f>SUM(K30,K35,K41)</f>
        <v>0</v>
      </c>
    </row>
    <row r="30" spans="1:12" s="5" customFormat="1" x14ac:dyDescent="0.25">
      <c r="A30" s="58"/>
      <c r="B30" s="125" t="s">
        <v>218</v>
      </c>
      <c r="C30" s="215">
        <f>SUM(C31:C34)</f>
        <v>1</v>
      </c>
      <c r="D30" s="215">
        <f>SUM(D31:D34)</f>
        <v>1</v>
      </c>
      <c r="E30" s="203"/>
      <c r="F30" s="127"/>
      <c r="G30" s="215">
        <f t="shared" ref="G30:L30" si="4">SUM(G31:G34)</f>
        <v>21</v>
      </c>
      <c r="H30" s="215">
        <f t="shared" si="4"/>
        <v>1</v>
      </c>
      <c r="I30" s="215">
        <f t="shared" si="4"/>
        <v>1080</v>
      </c>
      <c r="J30" s="217">
        <f t="shared" si="4"/>
        <v>0</v>
      </c>
      <c r="K30" s="217">
        <f t="shared" si="4"/>
        <v>0</v>
      </c>
      <c r="L30" s="218">
        <f t="shared" si="4"/>
        <v>0</v>
      </c>
    </row>
    <row r="31" spans="1:12" s="5" customFormat="1" ht="37.5" x14ac:dyDescent="0.25">
      <c r="A31" s="58"/>
      <c r="B31" s="67" t="s">
        <v>363</v>
      </c>
      <c r="C31" s="57">
        <v>1</v>
      </c>
      <c r="D31" s="57">
        <v>1</v>
      </c>
      <c r="E31" s="96" t="s">
        <v>364</v>
      </c>
      <c r="F31" s="97" t="s">
        <v>325</v>
      </c>
      <c r="G31" s="21">
        <v>21</v>
      </c>
      <c r="H31" s="21">
        <v>1</v>
      </c>
      <c r="I31" s="21">
        <v>1080</v>
      </c>
      <c r="J31" s="97"/>
      <c r="K31" s="97"/>
      <c r="L31" s="97"/>
    </row>
    <row r="32" spans="1:12" s="5" customFormat="1" x14ac:dyDescent="0.25">
      <c r="A32" s="58"/>
      <c r="B32" s="67"/>
      <c r="C32" s="57"/>
      <c r="D32" s="57"/>
      <c r="E32" s="97"/>
      <c r="F32" s="97"/>
      <c r="G32" s="21"/>
      <c r="H32" s="21"/>
      <c r="I32" s="21"/>
      <c r="J32" s="97"/>
      <c r="K32" s="97"/>
      <c r="L32" s="97"/>
    </row>
    <row r="33" spans="1:12" s="5" customFormat="1" x14ac:dyDescent="0.25">
      <c r="A33" s="58"/>
      <c r="B33" s="67"/>
      <c r="C33" s="57"/>
      <c r="D33" s="57"/>
      <c r="E33" s="97"/>
      <c r="F33" s="97"/>
      <c r="G33" s="21"/>
      <c r="H33" s="21"/>
      <c r="I33" s="21"/>
      <c r="J33" s="97"/>
      <c r="K33" s="97"/>
      <c r="L33" s="97"/>
    </row>
    <row r="34" spans="1:12" s="5" customFormat="1" x14ac:dyDescent="0.25">
      <c r="A34" s="58"/>
      <c r="B34" s="67"/>
      <c r="C34" s="57"/>
      <c r="D34" s="57"/>
      <c r="E34" s="97"/>
      <c r="F34" s="97"/>
      <c r="G34" s="21"/>
      <c r="H34" s="21"/>
      <c r="I34" s="21"/>
      <c r="J34" s="97"/>
      <c r="K34" s="97"/>
      <c r="L34" s="97"/>
    </row>
    <row r="35" spans="1:12" s="5" customFormat="1" x14ac:dyDescent="0.25">
      <c r="A35" s="58"/>
      <c r="B35" s="125" t="s">
        <v>219</v>
      </c>
      <c r="C35" s="215">
        <f>SUM(C36:C40)</f>
        <v>1</v>
      </c>
      <c r="D35" s="215">
        <f>SUM(D36:D40)</f>
        <v>1</v>
      </c>
      <c r="E35" s="203"/>
      <c r="F35" s="127"/>
      <c r="G35" s="215">
        <f t="shared" ref="G35:L35" si="5">SUM(G36:G40)</f>
        <v>12</v>
      </c>
      <c r="H35" s="215">
        <f t="shared" si="5"/>
        <v>0</v>
      </c>
      <c r="I35" s="215">
        <f t="shared" si="5"/>
        <v>240</v>
      </c>
      <c r="J35" s="217">
        <f t="shared" si="5"/>
        <v>0</v>
      </c>
      <c r="K35" s="217">
        <f t="shared" si="5"/>
        <v>0</v>
      </c>
      <c r="L35" s="218">
        <f t="shared" si="5"/>
        <v>0</v>
      </c>
    </row>
    <row r="36" spans="1:12" s="5" customFormat="1" ht="37.5" x14ac:dyDescent="0.25">
      <c r="A36" s="58"/>
      <c r="B36" s="67" t="s">
        <v>365</v>
      </c>
      <c r="C36" s="57">
        <v>1</v>
      </c>
      <c r="D36" s="57">
        <v>1</v>
      </c>
      <c r="E36" s="96" t="s">
        <v>366</v>
      </c>
      <c r="F36" s="97" t="s">
        <v>293</v>
      </c>
      <c r="G36" s="21">
        <v>12</v>
      </c>
      <c r="H36" s="21">
        <v>0</v>
      </c>
      <c r="I36" s="21">
        <v>240</v>
      </c>
      <c r="J36" s="97">
        <v>0</v>
      </c>
      <c r="K36" s="97">
        <v>0</v>
      </c>
      <c r="L36" s="97">
        <v>0</v>
      </c>
    </row>
    <row r="37" spans="1:12" s="5" customFormat="1" x14ac:dyDescent="0.25">
      <c r="A37" s="58"/>
      <c r="B37" s="67"/>
      <c r="C37" s="57"/>
      <c r="D37" s="57"/>
      <c r="E37" s="97"/>
      <c r="F37" s="97"/>
      <c r="G37" s="21"/>
      <c r="H37" s="21"/>
      <c r="I37" s="21"/>
      <c r="J37" s="97"/>
      <c r="K37" s="97"/>
      <c r="L37" s="97"/>
    </row>
    <row r="38" spans="1:12" s="5" customFormat="1" x14ac:dyDescent="0.25">
      <c r="A38" s="58"/>
      <c r="B38" s="67"/>
      <c r="C38" s="57"/>
      <c r="D38" s="57"/>
      <c r="E38" s="97"/>
      <c r="F38" s="97"/>
      <c r="G38" s="21"/>
      <c r="H38" s="21"/>
      <c r="I38" s="21"/>
      <c r="J38" s="97"/>
      <c r="K38" s="97"/>
      <c r="L38" s="97"/>
    </row>
    <row r="39" spans="1:12" s="5" customFormat="1" x14ac:dyDescent="0.25">
      <c r="A39" s="58"/>
      <c r="B39" s="67"/>
      <c r="C39" s="57"/>
      <c r="D39" s="57"/>
      <c r="E39" s="97"/>
      <c r="F39" s="97"/>
      <c r="G39" s="21"/>
      <c r="H39" s="21"/>
      <c r="I39" s="21"/>
      <c r="J39" s="97"/>
      <c r="K39" s="97"/>
      <c r="L39" s="97"/>
    </row>
    <row r="40" spans="1:12" s="5" customFormat="1" x14ac:dyDescent="0.25">
      <c r="A40" s="58"/>
      <c r="B40" s="67"/>
      <c r="C40" s="57"/>
      <c r="D40" s="57"/>
      <c r="E40" s="97"/>
      <c r="F40" s="97"/>
      <c r="G40" s="21"/>
      <c r="H40" s="21"/>
      <c r="I40" s="21"/>
      <c r="J40" s="97"/>
      <c r="K40" s="97"/>
      <c r="L40" s="97"/>
    </row>
    <row r="41" spans="1:12" s="5" customFormat="1" x14ac:dyDescent="0.25">
      <c r="A41" s="58"/>
      <c r="B41" s="125" t="s">
        <v>220</v>
      </c>
      <c r="C41" s="215">
        <f>SUM(C42:C46)</f>
        <v>1</v>
      </c>
      <c r="D41" s="215">
        <f>SUM(D42:D46)</f>
        <v>1</v>
      </c>
      <c r="E41" s="203"/>
      <c r="F41" s="127"/>
      <c r="G41" s="215">
        <f t="shared" ref="G41:L41" si="6">SUM(G42:G46)</f>
        <v>10</v>
      </c>
      <c r="H41" s="215">
        <f t="shared" si="6"/>
        <v>0</v>
      </c>
      <c r="I41" s="215">
        <f t="shared" si="6"/>
        <v>350</v>
      </c>
      <c r="J41" s="217">
        <f t="shared" si="6"/>
        <v>1</v>
      </c>
      <c r="K41" s="217">
        <f t="shared" si="6"/>
        <v>0</v>
      </c>
      <c r="L41" s="218">
        <f t="shared" si="6"/>
        <v>120000</v>
      </c>
    </row>
    <row r="42" spans="1:12" s="5" customFormat="1" ht="37.5" x14ac:dyDescent="0.25">
      <c r="A42" s="58"/>
      <c r="B42" s="67" t="s">
        <v>367</v>
      </c>
      <c r="C42" s="57">
        <v>1</v>
      </c>
      <c r="D42" s="57">
        <v>1</v>
      </c>
      <c r="E42" s="97" t="s">
        <v>368</v>
      </c>
      <c r="F42" s="97" t="s">
        <v>293</v>
      </c>
      <c r="G42" s="21">
        <v>10</v>
      </c>
      <c r="H42" s="21">
        <v>0</v>
      </c>
      <c r="I42" s="21">
        <v>350</v>
      </c>
      <c r="J42" s="97">
        <v>1</v>
      </c>
      <c r="K42" s="97">
        <v>0</v>
      </c>
      <c r="L42" s="180">
        <v>120000</v>
      </c>
    </row>
    <row r="43" spans="1:12" s="5" customFormat="1" x14ac:dyDescent="0.25">
      <c r="A43" s="58"/>
      <c r="B43" s="67"/>
      <c r="C43" s="57"/>
      <c r="D43" s="57"/>
      <c r="E43" s="97"/>
      <c r="F43" s="97"/>
      <c r="G43" s="21"/>
      <c r="H43" s="21"/>
      <c r="I43" s="21"/>
      <c r="J43" s="97"/>
      <c r="K43" s="97"/>
      <c r="L43" s="97"/>
    </row>
    <row r="44" spans="1:12" s="5" customFormat="1" x14ac:dyDescent="0.25">
      <c r="A44" s="58"/>
      <c r="B44" s="67"/>
      <c r="C44" s="57"/>
      <c r="D44" s="57"/>
      <c r="E44" s="97"/>
      <c r="F44" s="97"/>
      <c r="G44" s="21"/>
      <c r="H44" s="21"/>
      <c r="I44" s="21"/>
      <c r="J44" s="97"/>
      <c r="K44" s="97"/>
      <c r="L44" s="97"/>
    </row>
    <row r="45" spans="1:12" s="5" customFormat="1" x14ac:dyDescent="0.25">
      <c r="A45" s="58"/>
      <c r="B45" s="67"/>
      <c r="C45" s="57"/>
      <c r="D45" s="57"/>
      <c r="E45" s="97"/>
      <c r="F45" s="97"/>
      <c r="G45" s="21"/>
      <c r="H45" s="21"/>
      <c r="I45" s="21"/>
      <c r="J45" s="97"/>
      <c r="K45" s="97"/>
      <c r="L45" s="97"/>
    </row>
    <row r="46" spans="1:12" x14ac:dyDescent="0.25">
      <c r="A46" s="58"/>
      <c r="B46" s="67"/>
      <c r="C46" s="57"/>
      <c r="D46" s="57"/>
      <c r="E46" s="97"/>
      <c r="F46" s="97"/>
      <c r="G46" s="21"/>
      <c r="H46" s="21"/>
      <c r="I46" s="21"/>
      <c r="J46" s="97"/>
      <c r="K46" s="97"/>
      <c r="L46" s="97"/>
    </row>
    <row r="47" spans="1:12" s="5" customFormat="1" ht="37.5" customHeight="1" x14ac:dyDescent="0.25">
      <c r="A47" s="59" t="s">
        <v>91</v>
      </c>
      <c r="B47" s="98" t="s">
        <v>66</v>
      </c>
      <c r="C47" s="98">
        <f>SUM(C48,C52,C57)</f>
        <v>1</v>
      </c>
      <c r="D47" s="98">
        <f>SUM(D48,D52,D57)</f>
        <v>1</v>
      </c>
      <c r="E47" s="98"/>
      <c r="F47" s="59"/>
      <c r="G47" s="98">
        <f t="shared" ref="G47:L47" si="7">SUM(G48,G52,G57)</f>
        <v>20</v>
      </c>
      <c r="H47" s="98">
        <f t="shared" si="7"/>
        <v>0</v>
      </c>
      <c r="I47" s="98">
        <f t="shared" si="7"/>
        <v>500</v>
      </c>
      <c r="J47" s="98">
        <f t="shared" si="7"/>
        <v>1</v>
      </c>
      <c r="K47" s="98">
        <f t="shared" si="7"/>
        <v>0</v>
      </c>
      <c r="L47" s="98">
        <f t="shared" si="7"/>
        <v>111000</v>
      </c>
    </row>
    <row r="48" spans="1:12" s="5" customFormat="1" x14ac:dyDescent="0.25">
      <c r="A48" s="58"/>
      <c r="B48" s="125" t="s">
        <v>218</v>
      </c>
      <c r="C48" s="126">
        <f>SUM(C49:C51)</f>
        <v>1</v>
      </c>
      <c r="D48" s="126">
        <f>SUM(D49:D51)</f>
        <v>1</v>
      </c>
      <c r="E48" s="203"/>
      <c r="F48" s="127"/>
      <c r="G48" s="126">
        <f t="shared" ref="G48:L48" si="8">SUM(G49:G51)</f>
        <v>20</v>
      </c>
      <c r="H48" s="126">
        <f t="shared" si="8"/>
        <v>0</v>
      </c>
      <c r="I48" s="126">
        <f t="shared" si="8"/>
        <v>500</v>
      </c>
      <c r="J48" s="127">
        <f t="shared" si="8"/>
        <v>1</v>
      </c>
      <c r="K48" s="127">
        <f t="shared" si="8"/>
        <v>0</v>
      </c>
      <c r="L48" s="128">
        <f t="shared" si="8"/>
        <v>111000</v>
      </c>
    </row>
    <row r="49" spans="1:12" s="5" customFormat="1" ht="37.5" x14ac:dyDescent="0.25">
      <c r="A49" s="58"/>
      <c r="B49" s="276" t="s">
        <v>369</v>
      </c>
      <c r="C49" s="57">
        <v>1</v>
      </c>
      <c r="D49" s="57">
        <v>1</v>
      </c>
      <c r="E49" s="277" t="s">
        <v>370</v>
      </c>
      <c r="F49" s="278" t="s">
        <v>353</v>
      </c>
      <c r="G49" s="21">
        <v>20</v>
      </c>
      <c r="H49" s="21">
        <v>0</v>
      </c>
      <c r="I49" s="21">
        <v>500</v>
      </c>
      <c r="J49" s="97">
        <v>1</v>
      </c>
      <c r="K49" s="97">
        <v>0</v>
      </c>
      <c r="L49" s="180">
        <v>111000</v>
      </c>
    </row>
    <row r="50" spans="1:12" s="5" customFormat="1" x14ac:dyDescent="0.25">
      <c r="A50" s="58"/>
      <c r="B50" s="67"/>
      <c r="C50" s="57"/>
      <c r="D50" s="57"/>
      <c r="E50" s="97"/>
      <c r="F50" s="97"/>
      <c r="G50" s="21"/>
      <c r="H50" s="21"/>
      <c r="I50" s="21"/>
      <c r="J50" s="97"/>
      <c r="K50" s="97"/>
      <c r="L50" s="97"/>
    </row>
    <row r="51" spans="1:12" s="5" customFormat="1" x14ac:dyDescent="0.25">
      <c r="A51" s="58"/>
      <c r="B51" s="67"/>
      <c r="C51" s="57"/>
      <c r="D51" s="57"/>
      <c r="E51" s="97"/>
      <c r="F51" s="97"/>
      <c r="G51" s="21"/>
      <c r="H51" s="21"/>
      <c r="I51" s="21"/>
      <c r="J51" s="97"/>
      <c r="K51" s="97"/>
      <c r="L51" s="97"/>
    </row>
    <row r="52" spans="1:12" s="5" customFormat="1" x14ac:dyDescent="0.25">
      <c r="A52" s="58"/>
      <c r="B52" s="125" t="s">
        <v>219</v>
      </c>
      <c r="C52" s="126">
        <f>SUM(C53:C56)</f>
        <v>0</v>
      </c>
      <c r="D52" s="126">
        <f>SUM(D53:D56)</f>
        <v>0</v>
      </c>
      <c r="E52" s="203"/>
      <c r="F52" s="127"/>
      <c r="G52" s="126">
        <f t="shared" ref="G52:L52" si="9">SUM(G53:G56)</f>
        <v>0</v>
      </c>
      <c r="H52" s="126">
        <f t="shared" si="9"/>
        <v>0</v>
      </c>
      <c r="I52" s="126">
        <f t="shared" si="9"/>
        <v>0</v>
      </c>
      <c r="J52" s="127">
        <f t="shared" si="9"/>
        <v>0</v>
      </c>
      <c r="K52" s="127">
        <f t="shared" si="9"/>
        <v>0</v>
      </c>
      <c r="L52" s="128">
        <f t="shared" si="9"/>
        <v>0</v>
      </c>
    </row>
    <row r="53" spans="1:12" s="5" customFormat="1" x14ac:dyDescent="0.25">
      <c r="A53" s="58"/>
      <c r="B53" s="67"/>
      <c r="C53" s="57"/>
      <c r="D53" s="57"/>
      <c r="E53" s="97"/>
      <c r="F53" s="97"/>
      <c r="G53" s="21"/>
      <c r="H53" s="21"/>
      <c r="I53" s="21"/>
      <c r="J53" s="97"/>
      <c r="K53" s="97"/>
      <c r="L53" s="97"/>
    </row>
    <row r="54" spans="1:12" s="5" customFormat="1" x14ac:dyDescent="0.25">
      <c r="A54" s="58"/>
      <c r="B54" s="67"/>
      <c r="C54" s="57"/>
      <c r="D54" s="57"/>
      <c r="E54" s="97"/>
      <c r="F54" s="97"/>
      <c r="G54" s="21"/>
      <c r="H54" s="21"/>
      <c r="I54" s="21"/>
      <c r="J54" s="97"/>
      <c r="K54" s="97"/>
      <c r="L54" s="97"/>
    </row>
    <row r="55" spans="1:12" s="5" customFormat="1" x14ac:dyDescent="0.25">
      <c r="A55" s="58"/>
      <c r="B55" s="67"/>
      <c r="C55" s="57"/>
      <c r="D55" s="57"/>
      <c r="E55" s="97"/>
      <c r="F55" s="97"/>
      <c r="G55" s="21"/>
      <c r="H55" s="21"/>
      <c r="I55" s="21"/>
      <c r="J55" s="97"/>
      <c r="K55" s="97"/>
      <c r="L55" s="97"/>
    </row>
    <row r="56" spans="1:12" s="5" customFormat="1" x14ac:dyDescent="0.25">
      <c r="A56" s="58"/>
      <c r="B56" s="67"/>
      <c r="C56" s="57"/>
      <c r="D56" s="57"/>
      <c r="E56" s="97"/>
      <c r="F56" s="97"/>
      <c r="G56" s="21"/>
      <c r="H56" s="21"/>
      <c r="I56" s="21"/>
      <c r="J56" s="97"/>
      <c r="K56" s="97"/>
      <c r="L56" s="97"/>
    </row>
    <row r="57" spans="1:12" s="5" customFormat="1" x14ac:dyDescent="0.25">
      <c r="A57" s="58"/>
      <c r="B57" s="125" t="s">
        <v>220</v>
      </c>
      <c r="C57" s="126">
        <f>SUM(C58:C60)</f>
        <v>0</v>
      </c>
      <c r="D57" s="126">
        <f>SUM(D58:D60)</f>
        <v>0</v>
      </c>
      <c r="E57" s="203"/>
      <c r="F57" s="127"/>
      <c r="G57" s="126">
        <f t="shared" ref="G57:L57" si="10">SUM(G58:G60)</f>
        <v>0</v>
      </c>
      <c r="H57" s="126">
        <f t="shared" si="10"/>
        <v>0</v>
      </c>
      <c r="I57" s="126">
        <f t="shared" si="10"/>
        <v>0</v>
      </c>
      <c r="J57" s="127">
        <f t="shared" si="10"/>
        <v>0</v>
      </c>
      <c r="K57" s="127">
        <f t="shared" si="10"/>
        <v>0</v>
      </c>
      <c r="L57" s="128">
        <f t="shared" si="10"/>
        <v>0</v>
      </c>
    </row>
    <row r="58" spans="1:12" s="5" customFormat="1" x14ac:dyDescent="0.25">
      <c r="A58" s="58"/>
      <c r="B58" s="67"/>
      <c r="C58" s="57"/>
      <c r="D58" s="57"/>
      <c r="E58" s="97"/>
      <c r="F58" s="97"/>
      <c r="G58" s="21"/>
      <c r="H58" s="21"/>
      <c r="I58" s="21"/>
      <c r="J58" s="97"/>
      <c r="K58" s="97"/>
      <c r="L58" s="97"/>
    </row>
    <row r="59" spans="1:12" s="5" customFormat="1" x14ac:dyDescent="0.25">
      <c r="A59" s="58"/>
      <c r="B59" s="67"/>
      <c r="C59" s="57"/>
      <c r="D59" s="57"/>
      <c r="E59" s="97"/>
      <c r="F59" s="97"/>
      <c r="G59" s="21"/>
      <c r="H59" s="21"/>
      <c r="I59" s="21"/>
      <c r="J59" s="97"/>
      <c r="K59" s="97"/>
      <c r="L59" s="97"/>
    </row>
    <row r="60" spans="1:12" x14ac:dyDescent="0.25">
      <c r="A60" s="58"/>
      <c r="B60" s="67"/>
      <c r="C60" s="57"/>
      <c r="D60" s="57"/>
      <c r="E60" s="97"/>
      <c r="F60" s="97"/>
      <c r="G60" s="21"/>
      <c r="H60" s="21"/>
      <c r="I60" s="21"/>
      <c r="J60" s="97"/>
      <c r="K60" s="97"/>
      <c r="L60" s="97"/>
    </row>
    <row r="61" spans="1:12" s="5" customFormat="1" ht="75" customHeight="1" x14ac:dyDescent="0.25">
      <c r="A61" s="98" t="s">
        <v>92</v>
      </c>
      <c r="B61" s="98" t="s">
        <v>67</v>
      </c>
      <c r="C61" s="98">
        <f>SUM(C62,C66,C70)</f>
        <v>3</v>
      </c>
      <c r="D61" s="98">
        <f>SUM(D62,D66,D70)</f>
        <v>3</v>
      </c>
      <c r="E61" s="98"/>
      <c r="F61" s="98"/>
      <c r="G61" s="98">
        <f t="shared" ref="G61:L61" si="11">SUM(G62,G66,G70)</f>
        <v>98</v>
      </c>
      <c r="H61" s="98">
        <f t="shared" si="11"/>
        <v>3</v>
      </c>
      <c r="I61" s="98">
        <f t="shared" si="11"/>
        <v>960</v>
      </c>
      <c r="J61" s="98">
        <f t="shared" si="11"/>
        <v>0</v>
      </c>
      <c r="K61" s="98">
        <f t="shared" si="11"/>
        <v>0</v>
      </c>
      <c r="L61" s="98">
        <f t="shared" si="11"/>
        <v>0</v>
      </c>
    </row>
    <row r="62" spans="1:12" s="5" customFormat="1" x14ac:dyDescent="0.25">
      <c r="A62" s="58"/>
      <c r="B62" s="125" t="s">
        <v>218</v>
      </c>
      <c r="C62" s="126">
        <f>SUM(C63:C65)</f>
        <v>1</v>
      </c>
      <c r="D62" s="126">
        <f>SUM(D63:D65)</f>
        <v>1</v>
      </c>
      <c r="E62" s="203"/>
      <c r="F62" s="127"/>
      <c r="G62" s="126">
        <f t="shared" ref="G62:L62" si="12">SUM(G63:G65)</f>
        <v>70</v>
      </c>
      <c r="H62" s="126">
        <f t="shared" si="12"/>
        <v>3</v>
      </c>
      <c r="I62" s="126">
        <f t="shared" si="12"/>
        <v>240</v>
      </c>
      <c r="J62" s="127">
        <f t="shared" si="12"/>
        <v>0</v>
      </c>
      <c r="K62" s="127">
        <f t="shared" si="12"/>
        <v>0</v>
      </c>
      <c r="L62" s="128">
        <f t="shared" si="12"/>
        <v>0</v>
      </c>
    </row>
    <row r="63" spans="1:12" s="5" customFormat="1" ht="37.5" x14ac:dyDescent="0.25">
      <c r="A63" s="58"/>
      <c r="B63" s="67" t="s">
        <v>371</v>
      </c>
      <c r="C63" s="57">
        <v>1</v>
      </c>
      <c r="D63" s="57">
        <v>1</v>
      </c>
      <c r="E63" s="97" t="s">
        <v>372</v>
      </c>
      <c r="F63" s="97" t="s">
        <v>373</v>
      </c>
      <c r="G63" s="21">
        <v>70</v>
      </c>
      <c r="H63" s="21">
        <v>3</v>
      </c>
      <c r="I63" s="21">
        <v>240</v>
      </c>
      <c r="J63" s="97">
        <v>0</v>
      </c>
      <c r="K63" s="97">
        <v>0</v>
      </c>
      <c r="L63" s="97">
        <v>0</v>
      </c>
    </row>
    <row r="64" spans="1:12" s="5" customFormat="1" x14ac:dyDescent="0.25">
      <c r="A64" s="58"/>
      <c r="B64" s="67"/>
      <c r="C64" s="57"/>
      <c r="D64" s="57"/>
      <c r="E64" s="97"/>
      <c r="F64" s="97"/>
      <c r="G64" s="21"/>
      <c r="H64" s="21"/>
      <c r="I64" s="21"/>
      <c r="J64" s="97"/>
      <c r="K64" s="97"/>
      <c r="L64" s="97"/>
    </row>
    <row r="65" spans="1:12" s="5" customFormat="1" x14ac:dyDescent="0.25">
      <c r="A65" s="58"/>
      <c r="B65" s="67"/>
      <c r="C65" s="57"/>
      <c r="D65" s="57"/>
      <c r="E65" s="97"/>
      <c r="F65" s="97"/>
      <c r="G65" s="21"/>
      <c r="H65" s="21"/>
      <c r="I65" s="21"/>
      <c r="J65" s="97"/>
      <c r="K65" s="97"/>
      <c r="L65" s="97"/>
    </row>
    <row r="66" spans="1:12" s="5" customFormat="1" x14ac:dyDescent="0.25">
      <c r="A66" s="58"/>
      <c r="B66" s="125" t="s">
        <v>219</v>
      </c>
      <c r="C66" s="126">
        <f>SUM(C67:C69)</f>
        <v>2</v>
      </c>
      <c r="D66" s="126">
        <f>SUM(D67:D69)</f>
        <v>2</v>
      </c>
      <c r="E66" s="203"/>
      <c r="F66" s="127"/>
      <c r="G66" s="126">
        <f t="shared" ref="G66:L66" si="13">SUM(G67:G69)</f>
        <v>28</v>
      </c>
      <c r="H66" s="126">
        <f t="shared" si="13"/>
        <v>0</v>
      </c>
      <c r="I66" s="126">
        <f t="shared" si="13"/>
        <v>720</v>
      </c>
      <c r="J66" s="127">
        <f t="shared" si="13"/>
        <v>0</v>
      </c>
      <c r="K66" s="127">
        <f t="shared" si="13"/>
        <v>0</v>
      </c>
      <c r="L66" s="128">
        <f t="shared" si="13"/>
        <v>0</v>
      </c>
    </row>
    <row r="67" spans="1:12" s="5" customFormat="1" ht="37.5" x14ac:dyDescent="0.25">
      <c r="A67" s="58"/>
      <c r="B67" s="276" t="s">
        <v>374</v>
      </c>
      <c r="C67" s="279">
        <v>1</v>
      </c>
      <c r="D67" s="279">
        <v>1</v>
      </c>
      <c r="E67" s="277" t="s">
        <v>366</v>
      </c>
      <c r="F67" s="278" t="s">
        <v>325</v>
      </c>
      <c r="G67" s="280">
        <v>10</v>
      </c>
      <c r="H67" s="280">
        <v>0</v>
      </c>
      <c r="I67" s="21">
        <v>480</v>
      </c>
      <c r="J67" s="97">
        <v>0</v>
      </c>
      <c r="K67" s="97">
        <v>0</v>
      </c>
      <c r="L67" s="97">
        <v>0</v>
      </c>
    </row>
    <row r="68" spans="1:12" s="5" customFormat="1" ht="37.5" x14ac:dyDescent="0.25">
      <c r="A68" s="58"/>
      <c r="B68" s="67" t="s">
        <v>375</v>
      </c>
      <c r="C68" s="57">
        <v>1</v>
      </c>
      <c r="D68" s="57">
        <v>1</v>
      </c>
      <c r="E68" s="97" t="s">
        <v>376</v>
      </c>
      <c r="F68" s="97" t="s">
        <v>310</v>
      </c>
      <c r="G68" s="21">
        <v>18</v>
      </c>
      <c r="H68" s="21">
        <v>0</v>
      </c>
      <c r="I68" s="21">
        <v>240</v>
      </c>
      <c r="J68" s="97">
        <v>0</v>
      </c>
      <c r="K68" s="97">
        <v>0</v>
      </c>
      <c r="L68" s="97">
        <v>0</v>
      </c>
    </row>
    <row r="69" spans="1:12" s="5" customFormat="1" x14ac:dyDescent="0.25">
      <c r="A69" s="58"/>
      <c r="B69" s="67"/>
      <c r="C69" s="57"/>
      <c r="D69" s="57"/>
      <c r="E69" s="97"/>
      <c r="F69" s="97"/>
      <c r="G69" s="21"/>
      <c r="H69" s="21"/>
      <c r="I69" s="21"/>
      <c r="J69" s="97"/>
      <c r="K69" s="97"/>
      <c r="L69" s="97"/>
    </row>
    <row r="70" spans="1:12" s="5" customFormat="1" x14ac:dyDescent="0.25">
      <c r="A70" s="58"/>
      <c r="B70" s="125" t="s">
        <v>220</v>
      </c>
      <c r="C70" s="126">
        <f>SUM(C71:C74)</f>
        <v>0</v>
      </c>
      <c r="D70" s="126">
        <f>SUM(D71:D74)</f>
        <v>0</v>
      </c>
      <c r="E70" s="203"/>
      <c r="F70" s="127"/>
      <c r="G70" s="126">
        <f t="shared" ref="G70:L70" si="14">SUM(G71:G74)</f>
        <v>0</v>
      </c>
      <c r="H70" s="126">
        <f t="shared" si="14"/>
        <v>0</v>
      </c>
      <c r="I70" s="126">
        <f t="shared" si="14"/>
        <v>0</v>
      </c>
      <c r="J70" s="127">
        <f t="shared" si="14"/>
        <v>0</v>
      </c>
      <c r="K70" s="127">
        <f t="shared" si="14"/>
        <v>0</v>
      </c>
      <c r="L70" s="128">
        <f t="shared" si="14"/>
        <v>0</v>
      </c>
    </row>
    <row r="71" spans="1:12" s="5" customFormat="1" x14ac:dyDescent="0.25">
      <c r="A71" s="58"/>
      <c r="B71" s="67"/>
      <c r="C71" s="57"/>
      <c r="D71" s="57"/>
      <c r="E71" s="97"/>
      <c r="F71" s="97"/>
      <c r="G71" s="21"/>
      <c r="H71" s="21"/>
      <c r="I71" s="21"/>
      <c r="J71" s="97"/>
      <c r="K71" s="97"/>
      <c r="L71" s="97"/>
    </row>
    <row r="72" spans="1:12" s="5" customFormat="1" x14ac:dyDescent="0.25">
      <c r="A72" s="58"/>
      <c r="B72" s="67"/>
      <c r="C72" s="57"/>
      <c r="D72" s="57"/>
      <c r="E72" s="97"/>
      <c r="F72" s="97"/>
      <c r="G72" s="21"/>
      <c r="H72" s="21"/>
      <c r="I72" s="21"/>
      <c r="J72" s="97"/>
      <c r="K72" s="97"/>
      <c r="L72" s="97"/>
    </row>
    <row r="73" spans="1:12" s="5" customFormat="1" x14ac:dyDescent="0.25">
      <c r="A73" s="58"/>
      <c r="B73" s="67"/>
      <c r="C73" s="57"/>
      <c r="D73" s="57"/>
      <c r="E73" s="97"/>
      <c r="F73" s="97"/>
      <c r="G73" s="21"/>
      <c r="H73" s="21"/>
      <c r="I73" s="21"/>
      <c r="J73" s="97"/>
      <c r="K73" s="97"/>
      <c r="L73" s="97"/>
    </row>
    <row r="74" spans="1:12" x14ac:dyDescent="0.25">
      <c r="A74" s="58"/>
      <c r="B74" s="67"/>
      <c r="C74" s="57"/>
      <c r="D74" s="57"/>
      <c r="E74" s="97"/>
      <c r="F74" s="97"/>
      <c r="G74" s="21"/>
      <c r="H74" s="21"/>
      <c r="I74" s="21"/>
      <c r="J74" s="97"/>
      <c r="K74" s="97"/>
      <c r="L74" s="97"/>
    </row>
    <row r="75" spans="1:12" s="5" customFormat="1" ht="93.75" customHeight="1" x14ac:dyDescent="0.25">
      <c r="A75" s="98" t="s">
        <v>93</v>
      </c>
      <c r="B75" s="98" t="s">
        <v>68</v>
      </c>
      <c r="C75" s="98">
        <f>SUM(C76,C80,C86)</f>
        <v>1</v>
      </c>
      <c r="D75" s="98">
        <f>SUM(D76,D80,D86)</f>
        <v>1</v>
      </c>
      <c r="E75" s="98"/>
      <c r="F75" s="98"/>
      <c r="G75" s="98">
        <f t="shared" ref="G75:L75" si="15">SUM(G76,G80,G86)</f>
        <v>20</v>
      </c>
      <c r="H75" s="98">
        <f t="shared" si="15"/>
        <v>0</v>
      </c>
      <c r="I75" s="98">
        <f t="shared" si="15"/>
        <v>400</v>
      </c>
      <c r="J75" s="98">
        <f t="shared" si="15"/>
        <v>0</v>
      </c>
      <c r="K75" s="98">
        <f t="shared" si="15"/>
        <v>0</v>
      </c>
      <c r="L75" s="98">
        <f t="shared" si="15"/>
        <v>0</v>
      </c>
    </row>
    <row r="76" spans="1:12" s="5" customFormat="1" x14ac:dyDescent="0.25">
      <c r="A76" s="58"/>
      <c r="B76" s="125" t="s">
        <v>218</v>
      </c>
      <c r="C76" s="126">
        <f>SUM(C77:C79)</f>
        <v>0</v>
      </c>
      <c r="D76" s="126">
        <f>SUM(D77:D79)</f>
        <v>0</v>
      </c>
      <c r="E76" s="203"/>
      <c r="F76" s="127"/>
      <c r="G76" s="126">
        <f t="shared" ref="G76:L76" si="16">SUM(G77:G79)</f>
        <v>0</v>
      </c>
      <c r="H76" s="126">
        <f t="shared" si="16"/>
        <v>0</v>
      </c>
      <c r="I76" s="126">
        <f t="shared" si="16"/>
        <v>0</v>
      </c>
      <c r="J76" s="127">
        <f t="shared" si="16"/>
        <v>0</v>
      </c>
      <c r="K76" s="127">
        <f t="shared" si="16"/>
        <v>0</v>
      </c>
      <c r="L76" s="128">
        <f t="shared" si="16"/>
        <v>0</v>
      </c>
    </row>
    <row r="77" spans="1:12" s="5" customFormat="1" x14ac:dyDescent="0.25">
      <c r="A77" s="58"/>
      <c r="B77" s="67"/>
      <c r="C77" s="57"/>
      <c r="D77" s="57"/>
      <c r="E77" s="97"/>
      <c r="F77" s="97"/>
      <c r="G77" s="21"/>
      <c r="H77" s="21"/>
      <c r="I77" s="21"/>
      <c r="J77" s="97"/>
      <c r="K77" s="97"/>
      <c r="L77" s="97"/>
    </row>
    <row r="78" spans="1:12" s="5" customFormat="1" x14ac:dyDescent="0.25">
      <c r="A78" s="58"/>
      <c r="B78" s="67"/>
      <c r="C78" s="57"/>
      <c r="D78" s="57"/>
      <c r="E78" s="97"/>
      <c r="F78" s="97"/>
      <c r="G78" s="21"/>
      <c r="H78" s="21"/>
      <c r="I78" s="21"/>
      <c r="J78" s="97"/>
      <c r="K78" s="97"/>
      <c r="L78" s="97"/>
    </row>
    <row r="79" spans="1:12" s="5" customFormat="1" x14ac:dyDescent="0.25">
      <c r="A79" s="58"/>
      <c r="B79" s="67"/>
      <c r="C79" s="57"/>
      <c r="D79" s="57"/>
      <c r="E79" s="97"/>
      <c r="F79" s="97"/>
      <c r="G79" s="21"/>
      <c r="H79" s="21"/>
      <c r="I79" s="21"/>
      <c r="J79" s="97"/>
      <c r="K79" s="97"/>
      <c r="L79" s="97"/>
    </row>
    <row r="80" spans="1:12" s="5" customFormat="1" x14ac:dyDescent="0.25">
      <c r="A80" s="58"/>
      <c r="B80" s="125" t="s">
        <v>219</v>
      </c>
      <c r="C80" s="126">
        <f>SUM(C81:C85)</f>
        <v>1</v>
      </c>
      <c r="D80" s="126">
        <f>SUM(D81:D85)</f>
        <v>1</v>
      </c>
      <c r="E80" s="203"/>
      <c r="F80" s="127"/>
      <c r="G80" s="126">
        <f t="shared" ref="G80:L80" si="17">SUM(G81:G85)</f>
        <v>20</v>
      </c>
      <c r="H80" s="126">
        <f t="shared" si="17"/>
        <v>0</v>
      </c>
      <c r="I80" s="126">
        <f t="shared" si="17"/>
        <v>400</v>
      </c>
      <c r="J80" s="127">
        <f t="shared" si="17"/>
        <v>0</v>
      </c>
      <c r="K80" s="127">
        <f t="shared" si="17"/>
        <v>0</v>
      </c>
      <c r="L80" s="128">
        <f t="shared" si="17"/>
        <v>0</v>
      </c>
    </row>
    <row r="81" spans="1:12" s="5" customFormat="1" ht="37.5" x14ac:dyDescent="0.25">
      <c r="A81" s="58"/>
      <c r="B81" s="67" t="s">
        <v>377</v>
      </c>
      <c r="C81" s="57">
        <v>1</v>
      </c>
      <c r="D81" s="57">
        <v>1</v>
      </c>
      <c r="E81" s="97" t="s">
        <v>378</v>
      </c>
      <c r="F81" s="97" t="s">
        <v>347</v>
      </c>
      <c r="G81" s="21">
        <v>20</v>
      </c>
      <c r="H81" s="21">
        <v>0</v>
      </c>
      <c r="I81" s="21">
        <v>400</v>
      </c>
      <c r="J81" s="97">
        <v>0</v>
      </c>
      <c r="K81" s="97">
        <v>0</v>
      </c>
      <c r="L81" s="97">
        <v>0</v>
      </c>
    </row>
    <row r="82" spans="1:12" s="5" customFormat="1" x14ac:dyDescent="0.25">
      <c r="A82" s="58"/>
      <c r="B82" s="67"/>
      <c r="C82" s="57"/>
      <c r="D82" s="57"/>
      <c r="E82" s="97"/>
      <c r="F82" s="97"/>
      <c r="G82" s="21"/>
      <c r="H82" s="21"/>
      <c r="I82" s="21"/>
      <c r="J82" s="97"/>
      <c r="K82" s="97"/>
      <c r="L82" s="97"/>
    </row>
    <row r="83" spans="1:12" s="5" customFormat="1" x14ac:dyDescent="0.25">
      <c r="A83" s="58"/>
      <c r="B83" s="67"/>
      <c r="C83" s="57"/>
      <c r="D83" s="57"/>
      <c r="E83" s="97"/>
      <c r="F83" s="97"/>
      <c r="G83" s="21"/>
      <c r="H83" s="21"/>
      <c r="I83" s="21"/>
      <c r="J83" s="97"/>
      <c r="K83" s="97"/>
      <c r="L83" s="97"/>
    </row>
    <row r="84" spans="1:12" s="5" customFormat="1" x14ac:dyDescent="0.25">
      <c r="A84" s="58"/>
      <c r="B84" s="67"/>
      <c r="C84" s="57"/>
      <c r="D84" s="57"/>
      <c r="E84" s="97"/>
      <c r="F84" s="97"/>
      <c r="G84" s="21"/>
      <c r="H84" s="21"/>
      <c r="I84" s="21"/>
      <c r="J84" s="97"/>
      <c r="K84" s="97"/>
      <c r="L84" s="97"/>
    </row>
    <row r="85" spans="1:12" s="5" customFormat="1" x14ac:dyDescent="0.25">
      <c r="A85" s="58"/>
      <c r="B85" s="67"/>
      <c r="C85" s="57"/>
      <c r="D85" s="57"/>
      <c r="E85" s="97"/>
      <c r="F85" s="97"/>
      <c r="G85" s="21"/>
      <c r="H85" s="21"/>
      <c r="I85" s="21"/>
      <c r="J85" s="97"/>
      <c r="K85" s="97"/>
      <c r="L85" s="97"/>
    </row>
    <row r="86" spans="1:12" s="5" customFormat="1" x14ac:dyDescent="0.25">
      <c r="A86" s="58"/>
      <c r="B86" s="125" t="s">
        <v>220</v>
      </c>
      <c r="C86" s="126">
        <f>SUM(C87:C90)</f>
        <v>0</v>
      </c>
      <c r="D86" s="126">
        <f>SUM(D87:D90)</f>
        <v>0</v>
      </c>
      <c r="E86" s="203"/>
      <c r="F86" s="127"/>
      <c r="G86" s="126">
        <f t="shared" ref="G86:L86" si="18">SUM(G87:G90)</f>
        <v>0</v>
      </c>
      <c r="H86" s="126">
        <f t="shared" si="18"/>
        <v>0</v>
      </c>
      <c r="I86" s="126">
        <f t="shared" si="18"/>
        <v>0</v>
      </c>
      <c r="J86" s="127">
        <f t="shared" si="18"/>
        <v>0</v>
      </c>
      <c r="K86" s="127">
        <f t="shared" si="18"/>
        <v>0</v>
      </c>
      <c r="L86" s="128">
        <f t="shared" si="18"/>
        <v>0</v>
      </c>
    </row>
    <row r="87" spans="1:12" s="5" customFormat="1" x14ac:dyDescent="0.25">
      <c r="A87" s="58"/>
      <c r="B87" s="67"/>
      <c r="C87" s="57"/>
      <c r="D87" s="57"/>
      <c r="E87" s="97"/>
      <c r="F87" s="97"/>
      <c r="G87" s="21"/>
      <c r="H87" s="21"/>
      <c r="I87" s="21"/>
      <c r="J87" s="97"/>
      <c r="K87" s="97"/>
      <c r="L87" s="97"/>
    </row>
    <row r="88" spans="1:12" s="5" customFormat="1" x14ac:dyDescent="0.25">
      <c r="A88" s="58"/>
      <c r="B88" s="67"/>
      <c r="C88" s="57"/>
      <c r="D88" s="57"/>
      <c r="E88" s="97"/>
      <c r="F88" s="97"/>
      <c r="G88" s="21"/>
      <c r="H88" s="21"/>
      <c r="I88" s="21"/>
      <c r="J88" s="97"/>
      <c r="K88" s="97"/>
      <c r="L88" s="97"/>
    </row>
    <row r="89" spans="1:12" s="5" customFormat="1" x14ac:dyDescent="0.25">
      <c r="A89" s="58"/>
      <c r="B89" s="67"/>
      <c r="C89" s="57"/>
      <c r="D89" s="57"/>
      <c r="E89" s="97"/>
      <c r="F89" s="97"/>
      <c r="G89" s="21"/>
      <c r="H89" s="21"/>
      <c r="I89" s="21"/>
      <c r="J89" s="97"/>
      <c r="K89" s="97"/>
      <c r="L89" s="97"/>
    </row>
    <row r="90" spans="1:12" x14ac:dyDescent="0.25">
      <c r="A90" s="58"/>
      <c r="B90" s="67"/>
      <c r="C90" s="57"/>
      <c r="D90" s="57"/>
      <c r="E90" s="97"/>
      <c r="F90" s="97"/>
      <c r="G90" s="21"/>
      <c r="H90" s="21"/>
      <c r="I90" s="21"/>
      <c r="J90" s="97"/>
      <c r="K90" s="97"/>
      <c r="L90" s="97"/>
    </row>
    <row r="91" spans="1:12" s="5" customFormat="1" ht="75" customHeight="1" x14ac:dyDescent="0.25">
      <c r="A91" s="98" t="s">
        <v>94</v>
      </c>
      <c r="B91" s="98" t="s">
        <v>69</v>
      </c>
      <c r="C91" s="98">
        <f>SUM(C92,C96,C102)</f>
        <v>0</v>
      </c>
      <c r="D91" s="98">
        <f>SUM(D92,D96,D102)</f>
        <v>1</v>
      </c>
      <c r="E91" s="98"/>
      <c r="F91" s="98"/>
      <c r="G91" s="98">
        <f>SUM(G92,G96,G102)</f>
        <v>20</v>
      </c>
      <c r="H91" s="98">
        <f>SUM(H92,H96,H102)</f>
        <v>15</v>
      </c>
      <c r="I91" s="98">
        <f>I92+I96+I102</f>
        <v>100</v>
      </c>
      <c r="J91" s="98">
        <f>SUM(J92,J96,J102)</f>
        <v>1</v>
      </c>
      <c r="K91" s="98">
        <f>SUM(K92,K96,K102)</f>
        <v>1</v>
      </c>
      <c r="L91" s="98">
        <f>SUM(L92,L96,L102)</f>
        <v>187000</v>
      </c>
    </row>
    <row r="92" spans="1:12" s="5" customFormat="1" x14ac:dyDescent="0.25">
      <c r="A92" s="58"/>
      <c r="B92" s="125" t="s">
        <v>218</v>
      </c>
      <c r="C92" s="126">
        <f>SUM(C93:C95)</f>
        <v>0</v>
      </c>
      <c r="D92" s="126">
        <f>SUM(D93:D95)</f>
        <v>0</v>
      </c>
      <c r="E92" s="203"/>
      <c r="F92" s="127"/>
      <c r="G92" s="126">
        <f t="shared" ref="G92:L92" si="19">SUM(G93:G95)</f>
        <v>0</v>
      </c>
      <c r="H92" s="126">
        <f t="shared" si="19"/>
        <v>0</v>
      </c>
      <c r="I92" s="126">
        <f t="shared" si="19"/>
        <v>0</v>
      </c>
      <c r="J92" s="127">
        <f t="shared" si="19"/>
        <v>0</v>
      </c>
      <c r="K92" s="127">
        <f t="shared" si="19"/>
        <v>0</v>
      </c>
      <c r="L92" s="128">
        <f t="shared" si="19"/>
        <v>0</v>
      </c>
    </row>
    <row r="93" spans="1:12" s="5" customFormat="1" x14ac:dyDescent="0.25">
      <c r="A93" s="58"/>
      <c r="B93" s="67"/>
      <c r="C93" s="57"/>
      <c r="D93" s="57"/>
      <c r="E93" s="97"/>
      <c r="F93" s="97"/>
      <c r="G93" s="21"/>
      <c r="H93" s="21"/>
      <c r="I93" s="21"/>
      <c r="J93" s="97"/>
      <c r="K93" s="97"/>
      <c r="L93" s="97"/>
    </row>
    <row r="94" spans="1:12" s="5" customFormat="1" x14ac:dyDescent="0.25">
      <c r="A94" s="58"/>
      <c r="B94" s="67"/>
      <c r="C94" s="57"/>
      <c r="D94" s="57"/>
      <c r="E94" s="97"/>
      <c r="F94" s="97"/>
      <c r="G94" s="21"/>
      <c r="H94" s="21"/>
      <c r="I94" s="21"/>
      <c r="J94" s="97"/>
      <c r="K94" s="97"/>
      <c r="L94" s="97"/>
    </row>
    <row r="95" spans="1:12" s="5" customFormat="1" x14ac:dyDescent="0.25">
      <c r="A95" s="58"/>
      <c r="B95" s="67"/>
      <c r="C95" s="57"/>
      <c r="D95" s="57"/>
      <c r="E95" s="97"/>
      <c r="F95" s="97"/>
      <c r="G95" s="21"/>
      <c r="H95" s="21"/>
      <c r="I95" s="21"/>
      <c r="J95" s="97"/>
      <c r="K95" s="97"/>
      <c r="L95" s="97"/>
    </row>
    <row r="96" spans="1:12" s="5" customFormat="1" x14ac:dyDescent="0.25">
      <c r="A96" s="58"/>
      <c r="B96" s="125" t="s">
        <v>219</v>
      </c>
      <c r="C96" s="126">
        <f>C97+C98+C99+C100+C101</f>
        <v>0</v>
      </c>
      <c r="D96" s="126">
        <f>D97+D98+D99+D100+D101</f>
        <v>0</v>
      </c>
      <c r="E96" s="203"/>
      <c r="F96" s="127"/>
      <c r="G96" s="126">
        <f t="shared" ref="G96:L96" si="20">SUM(G97:G101)</f>
        <v>0</v>
      </c>
      <c r="H96" s="126">
        <f t="shared" si="20"/>
        <v>0</v>
      </c>
      <c r="I96" s="126">
        <f t="shared" si="20"/>
        <v>0</v>
      </c>
      <c r="J96" s="127">
        <f t="shared" si="20"/>
        <v>0</v>
      </c>
      <c r="K96" s="127">
        <f t="shared" si="20"/>
        <v>0</v>
      </c>
      <c r="L96" s="128">
        <f t="shared" si="20"/>
        <v>0</v>
      </c>
    </row>
    <row r="97" spans="1:12" s="5" customFormat="1" x14ac:dyDescent="0.25">
      <c r="A97" s="58"/>
      <c r="B97" s="67"/>
      <c r="C97" s="57"/>
      <c r="D97" s="57"/>
      <c r="E97" s="97"/>
      <c r="F97" s="97"/>
      <c r="G97" s="21"/>
      <c r="H97" s="21"/>
      <c r="I97" s="21"/>
      <c r="J97" s="97"/>
      <c r="K97" s="97"/>
      <c r="L97" s="97"/>
    </row>
    <row r="98" spans="1:12" s="5" customFormat="1" x14ac:dyDescent="0.25">
      <c r="A98" s="58"/>
      <c r="B98" s="67"/>
      <c r="C98" s="57"/>
      <c r="D98" s="57"/>
      <c r="E98" s="97"/>
      <c r="F98" s="97"/>
      <c r="G98" s="21"/>
      <c r="H98" s="21"/>
      <c r="I98" s="21"/>
      <c r="J98" s="97"/>
      <c r="K98" s="97"/>
      <c r="L98" s="97"/>
    </row>
    <row r="99" spans="1:12" s="5" customFormat="1" x14ac:dyDescent="0.25">
      <c r="A99" s="58"/>
      <c r="B99" s="67"/>
      <c r="C99" s="57"/>
      <c r="D99" s="57"/>
      <c r="E99" s="97"/>
      <c r="F99" s="97"/>
      <c r="G99" s="21"/>
      <c r="H99" s="21"/>
      <c r="I99" s="21"/>
      <c r="J99" s="97"/>
      <c r="K99" s="97"/>
      <c r="L99" s="97"/>
    </row>
    <row r="100" spans="1:12" s="5" customFormat="1" x14ac:dyDescent="0.25">
      <c r="A100" s="58"/>
      <c r="B100" s="67"/>
      <c r="C100" s="57"/>
      <c r="D100" s="57"/>
      <c r="E100" s="97"/>
      <c r="F100" s="97"/>
      <c r="G100" s="21"/>
      <c r="H100" s="21"/>
      <c r="I100" s="21"/>
      <c r="J100" s="97"/>
      <c r="K100" s="97"/>
      <c r="L100" s="97"/>
    </row>
    <row r="101" spans="1:12" s="5" customFormat="1" x14ac:dyDescent="0.25">
      <c r="A101" s="58"/>
      <c r="B101" s="67"/>
      <c r="C101" s="57"/>
      <c r="D101" s="57"/>
      <c r="E101" s="97"/>
      <c r="F101" s="97"/>
      <c r="G101" s="21"/>
      <c r="H101" s="21"/>
      <c r="I101" s="21"/>
      <c r="J101" s="97"/>
      <c r="K101" s="97"/>
      <c r="L101" s="97"/>
    </row>
    <row r="102" spans="1:12" s="5" customFormat="1" x14ac:dyDescent="0.25">
      <c r="A102" s="58"/>
      <c r="B102" s="125" t="s">
        <v>220</v>
      </c>
      <c r="C102" s="126">
        <f>SUM(C103:C106)</f>
        <v>0</v>
      </c>
      <c r="D102" s="126">
        <f>SUM(D103:D106)</f>
        <v>1</v>
      </c>
      <c r="E102" s="203"/>
      <c r="F102" s="127"/>
      <c r="G102" s="126">
        <f t="shared" ref="G102:L102" si="21">SUM(G103:G106)</f>
        <v>20</v>
      </c>
      <c r="H102" s="126">
        <f t="shared" si="21"/>
        <v>15</v>
      </c>
      <c r="I102" s="126">
        <f t="shared" si="21"/>
        <v>100</v>
      </c>
      <c r="J102" s="127">
        <f t="shared" si="21"/>
        <v>1</v>
      </c>
      <c r="K102" s="127">
        <f t="shared" si="21"/>
        <v>1</v>
      </c>
      <c r="L102" s="128">
        <f t="shared" si="21"/>
        <v>187000</v>
      </c>
    </row>
    <row r="103" spans="1:12" s="5" customFormat="1" ht="75" x14ac:dyDescent="0.25">
      <c r="A103" s="58"/>
      <c r="B103" s="129" t="s">
        <v>379</v>
      </c>
      <c r="C103" s="130">
        <v>0</v>
      </c>
      <c r="D103" s="130">
        <v>1</v>
      </c>
      <c r="E103" s="204" t="s">
        <v>380</v>
      </c>
      <c r="F103" s="97" t="s">
        <v>293</v>
      </c>
      <c r="G103" s="130">
        <v>20</v>
      </c>
      <c r="H103" s="130">
        <v>15</v>
      </c>
      <c r="I103" s="130">
        <v>100</v>
      </c>
      <c r="J103" s="131">
        <v>1</v>
      </c>
      <c r="K103" s="131">
        <v>1</v>
      </c>
      <c r="L103" s="275">
        <v>187000</v>
      </c>
    </row>
    <row r="104" spans="1:12" s="5" customFormat="1" x14ac:dyDescent="0.25">
      <c r="A104" s="58"/>
      <c r="B104" s="67"/>
      <c r="C104" s="57"/>
      <c r="D104" s="57"/>
      <c r="E104" s="97"/>
      <c r="F104" s="97"/>
      <c r="G104" s="21"/>
      <c r="H104" s="21"/>
      <c r="I104" s="21"/>
      <c r="J104" s="97"/>
      <c r="K104" s="97"/>
      <c r="L104" s="97"/>
    </row>
    <row r="105" spans="1:12" s="5" customFormat="1" x14ac:dyDescent="0.25">
      <c r="A105" s="58"/>
      <c r="B105" s="67"/>
      <c r="C105" s="57"/>
      <c r="D105" s="57"/>
      <c r="E105" s="97"/>
      <c r="F105" s="97"/>
      <c r="G105" s="21"/>
      <c r="H105" s="21"/>
      <c r="I105" s="21"/>
      <c r="J105" s="97"/>
      <c r="K105" s="97"/>
      <c r="L105" s="97"/>
    </row>
    <row r="106" spans="1:12" x14ac:dyDescent="0.25">
      <c r="A106" s="58"/>
      <c r="B106" s="67"/>
      <c r="C106" s="57"/>
      <c r="D106" s="57"/>
      <c r="E106" s="97"/>
      <c r="F106" s="97"/>
      <c r="G106" s="21"/>
      <c r="H106" s="21"/>
      <c r="I106" s="21"/>
      <c r="J106" s="97"/>
      <c r="K106" s="97"/>
      <c r="L106" s="97"/>
    </row>
    <row r="107" spans="1:12" ht="187.5" customHeight="1" x14ac:dyDescent="0.25">
      <c r="A107" s="98" t="s">
        <v>185</v>
      </c>
      <c r="B107" s="98" t="s">
        <v>186</v>
      </c>
      <c r="C107" s="98">
        <f>SUM(C108,C112,C115)</f>
        <v>0</v>
      </c>
      <c r="D107" s="98">
        <f>SUM(D108,D112,D115)</f>
        <v>0</v>
      </c>
      <c r="E107" s="98"/>
      <c r="F107" s="98"/>
      <c r="G107" s="98">
        <f>SUM(G108,G112,G115)</f>
        <v>0</v>
      </c>
      <c r="H107" s="98">
        <f>SUM(H108,H112,H115)</f>
        <v>0</v>
      </c>
      <c r="I107" s="98">
        <f>SUM(I108,I112,I115)</f>
        <v>0</v>
      </c>
      <c r="J107" s="98">
        <f>SUM(J108,J112,J115)</f>
        <v>0</v>
      </c>
      <c r="K107" s="98">
        <f>SUM(K108,K112,K115)</f>
        <v>0</v>
      </c>
      <c r="L107" s="98">
        <f>L108+L112+L115</f>
        <v>0</v>
      </c>
    </row>
    <row r="108" spans="1:12" x14ac:dyDescent="0.25">
      <c r="A108" s="58"/>
      <c r="B108" s="125" t="s">
        <v>218</v>
      </c>
      <c r="C108" s="126">
        <f>SUM(C109:C111)</f>
        <v>0</v>
      </c>
      <c r="D108" s="126">
        <f>SUM(D109:D111)</f>
        <v>0</v>
      </c>
      <c r="E108" s="203"/>
      <c r="F108" s="127"/>
      <c r="G108" s="126">
        <f>SUM(G109:G111)</f>
        <v>0</v>
      </c>
      <c r="H108" s="126">
        <f>SUM(H109:H111)</f>
        <v>0</v>
      </c>
      <c r="I108" s="126">
        <f>SUM(I109:I111)</f>
        <v>0</v>
      </c>
      <c r="J108" s="127">
        <f>SUM(J109:J111)</f>
        <v>0</v>
      </c>
      <c r="K108" s="127">
        <f>SUM(K109:K111)</f>
        <v>0</v>
      </c>
      <c r="L108" s="128">
        <f>L109+L110+L111</f>
        <v>0</v>
      </c>
    </row>
    <row r="109" spans="1:12" x14ac:dyDescent="0.25">
      <c r="A109" s="58"/>
      <c r="B109" s="67"/>
      <c r="C109" s="57"/>
      <c r="D109" s="57"/>
      <c r="E109" s="97"/>
      <c r="F109" s="97"/>
      <c r="G109" s="21"/>
      <c r="H109" s="21"/>
      <c r="I109" s="21"/>
      <c r="J109" s="97"/>
      <c r="K109" s="97"/>
      <c r="L109" s="97"/>
    </row>
    <row r="110" spans="1:12" x14ac:dyDescent="0.25">
      <c r="A110" s="58"/>
      <c r="B110" s="67"/>
      <c r="C110" s="57"/>
      <c r="D110" s="57"/>
      <c r="E110" s="97"/>
      <c r="F110" s="97"/>
      <c r="G110" s="21"/>
      <c r="H110" s="21"/>
      <c r="I110" s="21"/>
      <c r="J110" s="97"/>
      <c r="K110" s="97"/>
      <c r="L110" s="97"/>
    </row>
    <row r="111" spans="1:12" x14ac:dyDescent="0.25">
      <c r="A111" s="58"/>
      <c r="B111" s="67"/>
      <c r="C111" s="57"/>
      <c r="D111" s="57"/>
      <c r="E111" s="97"/>
      <c r="F111" s="97"/>
      <c r="G111" s="21"/>
      <c r="H111" s="21"/>
      <c r="I111" s="21"/>
      <c r="J111" s="97"/>
      <c r="K111" s="97"/>
      <c r="L111" s="97"/>
    </row>
    <row r="112" spans="1:12" x14ac:dyDescent="0.25">
      <c r="A112" s="58"/>
      <c r="B112" s="125" t="s">
        <v>219</v>
      </c>
      <c r="C112" s="126">
        <f>SUM(C113:C114)</f>
        <v>0</v>
      </c>
      <c r="D112" s="126">
        <f>SUM(D113:D114)</f>
        <v>0</v>
      </c>
      <c r="E112" s="203"/>
      <c r="F112" s="127"/>
      <c r="G112" s="126">
        <f t="shared" ref="G112:L112" si="22">SUM(G113:G114)</f>
        <v>0</v>
      </c>
      <c r="H112" s="126">
        <f t="shared" si="22"/>
        <v>0</v>
      </c>
      <c r="I112" s="126">
        <f t="shared" si="22"/>
        <v>0</v>
      </c>
      <c r="J112" s="127">
        <f t="shared" si="22"/>
        <v>0</v>
      </c>
      <c r="K112" s="127">
        <f t="shared" si="22"/>
        <v>0</v>
      </c>
      <c r="L112" s="128">
        <f t="shared" si="22"/>
        <v>0</v>
      </c>
    </row>
    <row r="113" spans="1:14" x14ac:dyDescent="0.25">
      <c r="A113" s="58"/>
      <c r="B113" s="67"/>
      <c r="C113" s="57"/>
      <c r="D113" s="57"/>
      <c r="E113" s="97"/>
      <c r="F113" s="97"/>
      <c r="G113" s="21"/>
      <c r="H113" s="21"/>
      <c r="I113" s="21"/>
      <c r="J113" s="97"/>
      <c r="K113" s="97"/>
      <c r="L113" s="97"/>
    </row>
    <row r="114" spans="1:14" x14ac:dyDescent="0.25">
      <c r="A114" s="58"/>
      <c r="B114" s="67"/>
      <c r="C114" s="57"/>
      <c r="D114" s="57"/>
      <c r="E114" s="97"/>
      <c r="F114" s="97"/>
      <c r="G114" s="21"/>
      <c r="H114" s="21"/>
      <c r="I114" s="21"/>
      <c r="J114" s="97"/>
      <c r="K114" s="97"/>
      <c r="L114" s="97"/>
    </row>
    <row r="115" spans="1:14" x14ac:dyDescent="0.25">
      <c r="A115" s="58"/>
      <c r="B115" s="125" t="s">
        <v>220</v>
      </c>
      <c r="C115" s="126">
        <f>SUM(C116:C118)</f>
        <v>0</v>
      </c>
      <c r="D115" s="126">
        <f>SUM(D116:D118)</f>
        <v>0</v>
      </c>
      <c r="E115" s="203"/>
      <c r="F115" s="127"/>
      <c r="G115" s="126">
        <f t="shared" ref="G115:L115" si="23">SUM(G116:G118)</f>
        <v>0</v>
      </c>
      <c r="H115" s="126">
        <f t="shared" si="23"/>
        <v>0</v>
      </c>
      <c r="I115" s="126">
        <f t="shared" si="23"/>
        <v>0</v>
      </c>
      <c r="J115" s="127">
        <f t="shared" si="23"/>
        <v>0</v>
      </c>
      <c r="K115" s="127">
        <f t="shared" si="23"/>
        <v>0</v>
      </c>
      <c r="L115" s="128">
        <f t="shared" si="23"/>
        <v>0</v>
      </c>
    </row>
    <row r="116" spans="1:14" x14ac:dyDescent="0.25">
      <c r="A116" s="58"/>
      <c r="B116" s="67"/>
      <c r="C116" s="57"/>
      <c r="D116" s="57"/>
      <c r="E116" s="97"/>
      <c r="F116" s="97"/>
      <c r="G116" s="21"/>
      <c r="H116" s="21"/>
      <c r="I116" s="21"/>
      <c r="J116" s="97"/>
      <c r="K116" s="97"/>
      <c r="L116" s="97"/>
    </row>
    <row r="117" spans="1:14" x14ac:dyDescent="0.25">
      <c r="A117" s="58"/>
      <c r="B117" s="67"/>
      <c r="C117" s="57"/>
      <c r="D117" s="57"/>
      <c r="E117" s="97"/>
      <c r="F117" s="97"/>
      <c r="G117" s="21"/>
      <c r="H117" s="21"/>
      <c r="I117" s="21"/>
      <c r="J117" s="97"/>
      <c r="K117" s="97"/>
      <c r="L117" s="97"/>
    </row>
    <row r="118" spans="1:14" x14ac:dyDescent="0.25">
      <c r="A118" s="58"/>
      <c r="B118" s="67"/>
      <c r="C118" s="57"/>
      <c r="D118" s="57"/>
      <c r="E118" s="97"/>
      <c r="F118" s="97"/>
      <c r="G118" s="21"/>
      <c r="H118" s="21"/>
      <c r="I118" s="21"/>
      <c r="J118" s="97"/>
      <c r="K118" s="97"/>
      <c r="L118" s="97"/>
    </row>
    <row r="119" spans="1:14" ht="19.5" x14ac:dyDescent="0.35">
      <c r="A119" s="373" t="s">
        <v>184</v>
      </c>
      <c r="B119" s="373"/>
      <c r="C119" s="373"/>
      <c r="D119" s="373"/>
      <c r="E119" s="373"/>
      <c r="F119" s="373"/>
      <c r="G119" s="373"/>
      <c r="H119" s="373"/>
      <c r="I119" s="373"/>
      <c r="J119" s="373"/>
      <c r="K119" s="98"/>
      <c r="L119" s="98"/>
    </row>
    <row r="120" spans="1:14" x14ac:dyDescent="0.3">
      <c r="K120" s="206"/>
      <c r="L120" s="123"/>
    </row>
    <row r="121" spans="1:14" x14ac:dyDescent="0.3">
      <c r="I121" s="10"/>
      <c r="J121" s="10"/>
      <c r="K121" s="123"/>
      <c r="L121" s="123"/>
      <c r="M121" s="3"/>
      <c r="N121" s="3"/>
    </row>
    <row r="122" spans="1:14" x14ac:dyDescent="0.3">
      <c r="I122" s="10"/>
      <c r="J122" s="10"/>
      <c r="K122" s="123"/>
      <c r="L122" s="123"/>
      <c r="M122" s="3"/>
      <c r="N122" s="3"/>
    </row>
    <row r="123" spans="1:14" x14ac:dyDescent="0.3">
      <c r="I123" s="10"/>
      <c r="J123" s="10"/>
      <c r="K123" s="123"/>
      <c r="L123" s="123"/>
      <c r="M123" s="3"/>
      <c r="N123" s="3"/>
    </row>
    <row r="124" spans="1:14" x14ac:dyDescent="0.3">
      <c r="I124" s="10"/>
      <c r="J124" s="10"/>
      <c r="K124" s="123"/>
      <c r="L124" s="123"/>
      <c r="M124" s="3"/>
      <c r="N124" s="3"/>
    </row>
    <row r="125" spans="1:14" x14ac:dyDescent="0.3">
      <c r="I125" s="10"/>
      <c r="J125" s="10"/>
      <c r="K125" s="123"/>
      <c r="L125" s="123"/>
      <c r="M125" s="3"/>
      <c r="N125" s="3"/>
    </row>
    <row r="126" spans="1:14" x14ac:dyDescent="0.3">
      <c r="I126" s="10"/>
      <c r="J126" s="10"/>
      <c r="K126" s="123"/>
      <c r="L126" s="123"/>
      <c r="M126" s="3"/>
      <c r="N126" s="3"/>
    </row>
    <row r="127" spans="1:14" x14ac:dyDescent="0.3">
      <c r="I127" s="10"/>
      <c r="J127" s="207"/>
      <c r="K127" s="208"/>
      <c r="L127" s="208"/>
      <c r="M127" s="209"/>
      <c r="N127" s="3"/>
    </row>
    <row r="128" spans="1:14" x14ac:dyDescent="0.3">
      <c r="I128" s="10"/>
      <c r="J128" s="207"/>
      <c r="K128" s="208"/>
      <c r="L128" s="208"/>
      <c r="M128" s="209"/>
      <c r="N128" s="3"/>
    </row>
    <row r="129" spans="9:14" customFormat="1" x14ac:dyDescent="0.25">
      <c r="I129" s="3"/>
      <c r="J129" s="209"/>
      <c r="K129" s="208"/>
      <c r="L129" s="208"/>
      <c r="M129" s="209"/>
      <c r="N129" s="3"/>
    </row>
    <row r="130" spans="9:14" customFormat="1" x14ac:dyDescent="0.25">
      <c r="I130" s="3"/>
      <c r="J130" s="209"/>
      <c r="K130" s="210"/>
      <c r="L130" s="210"/>
      <c r="M130" s="209"/>
      <c r="N130" s="3"/>
    </row>
    <row r="131" spans="9:14" customFormat="1" x14ac:dyDescent="0.25">
      <c r="I131" s="3"/>
      <c r="J131" s="209"/>
      <c r="K131" s="211"/>
      <c r="L131" s="211"/>
      <c r="M131" s="209"/>
      <c r="N131" s="3"/>
    </row>
    <row r="132" spans="9:14" customFormat="1" x14ac:dyDescent="0.25">
      <c r="I132" s="3"/>
      <c r="J132" s="209"/>
      <c r="K132" s="211"/>
      <c r="L132" s="211"/>
      <c r="M132" s="209"/>
      <c r="N132" s="3"/>
    </row>
    <row r="133" spans="9:14" customFormat="1" x14ac:dyDescent="0.25">
      <c r="I133" s="3"/>
      <c r="J133" s="209"/>
      <c r="K133" s="211"/>
      <c r="L133" s="211"/>
      <c r="M133" s="209"/>
      <c r="N133" s="3"/>
    </row>
    <row r="134" spans="9:14" customFormat="1" x14ac:dyDescent="0.25">
      <c r="I134" s="3"/>
      <c r="J134" s="3"/>
      <c r="K134" s="124"/>
      <c r="L134" s="124"/>
      <c r="M134" s="3"/>
      <c r="N134" s="3"/>
    </row>
    <row r="135" spans="9:14" customFormat="1" x14ac:dyDescent="0.25">
      <c r="I135" s="3"/>
      <c r="J135" s="3"/>
      <c r="K135" s="124"/>
      <c r="L135" s="124"/>
      <c r="M135" s="3"/>
      <c r="N135" s="3"/>
    </row>
    <row r="136" spans="9:14" customFormat="1" x14ac:dyDescent="0.25">
      <c r="I136" s="3"/>
      <c r="J136" s="3"/>
      <c r="K136" s="124"/>
      <c r="L136" s="124"/>
      <c r="M136" s="3"/>
      <c r="N136" s="3"/>
    </row>
    <row r="137" spans="9:14" customFormat="1" x14ac:dyDescent="0.25">
      <c r="I137" s="3"/>
      <c r="J137" s="209"/>
      <c r="K137" s="211"/>
      <c r="L137" s="211"/>
      <c r="M137" s="209"/>
      <c r="N137" s="209"/>
    </row>
    <row r="138" spans="9:14" customFormat="1" x14ac:dyDescent="0.25">
      <c r="I138" s="3"/>
      <c r="J138" s="209"/>
      <c r="K138" s="211"/>
      <c r="L138" s="211"/>
      <c r="M138" s="209"/>
      <c r="N138" s="209"/>
    </row>
    <row r="139" spans="9:14" customFormat="1" x14ac:dyDescent="0.25">
      <c r="I139" s="3"/>
      <c r="J139" s="209"/>
      <c r="K139" s="211"/>
      <c r="L139" s="211"/>
      <c r="M139" s="209"/>
      <c r="N139" s="209"/>
    </row>
    <row r="140" spans="9:14" customFormat="1" x14ac:dyDescent="0.25">
      <c r="I140" s="3"/>
      <c r="J140" s="209"/>
      <c r="K140" s="211"/>
      <c r="L140" s="211"/>
      <c r="M140" s="209"/>
      <c r="N140" s="209"/>
    </row>
    <row r="141" spans="9:14" customFormat="1" x14ac:dyDescent="0.25">
      <c r="I141" s="3"/>
      <c r="J141" s="209"/>
      <c r="K141" s="210"/>
      <c r="L141" s="210"/>
      <c r="M141" s="209"/>
      <c r="N141" s="209"/>
    </row>
    <row r="142" spans="9:14" customFormat="1" x14ac:dyDescent="0.25">
      <c r="I142" s="3"/>
      <c r="J142" s="209"/>
      <c r="K142" s="211"/>
      <c r="L142" s="211"/>
      <c r="M142" s="209"/>
      <c r="N142" s="209"/>
    </row>
    <row r="143" spans="9:14" customFormat="1" x14ac:dyDescent="0.25">
      <c r="I143" s="3"/>
      <c r="J143" s="209"/>
      <c r="K143" s="211"/>
      <c r="L143" s="211"/>
      <c r="M143" s="209"/>
      <c r="N143" s="209"/>
    </row>
    <row r="144" spans="9:14" customFormat="1" x14ac:dyDescent="0.25">
      <c r="I144" s="3"/>
      <c r="J144" s="209"/>
      <c r="K144" s="211"/>
      <c r="L144" s="211"/>
      <c r="M144" s="209"/>
      <c r="N144" s="209"/>
    </row>
    <row r="145" spans="9:14" customFormat="1" x14ac:dyDescent="0.25">
      <c r="I145" s="3"/>
      <c r="J145" s="209"/>
      <c r="K145" s="211"/>
      <c r="L145" s="211"/>
      <c r="M145" s="209"/>
      <c r="N145" s="209"/>
    </row>
    <row r="146" spans="9:14" customFormat="1" x14ac:dyDescent="0.25">
      <c r="I146" s="3"/>
      <c r="J146" s="209"/>
      <c r="K146" s="211"/>
      <c r="L146" s="211"/>
      <c r="M146" s="209"/>
      <c r="N146" s="209"/>
    </row>
    <row r="147" spans="9:14" customFormat="1" x14ac:dyDescent="0.25">
      <c r="I147" s="3"/>
      <c r="J147" s="3"/>
      <c r="K147" s="124"/>
      <c r="L147" s="124"/>
      <c r="M147" s="3"/>
      <c r="N147" s="3"/>
    </row>
    <row r="148" spans="9:14" customFormat="1" x14ac:dyDescent="0.25">
      <c r="I148" s="3"/>
      <c r="J148" s="3"/>
      <c r="K148" s="124"/>
      <c r="L148" s="124"/>
      <c r="M148" s="3"/>
      <c r="N148" s="3"/>
    </row>
    <row r="149" spans="9:14" customFormat="1" x14ac:dyDescent="0.25">
      <c r="I149" s="3"/>
      <c r="J149" s="209"/>
      <c r="K149" s="211"/>
      <c r="L149" s="211"/>
      <c r="M149" s="209"/>
      <c r="N149" s="209"/>
    </row>
    <row r="150" spans="9:14" customFormat="1" x14ac:dyDescent="0.25">
      <c r="I150" s="3"/>
      <c r="J150" s="209"/>
      <c r="K150" s="211"/>
      <c r="L150" s="211"/>
      <c r="M150" s="209"/>
      <c r="N150" s="209"/>
    </row>
    <row r="151" spans="9:14" customFormat="1" x14ac:dyDescent="0.25">
      <c r="I151" s="3"/>
      <c r="J151" s="209"/>
      <c r="K151" s="211"/>
      <c r="L151" s="211"/>
      <c r="M151" s="209"/>
      <c r="N151" s="209"/>
    </row>
    <row r="152" spans="9:14" customFormat="1" x14ac:dyDescent="0.25">
      <c r="I152" s="3"/>
      <c r="J152" s="209"/>
      <c r="K152" s="210"/>
      <c r="L152" s="210"/>
      <c r="M152" s="209"/>
      <c r="N152" s="209"/>
    </row>
    <row r="153" spans="9:14" customFormat="1" x14ac:dyDescent="0.25">
      <c r="I153" s="3"/>
      <c r="J153" s="209"/>
      <c r="K153" s="211"/>
      <c r="L153" s="211"/>
      <c r="M153" s="209"/>
      <c r="N153" s="209"/>
    </row>
    <row r="154" spans="9:14" customFormat="1" x14ac:dyDescent="0.25">
      <c r="I154" s="3"/>
      <c r="J154" s="209"/>
      <c r="K154" s="211"/>
      <c r="L154" s="211"/>
      <c r="M154" s="209"/>
      <c r="N154" s="209"/>
    </row>
    <row r="155" spans="9:14" customFormat="1" x14ac:dyDescent="0.25">
      <c r="I155" s="3"/>
      <c r="J155" s="209"/>
      <c r="K155" s="211"/>
      <c r="L155" s="211"/>
      <c r="M155" s="209"/>
      <c r="N155" s="209"/>
    </row>
    <row r="156" spans="9:14" customFormat="1" x14ac:dyDescent="0.25">
      <c r="I156" s="3"/>
      <c r="J156" s="209"/>
      <c r="K156" s="211"/>
      <c r="L156" s="211"/>
      <c r="M156" s="209"/>
      <c r="N156" s="209"/>
    </row>
    <row r="157" spans="9:14" customFormat="1" x14ac:dyDescent="0.25">
      <c r="I157" s="3"/>
      <c r="J157" s="209"/>
      <c r="K157" s="211"/>
      <c r="L157" s="211"/>
      <c r="M157" s="209"/>
      <c r="N157" s="209"/>
    </row>
    <row r="158" spans="9:14" customFormat="1" x14ac:dyDescent="0.25">
      <c r="I158" s="3"/>
      <c r="J158" s="209"/>
      <c r="K158" s="211"/>
      <c r="L158" s="211"/>
      <c r="M158" s="209"/>
      <c r="N158" s="209"/>
    </row>
    <row r="159" spans="9:14" customFormat="1" x14ac:dyDescent="0.25">
      <c r="I159" s="3"/>
      <c r="J159" s="209"/>
      <c r="K159" s="211"/>
      <c r="L159" s="211"/>
      <c r="M159" s="209"/>
      <c r="N159" s="209"/>
    </row>
    <row r="160" spans="9:14" customFormat="1" x14ac:dyDescent="0.25">
      <c r="I160" s="3"/>
      <c r="J160" s="209"/>
      <c r="K160" s="211"/>
      <c r="L160" s="211"/>
      <c r="M160" s="209"/>
      <c r="N160" s="209"/>
    </row>
    <row r="161" spans="7:17" customFormat="1" x14ac:dyDescent="0.25">
      <c r="I161" s="3"/>
      <c r="J161" s="209"/>
      <c r="K161" s="211"/>
      <c r="L161" s="211"/>
      <c r="M161" s="209"/>
      <c r="N161" s="209"/>
    </row>
    <row r="162" spans="7:17" customFormat="1" x14ac:dyDescent="0.25">
      <c r="I162" s="3"/>
      <c r="J162" s="209"/>
      <c r="K162" s="211"/>
      <c r="L162" s="211"/>
      <c r="M162" s="209"/>
      <c r="N162" s="209"/>
    </row>
    <row r="163" spans="7:17" customFormat="1" x14ac:dyDescent="0.25">
      <c r="I163" s="3"/>
      <c r="J163" s="209"/>
      <c r="K163" s="210"/>
      <c r="L163" s="210"/>
      <c r="M163" s="209"/>
      <c r="N163" s="209"/>
    </row>
    <row r="164" spans="7:17" customFormat="1" x14ac:dyDescent="0.25">
      <c r="I164" s="3"/>
      <c r="J164" s="209"/>
      <c r="K164" s="211"/>
      <c r="L164" s="211"/>
      <c r="M164" s="209"/>
      <c r="N164" s="209"/>
    </row>
    <row r="165" spans="7:17" customFormat="1" x14ac:dyDescent="0.25">
      <c r="G165" s="212"/>
      <c r="H165" s="212"/>
      <c r="I165" s="209"/>
      <c r="J165" s="209"/>
      <c r="K165" s="211"/>
      <c r="L165" s="211"/>
      <c r="M165" s="209"/>
      <c r="N165" s="209"/>
      <c r="O165" s="212"/>
      <c r="P165" s="212"/>
      <c r="Q165" s="212"/>
    </row>
    <row r="166" spans="7:17" customFormat="1" x14ac:dyDescent="0.25">
      <c r="G166" s="212"/>
      <c r="H166" s="212"/>
      <c r="I166" s="209"/>
      <c r="J166" s="209"/>
      <c r="K166" s="211"/>
      <c r="L166" s="211"/>
      <c r="M166" s="209"/>
      <c r="N166" s="209"/>
      <c r="O166" s="212"/>
      <c r="P166" s="212"/>
      <c r="Q166" s="212"/>
    </row>
    <row r="167" spans="7:17" customFormat="1" x14ac:dyDescent="0.25">
      <c r="G167" s="212"/>
      <c r="H167" s="212"/>
      <c r="I167" s="209"/>
      <c r="J167" s="209"/>
      <c r="K167" s="211"/>
      <c r="L167" s="211"/>
      <c r="M167" s="209"/>
      <c r="N167" s="209"/>
      <c r="O167" s="212"/>
      <c r="P167" s="212"/>
      <c r="Q167" s="212"/>
    </row>
    <row r="168" spans="7:17" customFormat="1" x14ac:dyDescent="0.25">
      <c r="G168" s="212"/>
      <c r="H168" s="212"/>
      <c r="I168" s="209"/>
      <c r="J168" s="209"/>
      <c r="K168" s="211"/>
      <c r="L168" s="211"/>
      <c r="M168" s="209"/>
      <c r="N168" s="209"/>
      <c r="O168" s="212"/>
      <c r="P168" s="212"/>
      <c r="Q168" s="212"/>
    </row>
    <row r="169" spans="7:17" customFormat="1" x14ac:dyDescent="0.25">
      <c r="G169" s="212"/>
      <c r="H169" s="212"/>
      <c r="I169" s="209"/>
      <c r="J169" s="209"/>
      <c r="K169" s="211"/>
      <c r="L169" s="211"/>
      <c r="M169" s="209"/>
      <c r="N169" s="209"/>
      <c r="O169" s="212"/>
      <c r="P169" s="212"/>
      <c r="Q169" s="212"/>
    </row>
    <row r="170" spans="7:17" customFormat="1" x14ac:dyDescent="0.25">
      <c r="G170" s="212"/>
      <c r="H170" s="212"/>
      <c r="I170" s="209"/>
      <c r="J170" s="209"/>
      <c r="K170" s="211"/>
      <c r="L170" s="211"/>
      <c r="M170" s="209"/>
      <c r="N170" s="209"/>
      <c r="O170" s="212"/>
      <c r="P170" s="212"/>
      <c r="Q170" s="212"/>
    </row>
    <row r="171" spans="7:17" customFormat="1" x14ac:dyDescent="0.25">
      <c r="G171" s="212"/>
      <c r="H171" s="212"/>
      <c r="I171" s="209"/>
      <c r="J171" s="209"/>
      <c r="K171" s="211"/>
      <c r="L171" s="211"/>
      <c r="M171" s="209"/>
      <c r="N171" s="209"/>
      <c r="O171" s="212"/>
      <c r="P171" s="212"/>
      <c r="Q171" s="212"/>
    </row>
    <row r="172" spans="7:17" customFormat="1" x14ac:dyDescent="0.25">
      <c r="G172" s="212"/>
      <c r="H172" s="212"/>
      <c r="I172" s="209"/>
      <c r="J172" s="209"/>
      <c r="K172" s="211"/>
      <c r="L172" s="211"/>
      <c r="M172" s="209"/>
      <c r="N172" s="209"/>
      <c r="O172" s="212"/>
      <c r="P172" s="212"/>
      <c r="Q172" s="212"/>
    </row>
    <row r="173" spans="7:17" customFormat="1" x14ac:dyDescent="0.25">
      <c r="G173" s="212"/>
      <c r="H173" s="212"/>
      <c r="I173" s="209"/>
      <c r="J173" s="209"/>
      <c r="K173" s="211"/>
      <c r="L173" s="211"/>
      <c r="M173" s="209"/>
      <c r="N173" s="209"/>
      <c r="O173" s="212"/>
      <c r="P173" s="212"/>
      <c r="Q173" s="212"/>
    </row>
    <row r="174" spans="7:17" customFormat="1" x14ac:dyDescent="0.25">
      <c r="G174" s="212"/>
      <c r="H174" s="212"/>
      <c r="I174" s="209"/>
      <c r="J174" s="209"/>
      <c r="K174" s="210"/>
      <c r="L174" s="210"/>
      <c r="M174" s="209"/>
      <c r="N174" s="209"/>
      <c r="O174" s="212"/>
      <c r="P174" s="212"/>
      <c r="Q174" s="212"/>
    </row>
    <row r="175" spans="7:17" customFormat="1" x14ac:dyDescent="0.25">
      <c r="G175" s="212"/>
      <c r="H175" s="212"/>
      <c r="I175" s="209"/>
      <c r="J175" s="209"/>
      <c r="K175" s="211"/>
      <c r="L175" s="211"/>
      <c r="M175" s="209"/>
      <c r="N175" s="209"/>
      <c r="O175" s="212"/>
      <c r="P175" s="212"/>
      <c r="Q175" s="212"/>
    </row>
    <row r="176" spans="7:17" customFormat="1" x14ac:dyDescent="0.25">
      <c r="G176" s="212"/>
      <c r="H176" s="212"/>
      <c r="I176" s="209"/>
      <c r="J176" s="209"/>
      <c r="K176" s="211"/>
      <c r="L176" s="211"/>
      <c r="M176" s="209"/>
      <c r="N176" s="209"/>
      <c r="O176" s="212"/>
      <c r="P176" s="212"/>
      <c r="Q176" s="212"/>
    </row>
    <row r="177" spans="7:17" x14ac:dyDescent="0.3">
      <c r="G177" s="213"/>
      <c r="H177" s="213"/>
      <c r="I177" s="207"/>
      <c r="J177" s="207"/>
      <c r="K177" s="207"/>
      <c r="L177" s="207"/>
      <c r="M177" s="209"/>
      <c r="N177" s="209"/>
      <c r="O177" s="212"/>
      <c r="P177" s="212"/>
      <c r="Q177" s="212"/>
    </row>
    <row r="178" spans="7:17" x14ac:dyDescent="0.3">
      <c r="G178" s="213"/>
      <c r="H178" s="213"/>
      <c r="I178" s="207"/>
      <c r="J178" s="207"/>
      <c r="K178" s="207"/>
      <c r="L178" s="207"/>
      <c r="M178" s="209"/>
      <c r="N178" s="209"/>
      <c r="O178" s="212"/>
      <c r="P178" s="212"/>
      <c r="Q178" s="212"/>
    </row>
    <row r="179" spans="7:17" x14ac:dyDescent="0.3">
      <c r="G179" s="213"/>
      <c r="H179" s="213"/>
      <c r="I179" s="214"/>
      <c r="J179" s="214"/>
      <c r="K179" s="214"/>
      <c r="L179" s="214"/>
      <c r="M179" s="212"/>
      <c r="N179" s="212"/>
      <c r="O179" s="212"/>
      <c r="P179" s="212"/>
      <c r="Q179" s="212"/>
    </row>
  </sheetData>
  <sheetProtection sort="0" autoFilter="0" pivotTables="0"/>
  <mergeCells count="11">
    <mergeCell ref="J2:J3"/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SheetLayoutView="9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75" t="s">
        <v>100</v>
      </c>
      <c r="B1" s="375"/>
      <c r="C1" s="375"/>
      <c r="D1" s="375"/>
      <c r="E1" s="375"/>
      <c r="F1" s="375"/>
      <c r="G1" s="375"/>
    </row>
    <row r="2" spans="1:7" ht="54.75" customHeight="1" x14ac:dyDescent="0.25">
      <c r="A2" s="367" t="s">
        <v>101</v>
      </c>
      <c r="B2" s="376" t="s">
        <v>102</v>
      </c>
      <c r="C2" s="377"/>
      <c r="D2" s="367" t="s">
        <v>104</v>
      </c>
      <c r="E2" s="367" t="s">
        <v>105</v>
      </c>
      <c r="F2" s="367" t="s">
        <v>106</v>
      </c>
      <c r="G2" s="371" t="s">
        <v>107</v>
      </c>
    </row>
    <row r="3" spans="1:7" ht="21" customHeight="1" x14ac:dyDescent="0.25">
      <c r="A3" s="369"/>
      <c r="B3" s="176" t="s">
        <v>56</v>
      </c>
      <c r="C3" s="176" t="s">
        <v>86</v>
      </c>
      <c r="D3" s="369"/>
      <c r="E3" s="369"/>
      <c r="F3" s="369"/>
      <c r="G3" s="371"/>
    </row>
    <row r="4" spans="1:7" ht="129" customHeight="1" x14ac:dyDescent="0.25">
      <c r="A4" s="51" t="s">
        <v>274</v>
      </c>
      <c r="B4" s="54">
        <v>0</v>
      </c>
      <c r="C4" s="54">
        <v>45</v>
      </c>
      <c r="D4" s="74" t="s">
        <v>381</v>
      </c>
      <c r="E4" s="74" t="s">
        <v>382</v>
      </c>
      <c r="F4" s="96" t="s">
        <v>383</v>
      </c>
      <c r="G4" s="67" t="s">
        <v>384</v>
      </c>
    </row>
    <row r="5" spans="1:7" ht="143.25" customHeight="1" x14ac:dyDescent="0.25">
      <c r="A5" s="53" t="s">
        <v>103</v>
      </c>
      <c r="B5" s="54"/>
      <c r="C5" s="54"/>
      <c r="D5" s="74"/>
      <c r="E5" s="96"/>
      <c r="F5" s="96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SheetLayoutView="90" workbookViewId="0">
      <selection activeCell="B4" sqref="B4:I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82" t="s">
        <v>108</v>
      </c>
      <c r="B1" s="382"/>
      <c r="C1" s="382"/>
      <c r="D1" s="382"/>
      <c r="E1" s="382"/>
      <c r="F1" s="382"/>
      <c r="G1" s="382"/>
      <c r="H1" s="382"/>
      <c r="I1" s="382"/>
    </row>
    <row r="2" spans="1:9" s="5" customFormat="1" ht="38.25" customHeight="1" x14ac:dyDescent="0.25">
      <c r="A2" s="380" t="s">
        <v>59</v>
      </c>
      <c r="B2" s="380" t="s">
        <v>109</v>
      </c>
      <c r="C2" s="381" t="s">
        <v>110</v>
      </c>
      <c r="D2" s="381"/>
      <c r="E2" s="380" t="s">
        <v>111</v>
      </c>
      <c r="F2" s="380" t="s">
        <v>90</v>
      </c>
      <c r="G2" s="380" t="s">
        <v>113</v>
      </c>
      <c r="H2" s="380"/>
      <c r="I2" s="380" t="s">
        <v>115</v>
      </c>
    </row>
    <row r="3" spans="1:9" s="5" customFormat="1" ht="55.5" customHeight="1" x14ac:dyDescent="0.25">
      <c r="A3" s="380"/>
      <c r="B3" s="380"/>
      <c r="C3" s="19" t="s">
        <v>56</v>
      </c>
      <c r="D3" s="19" t="s">
        <v>86</v>
      </c>
      <c r="E3" s="380"/>
      <c r="F3" s="380"/>
      <c r="G3" s="7" t="s">
        <v>112</v>
      </c>
      <c r="H3" s="7" t="s">
        <v>114</v>
      </c>
      <c r="I3" s="380"/>
    </row>
    <row r="4" spans="1:9" ht="75" x14ac:dyDescent="0.25">
      <c r="A4" s="55">
        <v>1</v>
      </c>
      <c r="B4" s="67" t="s">
        <v>684</v>
      </c>
      <c r="C4" s="57">
        <v>1</v>
      </c>
      <c r="D4" s="57">
        <v>1</v>
      </c>
      <c r="E4" s="97" t="s">
        <v>685</v>
      </c>
      <c r="F4" s="67" t="s">
        <v>686</v>
      </c>
      <c r="G4" s="21">
        <v>24</v>
      </c>
      <c r="H4" s="21">
        <v>0</v>
      </c>
      <c r="I4" s="97" t="s">
        <v>687</v>
      </c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7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7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7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7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7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7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7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7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7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7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7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7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7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7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7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7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7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7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7">
        <v>26</v>
      </c>
      <c r="B29" s="83"/>
      <c r="C29" s="23">
        <v>0</v>
      </c>
      <c r="D29" s="23">
        <v>0</v>
      </c>
      <c r="E29" s="48"/>
      <c r="F29" s="83"/>
      <c r="G29" s="100">
        <v>0</v>
      </c>
      <c r="H29" s="100">
        <v>0</v>
      </c>
      <c r="I29" s="48"/>
    </row>
    <row r="30" spans="1:9" ht="18.75" x14ac:dyDescent="0.25">
      <c r="A30" s="97">
        <v>27</v>
      </c>
      <c r="B30" s="83"/>
      <c r="C30" s="23">
        <v>0</v>
      </c>
      <c r="D30" s="23">
        <v>0</v>
      </c>
      <c r="E30" s="48"/>
      <c r="F30" s="83"/>
      <c r="G30" s="100">
        <v>0</v>
      </c>
      <c r="H30" s="100">
        <v>0</v>
      </c>
      <c r="I30" s="48"/>
    </row>
    <row r="31" spans="1:9" ht="18.75" x14ac:dyDescent="0.25">
      <c r="A31" s="97">
        <v>28</v>
      </c>
      <c r="B31" s="83"/>
      <c r="C31" s="23">
        <v>0</v>
      </c>
      <c r="D31" s="23">
        <v>0</v>
      </c>
      <c r="E31" s="48"/>
      <c r="F31" s="83"/>
      <c r="G31" s="100">
        <v>0</v>
      </c>
      <c r="H31" s="100">
        <v>0</v>
      </c>
      <c r="I31" s="48"/>
    </row>
    <row r="32" spans="1:9" ht="18.75" x14ac:dyDescent="0.25">
      <c r="A32" s="97">
        <v>29</v>
      </c>
      <c r="B32" s="83"/>
      <c r="C32" s="23">
        <v>0</v>
      </c>
      <c r="D32" s="23">
        <v>0</v>
      </c>
      <c r="E32" s="48"/>
      <c r="F32" s="83"/>
      <c r="G32" s="100">
        <v>0</v>
      </c>
      <c r="H32" s="100">
        <v>0</v>
      </c>
      <c r="I32" s="48"/>
    </row>
    <row r="33" spans="1:9" ht="18.75" x14ac:dyDescent="0.25">
      <c r="A33" s="97">
        <v>30</v>
      </c>
      <c r="B33" s="83"/>
      <c r="C33" s="100">
        <v>0</v>
      </c>
      <c r="D33" s="100">
        <v>0</v>
      </c>
      <c r="E33" s="48"/>
      <c r="F33" s="83"/>
      <c r="G33" s="100">
        <v>0</v>
      </c>
      <c r="H33" s="100">
        <v>0</v>
      </c>
      <c r="I33" s="48"/>
    </row>
    <row r="34" spans="1:9" ht="18.75" x14ac:dyDescent="0.25">
      <c r="A34" s="97">
        <v>31</v>
      </c>
      <c r="B34" s="83"/>
      <c r="C34" s="100">
        <v>0</v>
      </c>
      <c r="D34" s="100">
        <v>0</v>
      </c>
      <c r="E34" s="48"/>
      <c r="F34" s="83"/>
      <c r="G34" s="100">
        <v>0</v>
      </c>
      <c r="H34" s="100">
        <v>0</v>
      </c>
      <c r="I34" s="48"/>
    </row>
    <row r="35" spans="1:9" ht="18.75" x14ac:dyDescent="0.25">
      <c r="A35" s="97">
        <v>32</v>
      </c>
      <c r="B35" s="83"/>
      <c r="C35" s="100">
        <v>0</v>
      </c>
      <c r="D35" s="100">
        <v>0</v>
      </c>
      <c r="E35" s="48"/>
      <c r="F35" s="83"/>
      <c r="G35" s="100">
        <v>0</v>
      </c>
      <c r="H35" s="100">
        <v>0</v>
      </c>
      <c r="I35" s="48"/>
    </row>
    <row r="36" spans="1:9" ht="18.75" x14ac:dyDescent="0.25">
      <c r="A36" s="97">
        <v>33</v>
      </c>
      <c r="B36" s="83"/>
      <c r="C36" s="100">
        <v>0</v>
      </c>
      <c r="D36" s="100">
        <v>0</v>
      </c>
      <c r="E36" s="48"/>
      <c r="F36" s="83"/>
      <c r="G36" s="100">
        <v>0</v>
      </c>
      <c r="H36" s="100">
        <v>0</v>
      </c>
      <c r="I36" s="48"/>
    </row>
    <row r="37" spans="1:9" ht="18.75" x14ac:dyDescent="0.25">
      <c r="A37" s="97">
        <v>34</v>
      </c>
      <c r="B37" s="83"/>
      <c r="C37" s="100">
        <v>0</v>
      </c>
      <c r="D37" s="100">
        <v>0</v>
      </c>
      <c r="E37" s="48"/>
      <c r="F37" s="83"/>
      <c r="G37" s="100">
        <v>0</v>
      </c>
      <c r="H37" s="100">
        <v>0</v>
      </c>
      <c r="I37" s="48"/>
    </row>
    <row r="38" spans="1:9" ht="18.75" x14ac:dyDescent="0.25">
      <c r="A38" s="97">
        <v>35</v>
      </c>
      <c r="B38" s="83"/>
      <c r="C38" s="100">
        <v>0</v>
      </c>
      <c r="D38" s="100">
        <v>0</v>
      </c>
      <c r="E38" s="48"/>
      <c r="F38" s="83"/>
      <c r="G38" s="100">
        <v>0</v>
      </c>
      <c r="H38" s="100">
        <v>0</v>
      </c>
      <c r="I38" s="48"/>
    </row>
    <row r="39" spans="1:9" ht="18.75" x14ac:dyDescent="0.25">
      <c r="A39" s="97">
        <v>36</v>
      </c>
      <c r="B39" s="83"/>
      <c r="C39" s="100">
        <v>0</v>
      </c>
      <c r="D39" s="100">
        <v>0</v>
      </c>
      <c r="E39" s="48"/>
      <c r="F39" s="83"/>
      <c r="G39" s="100">
        <v>0</v>
      </c>
      <c r="H39" s="100">
        <v>0</v>
      </c>
      <c r="I39" s="48"/>
    </row>
    <row r="40" spans="1:9" ht="18.75" x14ac:dyDescent="0.25">
      <c r="A40" s="97">
        <v>37</v>
      </c>
      <c r="B40" s="83"/>
      <c r="C40" s="100">
        <v>0</v>
      </c>
      <c r="D40" s="100">
        <v>0</v>
      </c>
      <c r="E40" s="48"/>
      <c r="F40" s="83"/>
      <c r="G40" s="100">
        <v>0</v>
      </c>
      <c r="H40" s="100">
        <v>0</v>
      </c>
      <c r="I40" s="48"/>
    </row>
    <row r="41" spans="1:9" ht="18.75" x14ac:dyDescent="0.25">
      <c r="A41" s="97">
        <v>38</v>
      </c>
      <c r="B41" s="83"/>
      <c r="C41" s="100">
        <v>0</v>
      </c>
      <c r="D41" s="100">
        <v>0</v>
      </c>
      <c r="E41" s="48"/>
      <c r="F41" s="83"/>
      <c r="G41" s="100">
        <v>0</v>
      </c>
      <c r="H41" s="100">
        <v>0</v>
      </c>
      <c r="I41" s="48"/>
    </row>
    <row r="42" spans="1:9" ht="18.75" x14ac:dyDescent="0.25">
      <c r="A42" s="97">
        <v>39</v>
      </c>
      <c r="B42" s="83"/>
      <c r="C42" s="100">
        <v>0</v>
      </c>
      <c r="D42" s="100">
        <v>0</v>
      </c>
      <c r="E42" s="48"/>
      <c r="F42" s="83"/>
      <c r="G42" s="100">
        <v>0</v>
      </c>
      <c r="H42" s="100">
        <v>0</v>
      </c>
      <c r="I42" s="48"/>
    </row>
    <row r="43" spans="1:9" ht="18.75" x14ac:dyDescent="0.25">
      <c r="A43" s="97">
        <v>40</v>
      </c>
      <c r="B43" s="83"/>
      <c r="C43" s="100">
        <v>0</v>
      </c>
      <c r="D43" s="100">
        <v>0</v>
      </c>
      <c r="E43" s="48"/>
      <c r="F43" s="83"/>
      <c r="G43" s="100">
        <v>0</v>
      </c>
      <c r="H43" s="100">
        <v>0</v>
      </c>
      <c r="I43" s="48"/>
    </row>
    <row r="44" spans="1:9" ht="18.75" x14ac:dyDescent="0.25">
      <c r="A44" s="97">
        <v>41</v>
      </c>
      <c r="B44" s="83"/>
      <c r="C44" s="100">
        <v>0</v>
      </c>
      <c r="D44" s="100">
        <v>0</v>
      </c>
      <c r="E44" s="48"/>
      <c r="F44" s="83"/>
      <c r="G44" s="100">
        <v>0</v>
      </c>
      <c r="H44" s="100">
        <v>0</v>
      </c>
      <c r="I44" s="48"/>
    </row>
    <row r="45" spans="1:9" ht="18.75" x14ac:dyDescent="0.25">
      <c r="A45" s="97">
        <v>42</v>
      </c>
      <c r="B45" s="83"/>
      <c r="C45" s="100">
        <v>0</v>
      </c>
      <c r="D45" s="100">
        <v>0</v>
      </c>
      <c r="E45" s="48"/>
      <c r="F45" s="83"/>
      <c r="G45" s="100">
        <v>0</v>
      </c>
      <c r="H45" s="100">
        <v>0</v>
      </c>
      <c r="I45" s="48"/>
    </row>
    <row r="46" spans="1:9" ht="18.75" x14ac:dyDescent="0.25">
      <c r="A46" s="97">
        <v>43</v>
      </c>
      <c r="B46" s="83"/>
      <c r="C46" s="100">
        <v>0</v>
      </c>
      <c r="D46" s="100">
        <v>0</v>
      </c>
      <c r="E46" s="48"/>
      <c r="F46" s="83"/>
      <c r="G46" s="100">
        <v>0</v>
      </c>
      <c r="H46" s="100">
        <v>0</v>
      </c>
      <c r="I46" s="48"/>
    </row>
    <row r="47" spans="1:9" ht="18.75" x14ac:dyDescent="0.25">
      <c r="A47" s="97">
        <v>44</v>
      </c>
      <c r="B47" s="83"/>
      <c r="C47" s="100">
        <v>0</v>
      </c>
      <c r="D47" s="100">
        <v>0</v>
      </c>
      <c r="E47" s="48"/>
      <c r="F47" s="83"/>
      <c r="G47" s="100">
        <v>0</v>
      </c>
      <c r="H47" s="100">
        <v>0</v>
      </c>
      <c r="I47" s="48"/>
    </row>
    <row r="48" spans="1:9" ht="18.75" x14ac:dyDescent="0.25">
      <c r="A48" s="97">
        <v>45</v>
      </c>
      <c r="B48" s="83"/>
      <c r="C48" s="100">
        <v>0</v>
      </c>
      <c r="D48" s="100">
        <v>0</v>
      </c>
      <c r="E48" s="48"/>
      <c r="F48" s="83"/>
      <c r="G48" s="100">
        <v>0</v>
      </c>
      <c r="H48" s="100">
        <v>0</v>
      </c>
      <c r="I48" s="48"/>
    </row>
    <row r="49" spans="1:9" ht="18.75" x14ac:dyDescent="0.25">
      <c r="A49" s="97">
        <v>46</v>
      </c>
      <c r="B49" s="83"/>
      <c r="C49" s="100">
        <v>0</v>
      </c>
      <c r="D49" s="100">
        <v>0</v>
      </c>
      <c r="E49" s="48"/>
      <c r="F49" s="83"/>
      <c r="G49" s="100">
        <v>0</v>
      </c>
      <c r="H49" s="100">
        <v>0</v>
      </c>
      <c r="I49" s="48"/>
    </row>
    <row r="50" spans="1:9" ht="18.75" x14ac:dyDescent="0.25">
      <c r="A50" s="97">
        <v>47</v>
      </c>
      <c r="B50" s="83"/>
      <c r="C50" s="100">
        <v>0</v>
      </c>
      <c r="D50" s="100">
        <v>0</v>
      </c>
      <c r="E50" s="48"/>
      <c r="F50" s="83"/>
      <c r="G50" s="100">
        <v>0</v>
      </c>
      <c r="H50" s="100">
        <v>0</v>
      </c>
      <c r="I50" s="48"/>
    </row>
    <row r="51" spans="1:9" ht="18.75" x14ac:dyDescent="0.25">
      <c r="A51" s="97">
        <v>48</v>
      </c>
      <c r="B51" s="83"/>
      <c r="C51" s="100">
        <v>0</v>
      </c>
      <c r="D51" s="100">
        <v>0</v>
      </c>
      <c r="E51" s="48"/>
      <c r="F51" s="83"/>
      <c r="G51" s="100">
        <v>0</v>
      </c>
      <c r="H51" s="100">
        <v>0</v>
      </c>
      <c r="I51" s="48"/>
    </row>
    <row r="52" spans="1:9" ht="18.75" x14ac:dyDescent="0.25">
      <c r="A52" s="97">
        <v>49</v>
      </c>
      <c r="B52" s="83"/>
      <c r="C52" s="100">
        <v>0</v>
      </c>
      <c r="D52" s="100">
        <v>0</v>
      </c>
      <c r="E52" s="48"/>
      <c r="F52" s="83"/>
      <c r="G52" s="100">
        <v>0</v>
      </c>
      <c r="H52" s="100">
        <v>0</v>
      </c>
      <c r="I52" s="48"/>
    </row>
    <row r="53" spans="1:9" ht="18.75" x14ac:dyDescent="0.25">
      <c r="A53" s="97">
        <v>50</v>
      </c>
      <c r="B53" s="83"/>
      <c r="C53" s="100">
        <v>0</v>
      </c>
      <c r="D53" s="100">
        <v>0</v>
      </c>
      <c r="E53" s="48"/>
      <c r="F53" s="83"/>
      <c r="G53" s="100">
        <v>0</v>
      </c>
      <c r="H53" s="100">
        <v>0</v>
      </c>
      <c r="I53" s="48"/>
    </row>
    <row r="54" spans="1:9" ht="18.75" x14ac:dyDescent="0.25">
      <c r="A54" s="97">
        <v>51</v>
      </c>
      <c r="B54" s="83"/>
      <c r="C54" s="100">
        <v>0</v>
      </c>
      <c r="D54" s="100">
        <v>0</v>
      </c>
      <c r="E54" s="48"/>
      <c r="F54" s="83"/>
      <c r="G54" s="100">
        <v>0</v>
      </c>
      <c r="H54" s="100">
        <v>0</v>
      </c>
      <c r="I54" s="48"/>
    </row>
    <row r="55" spans="1:9" ht="18.75" x14ac:dyDescent="0.25">
      <c r="A55" s="97">
        <v>52</v>
      </c>
      <c r="B55" s="83"/>
      <c r="C55" s="100">
        <v>0</v>
      </c>
      <c r="D55" s="100">
        <v>0</v>
      </c>
      <c r="E55" s="48"/>
      <c r="F55" s="83"/>
      <c r="G55" s="100">
        <v>0</v>
      </c>
      <c r="H55" s="100">
        <v>0</v>
      </c>
      <c r="I55" s="48"/>
    </row>
    <row r="56" spans="1:9" ht="18.75" x14ac:dyDescent="0.25">
      <c r="A56" s="97">
        <v>53</v>
      </c>
      <c r="B56" s="83"/>
      <c r="C56" s="100">
        <v>0</v>
      </c>
      <c r="D56" s="100">
        <v>0</v>
      </c>
      <c r="E56" s="48"/>
      <c r="F56" s="83"/>
      <c r="G56" s="100">
        <v>0</v>
      </c>
      <c r="H56" s="100">
        <v>0</v>
      </c>
      <c r="I56" s="48"/>
    </row>
    <row r="57" spans="1:9" ht="18.75" x14ac:dyDescent="0.25">
      <c r="A57" s="97">
        <v>52</v>
      </c>
      <c r="B57" s="83"/>
      <c r="C57" s="100">
        <v>0</v>
      </c>
      <c r="D57" s="100">
        <v>0</v>
      </c>
      <c r="E57" s="48"/>
      <c r="F57" s="83"/>
      <c r="G57" s="100">
        <v>0</v>
      </c>
      <c r="H57" s="100">
        <v>0</v>
      </c>
      <c r="I57" s="48"/>
    </row>
    <row r="58" spans="1:9" ht="18.75" x14ac:dyDescent="0.25">
      <c r="A58" s="97">
        <v>55</v>
      </c>
      <c r="B58" s="83"/>
      <c r="C58" s="23">
        <v>0</v>
      </c>
      <c r="D58" s="23">
        <v>0</v>
      </c>
      <c r="E58" s="48"/>
      <c r="F58" s="83"/>
      <c r="G58" s="100">
        <v>0</v>
      </c>
      <c r="H58" s="100">
        <v>0</v>
      </c>
      <c r="I58" s="48"/>
    </row>
    <row r="59" spans="1:9" ht="18.75" x14ac:dyDescent="0.25">
      <c r="A59" s="378" t="s">
        <v>87</v>
      </c>
      <c r="B59" s="379"/>
      <c r="C59" s="35">
        <f>SUM(C4:C58)</f>
        <v>1</v>
      </c>
      <c r="D59" s="35">
        <f>SUM(D4:D58)</f>
        <v>1</v>
      </c>
      <c r="E59" s="52"/>
      <c r="F59" s="52"/>
      <c r="G59" s="35">
        <f>SUM(G4:G58)</f>
        <v>24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D16" zoomScale="80" zoomScaleNormal="80" zoomScaleSheetLayoutView="80" workbookViewId="0">
      <selection activeCell="I22" sqref="I22:N2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83" t="s">
        <v>245</v>
      </c>
      <c r="B2" s="383"/>
      <c r="C2" s="383"/>
      <c r="D2" s="383"/>
      <c r="E2" s="383"/>
      <c r="F2" s="383"/>
      <c r="G2" s="383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71" t="s">
        <v>116</v>
      </c>
      <c r="B3" s="384" t="s">
        <v>110</v>
      </c>
      <c r="C3" s="384"/>
      <c r="D3" s="371" t="s">
        <v>250</v>
      </c>
      <c r="E3" s="385" t="s">
        <v>243</v>
      </c>
      <c r="F3" s="371" t="s">
        <v>118</v>
      </c>
      <c r="G3" s="371" t="s">
        <v>119</v>
      </c>
      <c r="H3" s="371" t="s">
        <v>116</v>
      </c>
      <c r="I3" s="384" t="s">
        <v>110</v>
      </c>
      <c r="J3" s="384"/>
      <c r="K3" s="371" t="s">
        <v>249</v>
      </c>
      <c r="L3" s="385" t="s">
        <v>243</v>
      </c>
      <c r="M3" s="371" t="s">
        <v>118</v>
      </c>
      <c r="N3" s="371" t="s">
        <v>119</v>
      </c>
    </row>
    <row r="4" spans="1:14" s="5" customFormat="1" ht="76.5" customHeight="1" x14ac:dyDescent="0.25">
      <c r="A4" s="371"/>
      <c r="B4" s="50" t="s">
        <v>56</v>
      </c>
      <c r="C4" s="50" t="s">
        <v>86</v>
      </c>
      <c r="D4" s="371"/>
      <c r="E4" s="385"/>
      <c r="F4" s="371"/>
      <c r="G4" s="371"/>
      <c r="H4" s="371"/>
      <c r="I4" s="50" t="s">
        <v>56</v>
      </c>
      <c r="J4" s="50" t="s">
        <v>86</v>
      </c>
      <c r="K4" s="371"/>
      <c r="L4" s="385"/>
      <c r="M4" s="371"/>
      <c r="N4" s="371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6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6</v>
      </c>
      <c r="D5" s="228"/>
      <c r="E5" s="228"/>
      <c r="F5" s="35">
        <f>SUM(F6:F146)</f>
        <v>2880</v>
      </c>
      <c r="G5" s="228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19</v>
      </c>
      <c r="J5" s="35">
        <f>SUM(J6:J146)</f>
        <v>19</v>
      </c>
      <c r="K5" s="228"/>
      <c r="L5" s="228"/>
      <c r="M5" s="35">
        <f>SUM(M6:M146)</f>
        <v>3130</v>
      </c>
      <c r="N5" s="228"/>
    </row>
    <row r="6" spans="1:14" ht="78.75" x14ac:dyDescent="0.25">
      <c r="A6" s="165"/>
      <c r="B6" s="259">
        <v>1</v>
      </c>
      <c r="C6" s="259">
        <v>1</v>
      </c>
      <c r="D6" s="241" t="s">
        <v>289</v>
      </c>
      <c r="E6" s="242" t="s">
        <v>58</v>
      </c>
      <c r="F6" s="259">
        <v>180</v>
      </c>
      <c r="G6" s="243" t="s">
        <v>290</v>
      </c>
      <c r="H6" s="165"/>
      <c r="I6" s="259">
        <v>1</v>
      </c>
      <c r="J6" s="259">
        <v>1</v>
      </c>
      <c r="K6" s="242" t="s">
        <v>291</v>
      </c>
      <c r="L6" s="244" t="s">
        <v>292</v>
      </c>
      <c r="M6" s="259">
        <v>130</v>
      </c>
      <c r="N6" s="263" t="s">
        <v>293</v>
      </c>
    </row>
    <row r="7" spans="1:14" ht="63" x14ac:dyDescent="0.25">
      <c r="A7" s="63"/>
      <c r="B7" s="21">
        <v>1</v>
      </c>
      <c r="C7" s="21">
        <v>1</v>
      </c>
      <c r="D7" s="159" t="s">
        <v>294</v>
      </c>
      <c r="E7" s="244" t="s">
        <v>292</v>
      </c>
      <c r="F7" s="21">
        <v>2000</v>
      </c>
      <c r="G7" s="97" t="s">
        <v>295</v>
      </c>
      <c r="H7" s="63"/>
      <c r="I7" s="21">
        <v>1</v>
      </c>
      <c r="J7" s="21">
        <v>1</v>
      </c>
      <c r="K7" s="159" t="s">
        <v>296</v>
      </c>
      <c r="L7" s="159" t="s">
        <v>58</v>
      </c>
      <c r="M7" s="21">
        <v>150</v>
      </c>
      <c r="N7" s="97" t="s">
        <v>297</v>
      </c>
    </row>
    <row r="8" spans="1:14" ht="94.5" x14ac:dyDescent="0.25">
      <c r="A8" s="63"/>
      <c r="B8" s="21">
        <v>1</v>
      </c>
      <c r="C8" s="21">
        <v>1</v>
      </c>
      <c r="D8" s="159" t="s">
        <v>298</v>
      </c>
      <c r="E8" s="159" t="s">
        <v>299</v>
      </c>
      <c r="F8" s="21">
        <v>150</v>
      </c>
      <c r="G8" s="245" t="s">
        <v>300</v>
      </c>
      <c r="H8" s="63"/>
      <c r="I8" s="21">
        <v>1</v>
      </c>
      <c r="J8" s="21">
        <v>1</v>
      </c>
      <c r="K8" s="246" t="s">
        <v>301</v>
      </c>
      <c r="L8" s="159" t="s">
        <v>58</v>
      </c>
      <c r="M8" s="21">
        <v>70</v>
      </c>
      <c r="N8" s="97" t="s">
        <v>302</v>
      </c>
    </row>
    <row r="9" spans="1:14" ht="47.25" x14ac:dyDescent="0.25">
      <c r="A9" s="63"/>
      <c r="B9" s="21">
        <v>1</v>
      </c>
      <c r="C9" s="21">
        <v>1</v>
      </c>
      <c r="D9" s="166" t="s">
        <v>303</v>
      </c>
      <c r="E9" s="242" t="s">
        <v>58</v>
      </c>
      <c r="F9" s="21">
        <v>200</v>
      </c>
      <c r="G9" s="97" t="s">
        <v>293</v>
      </c>
      <c r="H9" s="63"/>
      <c r="I9" s="21">
        <v>1</v>
      </c>
      <c r="J9" s="21">
        <v>1</v>
      </c>
      <c r="K9" s="159" t="s">
        <v>304</v>
      </c>
      <c r="L9" s="159" t="s">
        <v>58</v>
      </c>
      <c r="M9" s="21">
        <v>1000</v>
      </c>
      <c r="N9" s="97" t="s">
        <v>297</v>
      </c>
    </row>
    <row r="10" spans="1:14" ht="78.75" x14ac:dyDescent="0.25">
      <c r="A10" s="63"/>
      <c r="B10" s="21">
        <v>1</v>
      </c>
      <c r="C10" s="21">
        <v>1</v>
      </c>
      <c r="D10" s="166" t="s">
        <v>305</v>
      </c>
      <c r="E10" s="159" t="s">
        <v>306</v>
      </c>
      <c r="F10" s="21">
        <v>150</v>
      </c>
      <c r="G10" s="245" t="s">
        <v>307</v>
      </c>
      <c r="H10" s="63"/>
      <c r="I10" s="21">
        <v>1</v>
      </c>
      <c r="J10" s="21">
        <v>1</v>
      </c>
      <c r="K10" s="159" t="s">
        <v>308</v>
      </c>
      <c r="L10" s="159" t="s">
        <v>299</v>
      </c>
      <c r="M10" s="21">
        <v>200</v>
      </c>
      <c r="N10" s="263" t="s">
        <v>293</v>
      </c>
    </row>
    <row r="11" spans="1:14" ht="63" x14ac:dyDescent="0.25">
      <c r="A11" s="63"/>
      <c r="B11" s="21">
        <v>1</v>
      </c>
      <c r="C11" s="21">
        <v>1</v>
      </c>
      <c r="D11" s="159" t="s">
        <v>309</v>
      </c>
      <c r="E11" s="244" t="s">
        <v>292</v>
      </c>
      <c r="F11" s="21">
        <v>200</v>
      </c>
      <c r="G11" s="97" t="s">
        <v>310</v>
      </c>
      <c r="H11" s="63"/>
      <c r="I11" s="21">
        <v>1</v>
      </c>
      <c r="J11" s="21">
        <v>1</v>
      </c>
      <c r="K11" s="159" t="s">
        <v>311</v>
      </c>
      <c r="L11" s="244" t="s">
        <v>292</v>
      </c>
      <c r="M11" s="21">
        <v>150</v>
      </c>
      <c r="N11" s="97" t="s">
        <v>297</v>
      </c>
    </row>
    <row r="12" spans="1:14" ht="47.25" x14ac:dyDescent="0.25">
      <c r="A12" s="63"/>
      <c r="B12" s="21">
        <v>0</v>
      </c>
      <c r="C12" s="21">
        <v>0</v>
      </c>
      <c r="D12" s="67"/>
      <c r="E12" s="97"/>
      <c r="F12" s="21">
        <v>0</v>
      </c>
      <c r="G12" s="97"/>
      <c r="H12" s="63"/>
      <c r="I12" s="21">
        <v>1</v>
      </c>
      <c r="J12" s="21">
        <v>1</v>
      </c>
      <c r="K12" s="247" t="s">
        <v>312</v>
      </c>
      <c r="L12" s="248" t="s">
        <v>292</v>
      </c>
      <c r="M12" s="21">
        <v>200</v>
      </c>
      <c r="N12" s="97" t="s">
        <v>313</v>
      </c>
    </row>
    <row r="13" spans="1:14" ht="78.75" x14ac:dyDescent="0.25">
      <c r="A13" s="63"/>
      <c r="B13" s="21">
        <v>0</v>
      </c>
      <c r="C13" s="21">
        <v>0</v>
      </c>
      <c r="D13" s="67"/>
      <c r="E13" s="97"/>
      <c r="F13" s="21">
        <v>0</v>
      </c>
      <c r="G13" s="97"/>
      <c r="H13" s="63"/>
      <c r="I13" s="21">
        <v>1</v>
      </c>
      <c r="J13" s="21">
        <v>1</v>
      </c>
      <c r="K13" s="159" t="s">
        <v>314</v>
      </c>
      <c r="L13" s="159" t="s">
        <v>58</v>
      </c>
      <c r="M13" s="21">
        <v>80</v>
      </c>
      <c r="N13" s="97" t="s">
        <v>293</v>
      </c>
    </row>
    <row r="14" spans="1:14" ht="94.5" x14ac:dyDescent="0.25">
      <c r="A14" s="63"/>
      <c r="B14" s="21">
        <v>0</v>
      </c>
      <c r="C14" s="21">
        <v>0</v>
      </c>
      <c r="D14" s="67"/>
      <c r="E14" s="97"/>
      <c r="F14" s="21">
        <v>0</v>
      </c>
      <c r="G14" s="97"/>
      <c r="H14" s="63"/>
      <c r="I14" s="21">
        <v>1</v>
      </c>
      <c r="J14" s="21">
        <v>1</v>
      </c>
      <c r="K14" s="159" t="s">
        <v>315</v>
      </c>
      <c r="L14" s="159" t="s">
        <v>306</v>
      </c>
      <c r="M14" s="21">
        <v>220</v>
      </c>
      <c r="N14" s="97" t="s">
        <v>316</v>
      </c>
    </row>
    <row r="15" spans="1:14" ht="47.25" x14ac:dyDescent="0.25">
      <c r="A15" s="63"/>
      <c r="B15" s="21">
        <v>0</v>
      </c>
      <c r="C15" s="21">
        <v>0</v>
      </c>
      <c r="D15" s="67"/>
      <c r="E15" s="97"/>
      <c r="F15" s="21">
        <v>0</v>
      </c>
      <c r="G15" s="97"/>
      <c r="H15" s="63"/>
      <c r="I15" s="21">
        <v>1</v>
      </c>
      <c r="J15" s="21">
        <v>1</v>
      </c>
      <c r="K15" s="159" t="s">
        <v>317</v>
      </c>
      <c r="L15" s="159" t="s">
        <v>306</v>
      </c>
      <c r="M15" s="21">
        <v>75</v>
      </c>
      <c r="N15" s="263" t="s">
        <v>293</v>
      </c>
    </row>
    <row r="16" spans="1:14" ht="47.25" x14ac:dyDescent="0.25">
      <c r="A16" s="63"/>
      <c r="B16" s="21">
        <v>0</v>
      </c>
      <c r="C16" s="21">
        <v>0</v>
      </c>
      <c r="D16" s="67"/>
      <c r="E16" s="97"/>
      <c r="F16" s="21">
        <v>0</v>
      </c>
      <c r="G16" s="97"/>
      <c r="H16" s="63"/>
      <c r="I16" s="21">
        <v>1</v>
      </c>
      <c r="J16" s="21">
        <v>1</v>
      </c>
      <c r="K16" s="241" t="s">
        <v>318</v>
      </c>
      <c r="L16" s="159" t="s">
        <v>306</v>
      </c>
      <c r="M16" s="21">
        <v>155</v>
      </c>
      <c r="N16" s="263" t="s">
        <v>293</v>
      </c>
    </row>
    <row r="17" spans="1:14" ht="63" x14ac:dyDescent="0.25">
      <c r="A17" s="63"/>
      <c r="B17" s="21">
        <v>0</v>
      </c>
      <c r="C17" s="21">
        <v>0</v>
      </c>
      <c r="D17" s="67"/>
      <c r="E17" s="97"/>
      <c r="F17" s="21">
        <v>0</v>
      </c>
      <c r="G17" s="97"/>
      <c r="H17" s="63"/>
      <c r="I17" s="21">
        <v>1</v>
      </c>
      <c r="J17" s="21">
        <v>1</v>
      </c>
      <c r="K17" s="159" t="s">
        <v>319</v>
      </c>
      <c r="L17" s="249" t="s">
        <v>66</v>
      </c>
      <c r="M17" s="21">
        <v>90</v>
      </c>
      <c r="N17" s="250" t="s">
        <v>320</v>
      </c>
    </row>
    <row r="18" spans="1:14" ht="47.25" x14ac:dyDescent="0.25">
      <c r="A18" s="63"/>
      <c r="B18" s="21">
        <v>0</v>
      </c>
      <c r="C18" s="21">
        <v>0</v>
      </c>
      <c r="D18" s="67"/>
      <c r="E18" s="97"/>
      <c r="F18" s="21">
        <v>0</v>
      </c>
      <c r="G18" s="97"/>
      <c r="H18" s="63"/>
      <c r="I18" s="21">
        <v>1</v>
      </c>
      <c r="J18" s="21">
        <v>1</v>
      </c>
      <c r="K18" s="251" t="s">
        <v>321</v>
      </c>
      <c r="L18" s="244" t="s">
        <v>292</v>
      </c>
      <c r="M18" s="21">
        <v>100</v>
      </c>
      <c r="N18" s="263" t="s">
        <v>293</v>
      </c>
    </row>
    <row r="19" spans="1:14" ht="47.25" x14ac:dyDescent="0.25">
      <c r="A19" s="63"/>
      <c r="B19" s="21">
        <v>0</v>
      </c>
      <c r="C19" s="21">
        <v>0</v>
      </c>
      <c r="D19" s="67"/>
      <c r="E19" s="97"/>
      <c r="F19" s="21">
        <v>0</v>
      </c>
      <c r="G19" s="97"/>
      <c r="H19" s="63"/>
      <c r="I19" s="21">
        <v>1</v>
      </c>
      <c r="J19" s="21">
        <v>1</v>
      </c>
      <c r="K19" s="159" t="s">
        <v>322</v>
      </c>
      <c r="L19" s="244" t="s">
        <v>292</v>
      </c>
      <c r="M19" s="21">
        <v>65</v>
      </c>
      <c r="N19" s="263" t="s">
        <v>293</v>
      </c>
    </row>
    <row r="20" spans="1:14" ht="63" x14ac:dyDescent="0.25">
      <c r="A20" s="63"/>
      <c r="B20" s="21">
        <v>0</v>
      </c>
      <c r="C20" s="21">
        <v>0</v>
      </c>
      <c r="D20" s="67"/>
      <c r="E20" s="97"/>
      <c r="F20" s="21">
        <v>0</v>
      </c>
      <c r="G20" s="97"/>
      <c r="H20" s="63"/>
      <c r="I20" s="21">
        <v>1</v>
      </c>
      <c r="J20" s="21">
        <v>1</v>
      </c>
      <c r="K20" s="159" t="s">
        <v>323</v>
      </c>
      <c r="L20" s="244" t="s">
        <v>292</v>
      </c>
      <c r="M20" s="21">
        <v>150</v>
      </c>
      <c r="N20" s="97" t="s">
        <v>297</v>
      </c>
    </row>
    <row r="21" spans="1:14" ht="47.25" x14ac:dyDescent="0.25">
      <c r="A21" s="63"/>
      <c r="B21" s="21">
        <v>0</v>
      </c>
      <c r="C21" s="21">
        <v>0</v>
      </c>
      <c r="D21" s="67"/>
      <c r="E21" s="97"/>
      <c r="F21" s="21">
        <v>0</v>
      </c>
      <c r="G21" s="97"/>
      <c r="H21" s="63"/>
      <c r="I21" s="21">
        <v>1</v>
      </c>
      <c r="J21" s="21">
        <v>1</v>
      </c>
      <c r="K21" s="159" t="s">
        <v>324</v>
      </c>
      <c r="L21" s="159" t="s">
        <v>58</v>
      </c>
      <c r="M21" s="21">
        <v>70</v>
      </c>
      <c r="N21" s="243" t="s">
        <v>325</v>
      </c>
    </row>
    <row r="22" spans="1:14" ht="63" x14ac:dyDescent="0.25">
      <c r="A22" s="63"/>
      <c r="B22" s="21">
        <v>0</v>
      </c>
      <c r="C22" s="21">
        <v>0</v>
      </c>
      <c r="D22" s="67"/>
      <c r="E22" s="97"/>
      <c r="F22" s="21">
        <v>0</v>
      </c>
      <c r="G22" s="97"/>
      <c r="H22" s="63"/>
      <c r="I22" s="21">
        <v>1</v>
      </c>
      <c r="J22" s="21">
        <v>1</v>
      </c>
      <c r="K22" s="251" t="s">
        <v>326</v>
      </c>
      <c r="L22" s="252" t="s">
        <v>69</v>
      </c>
      <c r="M22" s="21">
        <v>45</v>
      </c>
      <c r="N22" s="97" t="s">
        <v>327</v>
      </c>
    </row>
    <row r="23" spans="1:14" ht="63" x14ac:dyDescent="0.25">
      <c r="A23" s="63"/>
      <c r="B23" s="21">
        <v>0</v>
      </c>
      <c r="C23" s="21">
        <v>0</v>
      </c>
      <c r="D23" s="67"/>
      <c r="E23" s="97"/>
      <c r="F23" s="21">
        <v>0</v>
      </c>
      <c r="G23" s="97"/>
      <c r="H23" s="63"/>
      <c r="I23" s="21">
        <v>1</v>
      </c>
      <c r="J23" s="21">
        <v>1</v>
      </c>
      <c r="K23" s="159" t="s">
        <v>328</v>
      </c>
      <c r="L23" s="159" t="s">
        <v>58</v>
      </c>
      <c r="M23" s="21">
        <v>50</v>
      </c>
      <c r="N23" s="97" t="s">
        <v>329</v>
      </c>
    </row>
    <row r="24" spans="1:14" ht="47.25" x14ac:dyDescent="0.25">
      <c r="A24" s="63"/>
      <c r="B24" s="21">
        <v>0</v>
      </c>
      <c r="C24" s="21">
        <v>0</v>
      </c>
      <c r="D24" s="67"/>
      <c r="E24" s="97"/>
      <c r="F24" s="21">
        <v>0</v>
      </c>
      <c r="G24" s="97"/>
      <c r="H24" s="63"/>
      <c r="I24" s="21">
        <v>1</v>
      </c>
      <c r="J24" s="21">
        <v>1</v>
      </c>
      <c r="K24" s="159" t="s">
        <v>330</v>
      </c>
      <c r="L24" s="244" t="s">
        <v>292</v>
      </c>
      <c r="M24" s="21">
        <v>130</v>
      </c>
      <c r="N24" s="97" t="s">
        <v>331</v>
      </c>
    </row>
    <row r="25" spans="1:14" ht="18.75" x14ac:dyDescent="0.25">
      <c r="A25" s="63"/>
      <c r="B25" s="21">
        <v>0</v>
      </c>
      <c r="C25" s="21">
        <v>0</v>
      </c>
      <c r="D25" s="67"/>
      <c r="E25" s="97"/>
      <c r="F25" s="21">
        <v>0</v>
      </c>
      <c r="G25" s="55"/>
      <c r="H25" s="63"/>
      <c r="I25" s="21">
        <v>0</v>
      </c>
      <c r="J25" s="21">
        <v>0</v>
      </c>
      <c r="K25" s="67"/>
      <c r="L25" s="97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7"/>
      <c r="F26" s="21">
        <v>0</v>
      </c>
      <c r="G26" s="55"/>
      <c r="H26" s="63"/>
      <c r="I26" s="21">
        <v>0</v>
      </c>
      <c r="J26" s="21">
        <v>0</v>
      </c>
      <c r="K26" s="67"/>
      <c r="L26" s="97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7"/>
      <c r="F27" s="21">
        <v>0</v>
      </c>
      <c r="G27" s="55"/>
      <c r="H27" s="63"/>
      <c r="I27" s="21">
        <v>0</v>
      </c>
      <c r="J27" s="21">
        <v>0</v>
      </c>
      <c r="K27" s="67"/>
      <c r="L27" s="97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7"/>
      <c r="F28" s="21">
        <v>0</v>
      </c>
      <c r="G28" s="55"/>
      <c r="H28" s="63"/>
      <c r="I28" s="21">
        <v>0</v>
      </c>
      <c r="J28" s="21">
        <v>0</v>
      </c>
      <c r="K28" s="67"/>
      <c r="L28" s="97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7"/>
      <c r="F29" s="21">
        <v>0</v>
      </c>
      <c r="G29" s="55"/>
      <c r="H29" s="63"/>
      <c r="I29" s="21">
        <v>0</v>
      </c>
      <c r="J29" s="21">
        <v>0</v>
      </c>
      <c r="K29" s="67"/>
      <c r="L29" s="97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7"/>
      <c r="F30" s="21">
        <v>0</v>
      </c>
      <c r="G30" s="55"/>
      <c r="H30" s="63"/>
      <c r="I30" s="21">
        <v>0</v>
      </c>
      <c r="J30" s="21">
        <v>0</v>
      </c>
      <c r="K30" s="67"/>
      <c r="L30" s="97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7"/>
      <c r="F31" s="21">
        <v>0</v>
      </c>
      <c r="G31" s="55"/>
      <c r="H31" s="63"/>
      <c r="I31" s="21">
        <v>0</v>
      </c>
      <c r="J31" s="21">
        <v>0</v>
      </c>
      <c r="K31" s="67"/>
      <c r="L31" s="97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7"/>
      <c r="F32" s="21">
        <v>0</v>
      </c>
      <c r="G32" s="55"/>
      <c r="H32" s="63"/>
      <c r="I32" s="21">
        <v>0</v>
      </c>
      <c r="J32" s="21">
        <v>0</v>
      </c>
      <c r="K32" s="67"/>
      <c r="L32" s="97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7"/>
      <c r="F33" s="21">
        <v>0</v>
      </c>
      <c r="G33" s="55"/>
      <c r="H33" s="63"/>
      <c r="I33" s="21">
        <v>0</v>
      </c>
      <c r="J33" s="21">
        <v>0</v>
      </c>
      <c r="K33" s="67"/>
      <c r="L33" s="97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7"/>
      <c r="F34" s="21">
        <v>0</v>
      </c>
      <c r="G34" s="55"/>
      <c r="H34" s="63"/>
      <c r="I34" s="21">
        <v>0</v>
      </c>
      <c r="J34" s="21">
        <v>0</v>
      </c>
      <c r="K34" s="67"/>
      <c r="L34" s="97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7"/>
      <c r="F35" s="21">
        <v>0</v>
      </c>
      <c r="G35" s="55"/>
      <c r="H35" s="63"/>
      <c r="I35" s="21">
        <v>0</v>
      </c>
      <c r="J35" s="21">
        <v>0</v>
      </c>
      <c r="K35" s="67"/>
      <c r="L35" s="97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7"/>
      <c r="F36" s="21">
        <v>0</v>
      </c>
      <c r="G36" s="55"/>
      <c r="H36" s="63"/>
      <c r="I36" s="21">
        <v>0</v>
      </c>
      <c r="J36" s="21">
        <v>0</v>
      </c>
      <c r="K36" s="67"/>
      <c r="L36" s="97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7"/>
      <c r="F37" s="21">
        <v>0</v>
      </c>
      <c r="G37" s="55"/>
      <c r="H37" s="63"/>
      <c r="I37" s="21">
        <v>0</v>
      </c>
      <c r="J37" s="21">
        <v>0</v>
      </c>
      <c r="K37" s="67"/>
      <c r="L37" s="97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7"/>
      <c r="F38" s="21">
        <v>0</v>
      </c>
      <c r="G38" s="55"/>
      <c r="H38" s="63"/>
      <c r="I38" s="21">
        <v>0</v>
      </c>
      <c r="J38" s="21">
        <v>0</v>
      </c>
      <c r="K38" s="67"/>
      <c r="L38" s="97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7"/>
      <c r="F39" s="21">
        <v>0</v>
      </c>
      <c r="G39" s="55"/>
      <c r="H39" s="63"/>
      <c r="I39" s="21">
        <v>0</v>
      </c>
      <c r="J39" s="21">
        <v>0</v>
      </c>
      <c r="K39" s="67"/>
      <c r="L39" s="97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7"/>
      <c r="F40" s="21">
        <v>0</v>
      </c>
      <c r="G40" s="55"/>
      <c r="H40" s="63"/>
      <c r="I40" s="21">
        <v>0</v>
      </c>
      <c r="J40" s="21">
        <v>0</v>
      </c>
      <c r="K40" s="67"/>
      <c r="L40" s="97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7"/>
      <c r="F41" s="21">
        <v>0</v>
      </c>
      <c r="G41" s="55"/>
      <c r="H41" s="63"/>
      <c r="I41" s="21">
        <v>0</v>
      </c>
      <c r="J41" s="21">
        <v>0</v>
      </c>
      <c r="K41" s="67"/>
      <c r="L41" s="97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7"/>
      <c r="F42" s="21">
        <v>0</v>
      </c>
      <c r="G42" s="55"/>
      <c r="H42" s="63"/>
      <c r="I42" s="21">
        <v>0</v>
      </c>
      <c r="J42" s="21">
        <v>0</v>
      </c>
      <c r="K42" s="67"/>
      <c r="L42" s="97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7"/>
      <c r="F43" s="21">
        <v>0</v>
      </c>
      <c r="G43" s="55"/>
      <c r="H43" s="63"/>
      <c r="I43" s="21">
        <v>0</v>
      </c>
      <c r="J43" s="21">
        <v>0</v>
      </c>
      <c r="K43" s="67"/>
      <c r="L43" s="97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7"/>
      <c r="F44" s="21">
        <v>0</v>
      </c>
      <c r="G44" s="55"/>
      <c r="H44" s="63"/>
      <c r="I44" s="21">
        <v>0</v>
      </c>
      <c r="J44" s="21">
        <v>0</v>
      </c>
      <c r="K44" s="67"/>
      <c r="L44" s="97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7"/>
      <c r="F45" s="21">
        <v>0</v>
      </c>
      <c r="G45" s="55"/>
      <c r="H45" s="63"/>
      <c r="I45" s="21">
        <v>0</v>
      </c>
      <c r="J45" s="21">
        <v>0</v>
      </c>
      <c r="K45" s="67"/>
      <c r="L45" s="97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7"/>
      <c r="F46" s="21">
        <v>0</v>
      </c>
      <c r="G46" s="55"/>
      <c r="H46" s="63"/>
      <c r="I46" s="21">
        <v>0</v>
      </c>
      <c r="J46" s="21">
        <v>0</v>
      </c>
      <c r="K46" s="67"/>
      <c r="L46" s="97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7"/>
      <c r="F47" s="21">
        <v>0</v>
      </c>
      <c r="G47" s="55"/>
      <c r="H47" s="63"/>
      <c r="I47" s="21">
        <v>0</v>
      </c>
      <c r="J47" s="21">
        <v>0</v>
      </c>
      <c r="K47" s="67"/>
      <c r="L47" s="97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7"/>
      <c r="F48" s="21">
        <v>0</v>
      </c>
      <c r="G48" s="55"/>
      <c r="H48" s="63"/>
      <c r="I48" s="21">
        <v>0</v>
      </c>
      <c r="J48" s="21">
        <v>0</v>
      </c>
      <c r="K48" s="67"/>
      <c r="L48" s="97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7"/>
      <c r="F49" s="21">
        <v>0</v>
      </c>
      <c r="G49" s="55"/>
      <c r="H49" s="63"/>
      <c r="I49" s="21">
        <v>0</v>
      </c>
      <c r="J49" s="21">
        <v>0</v>
      </c>
      <c r="K49" s="67"/>
      <c r="L49" s="97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7"/>
      <c r="F50" s="21">
        <v>0</v>
      </c>
      <c r="G50" s="55"/>
      <c r="H50" s="63"/>
      <c r="I50" s="21">
        <v>0</v>
      </c>
      <c r="J50" s="21">
        <v>0</v>
      </c>
      <c r="K50" s="67"/>
      <c r="L50" s="97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7"/>
      <c r="F51" s="21">
        <v>0</v>
      </c>
      <c r="G51" s="55"/>
      <c r="H51" s="63"/>
      <c r="I51" s="21">
        <v>0</v>
      </c>
      <c r="J51" s="21">
        <v>0</v>
      </c>
      <c r="K51" s="67"/>
      <c r="L51" s="97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7"/>
      <c r="F52" s="21">
        <v>0</v>
      </c>
      <c r="G52" s="55"/>
      <c r="H52" s="63"/>
      <c r="I52" s="21">
        <v>0</v>
      </c>
      <c r="J52" s="21">
        <v>0</v>
      </c>
      <c r="K52" s="67"/>
      <c r="L52" s="97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7"/>
      <c r="F53" s="21">
        <v>0</v>
      </c>
      <c r="G53" s="55"/>
      <c r="H53" s="63"/>
      <c r="I53" s="21">
        <v>0</v>
      </c>
      <c r="J53" s="21">
        <v>0</v>
      </c>
      <c r="K53" s="67"/>
      <c r="L53" s="97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7"/>
      <c r="F54" s="21">
        <v>0</v>
      </c>
      <c r="G54" s="55"/>
      <c r="H54" s="63"/>
      <c r="I54" s="21">
        <v>0</v>
      </c>
      <c r="J54" s="21">
        <v>0</v>
      </c>
      <c r="K54" s="67"/>
      <c r="L54" s="97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7"/>
      <c r="F55" s="21">
        <v>0</v>
      </c>
      <c r="G55" s="55"/>
      <c r="H55" s="63"/>
      <c r="I55" s="21">
        <v>0</v>
      </c>
      <c r="J55" s="21">
        <v>0</v>
      </c>
      <c r="K55" s="67"/>
      <c r="L55" s="97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7"/>
      <c r="F56" s="21">
        <v>0</v>
      </c>
      <c r="G56" s="55"/>
      <c r="H56" s="63"/>
      <c r="I56" s="21">
        <v>0</v>
      </c>
      <c r="J56" s="21">
        <v>0</v>
      </c>
      <c r="K56" s="67"/>
      <c r="L56" s="97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7"/>
      <c r="F57" s="21">
        <v>0</v>
      </c>
      <c r="G57" s="55"/>
      <c r="H57" s="63"/>
      <c r="I57" s="21">
        <v>0</v>
      </c>
      <c r="J57" s="21">
        <v>0</v>
      </c>
      <c r="K57" s="67"/>
      <c r="L57" s="97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7"/>
      <c r="F58" s="21">
        <v>0</v>
      </c>
      <c r="G58" s="55"/>
      <c r="H58" s="63"/>
      <c r="I58" s="21">
        <v>0</v>
      </c>
      <c r="J58" s="21">
        <v>0</v>
      </c>
      <c r="K58" s="67"/>
      <c r="L58" s="97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7"/>
      <c r="F59" s="21">
        <v>0</v>
      </c>
      <c r="G59" s="55"/>
      <c r="H59" s="63"/>
      <c r="I59" s="21">
        <v>0</v>
      </c>
      <c r="J59" s="21">
        <v>0</v>
      </c>
      <c r="K59" s="67"/>
      <c r="L59" s="97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7"/>
      <c r="F60" s="21">
        <v>0</v>
      </c>
      <c r="G60" s="55"/>
      <c r="H60" s="63"/>
      <c r="I60" s="21">
        <v>0</v>
      </c>
      <c r="J60" s="21">
        <v>0</v>
      </c>
      <c r="K60" s="67"/>
      <c r="L60" s="97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7"/>
      <c r="F61" s="21">
        <v>0</v>
      </c>
      <c r="G61" s="55"/>
      <c r="H61" s="63"/>
      <c r="I61" s="21">
        <v>0</v>
      </c>
      <c r="J61" s="21">
        <v>0</v>
      </c>
      <c r="K61" s="67"/>
      <c r="L61" s="97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7"/>
      <c r="F62" s="21">
        <v>0</v>
      </c>
      <c r="G62" s="55"/>
      <c r="H62" s="63"/>
      <c r="I62" s="21">
        <v>0</v>
      </c>
      <c r="J62" s="21">
        <v>0</v>
      </c>
      <c r="K62" s="67"/>
      <c r="L62" s="97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7"/>
      <c r="F63" s="21">
        <v>0</v>
      </c>
      <c r="G63" s="55"/>
      <c r="H63" s="63"/>
      <c r="I63" s="21">
        <v>0</v>
      </c>
      <c r="J63" s="21">
        <v>0</v>
      </c>
      <c r="K63" s="67"/>
      <c r="L63" s="97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7"/>
      <c r="F64" s="21">
        <v>0</v>
      </c>
      <c r="G64" s="55"/>
      <c r="H64" s="63"/>
      <c r="I64" s="21">
        <v>0</v>
      </c>
      <c r="J64" s="21">
        <v>0</v>
      </c>
      <c r="K64" s="67"/>
      <c r="L64" s="97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7"/>
      <c r="F65" s="21">
        <v>0</v>
      </c>
      <c r="G65" s="55"/>
      <c r="H65" s="63"/>
      <c r="I65" s="21">
        <v>0</v>
      </c>
      <c r="J65" s="21">
        <v>0</v>
      </c>
      <c r="K65" s="67"/>
      <c r="L65" s="97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7"/>
      <c r="F66" s="21">
        <v>0</v>
      </c>
      <c r="G66" s="55"/>
      <c r="H66" s="63"/>
      <c r="I66" s="21">
        <v>0</v>
      </c>
      <c r="J66" s="21">
        <v>0</v>
      </c>
      <c r="K66" s="67"/>
      <c r="L66" s="97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7"/>
      <c r="F67" s="21">
        <v>0</v>
      </c>
      <c r="G67" s="55"/>
      <c r="H67" s="63"/>
      <c r="I67" s="21">
        <v>0</v>
      </c>
      <c r="J67" s="21">
        <v>0</v>
      </c>
      <c r="K67" s="67"/>
      <c r="L67" s="97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7"/>
      <c r="F68" s="21">
        <v>0</v>
      </c>
      <c r="G68" s="55"/>
      <c r="H68" s="63"/>
      <c r="I68" s="21">
        <v>0</v>
      </c>
      <c r="J68" s="21">
        <v>0</v>
      </c>
      <c r="K68" s="67"/>
      <c r="L68" s="97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7"/>
      <c r="F69" s="21">
        <v>0</v>
      </c>
      <c r="G69" s="55"/>
      <c r="H69" s="63"/>
      <c r="I69" s="21">
        <v>0</v>
      </c>
      <c r="J69" s="21">
        <v>0</v>
      </c>
      <c r="K69" s="67"/>
      <c r="L69" s="97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7"/>
      <c r="F70" s="21">
        <v>0</v>
      </c>
      <c r="G70" s="55"/>
      <c r="H70" s="63"/>
      <c r="I70" s="21">
        <v>0</v>
      </c>
      <c r="J70" s="21">
        <v>0</v>
      </c>
      <c r="K70" s="67"/>
      <c r="L70" s="97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7"/>
      <c r="F71" s="21">
        <v>0</v>
      </c>
      <c r="G71" s="55"/>
      <c r="H71" s="63"/>
      <c r="I71" s="21">
        <v>0</v>
      </c>
      <c r="J71" s="21">
        <v>0</v>
      </c>
      <c r="K71" s="67"/>
      <c r="L71" s="97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7"/>
      <c r="F72" s="21">
        <v>0</v>
      </c>
      <c r="G72" s="55"/>
      <c r="H72" s="63"/>
      <c r="I72" s="21">
        <v>0</v>
      </c>
      <c r="J72" s="21">
        <v>0</v>
      </c>
      <c r="K72" s="67"/>
      <c r="L72" s="97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7"/>
      <c r="F73" s="21">
        <v>0</v>
      </c>
      <c r="G73" s="55"/>
      <c r="H73" s="63"/>
      <c r="I73" s="21">
        <v>0</v>
      </c>
      <c r="J73" s="21">
        <v>0</v>
      </c>
      <c r="K73" s="67"/>
      <c r="L73" s="97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7"/>
      <c r="F74" s="21">
        <v>0</v>
      </c>
      <c r="G74" s="55"/>
      <c r="H74" s="63"/>
      <c r="I74" s="21">
        <v>0</v>
      </c>
      <c r="J74" s="21">
        <v>0</v>
      </c>
      <c r="K74" s="67"/>
      <c r="L74" s="97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7"/>
      <c r="F75" s="21">
        <v>0</v>
      </c>
      <c r="G75" s="55"/>
      <c r="H75" s="63"/>
      <c r="I75" s="21">
        <v>0</v>
      </c>
      <c r="J75" s="21">
        <v>0</v>
      </c>
      <c r="K75" s="67"/>
      <c r="L75" s="97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7"/>
      <c r="F76" s="21">
        <v>0</v>
      </c>
      <c r="G76" s="55"/>
      <c r="H76" s="63"/>
      <c r="I76" s="21">
        <v>0</v>
      </c>
      <c r="J76" s="21">
        <v>0</v>
      </c>
      <c r="K76" s="67"/>
      <c r="L76" s="97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7"/>
      <c r="F77" s="21">
        <v>0</v>
      </c>
      <c r="G77" s="55"/>
      <c r="H77" s="63"/>
      <c r="I77" s="21">
        <v>0</v>
      </c>
      <c r="J77" s="21">
        <v>0</v>
      </c>
      <c r="K77" s="67"/>
      <c r="L77" s="97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7"/>
      <c r="F78" s="21">
        <v>0</v>
      </c>
      <c r="G78" s="55"/>
      <c r="H78" s="63"/>
      <c r="I78" s="21">
        <v>0</v>
      </c>
      <c r="J78" s="21">
        <v>0</v>
      </c>
      <c r="K78" s="67"/>
      <c r="L78" s="97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7"/>
      <c r="F79" s="21">
        <v>0</v>
      </c>
      <c r="G79" s="55"/>
      <c r="H79" s="63"/>
      <c r="I79" s="21">
        <v>0</v>
      </c>
      <c r="J79" s="21">
        <v>0</v>
      </c>
      <c r="K79" s="67"/>
      <c r="L79" s="97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7"/>
      <c r="F80" s="21">
        <v>0</v>
      </c>
      <c r="G80" s="55"/>
      <c r="H80" s="63"/>
      <c r="I80" s="21">
        <v>0</v>
      </c>
      <c r="J80" s="21">
        <v>0</v>
      </c>
      <c r="K80" s="67"/>
      <c r="L80" s="97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7"/>
      <c r="F81" s="21">
        <v>0</v>
      </c>
      <c r="G81" s="55"/>
      <c r="H81" s="63"/>
      <c r="I81" s="21">
        <v>0</v>
      </c>
      <c r="J81" s="21">
        <v>0</v>
      </c>
      <c r="K81" s="67"/>
      <c r="L81" s="97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7"/>
      <c r="F82" s="21">
        <v>0</v>
      </c>
      <c r="G82" s="55"/>
      <c r="H82" s="63"/>
      <c r="I82" s="21">
        <v>0</v>
      </c>
      <c r="J82" s="21">
        <v>0</v>
      </c>
      <c r="K82" s="67"/>
      <c r="L82" s="97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7"/>
      <c r="F83" s="21">
        <v>0</v>
      </c>
      <c r="G83" s="55"/>
      <c r="H83" s="63"/>
      <c r="I83" s="21">
        <v>0</v>
      </c>
      <c r="J83" s="21">
        <v>0</v>
      </c>
      <c r="K83" s="67"/>
      <c r="L83" s="97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7"/>
      <c r="F84" s="21">
        <v>0</v>
      </c>
      <c r="G84" s="55"/>
      <c r="H84" s="63"/>
      <c r="I84" s="21">
        <v>0</v>
      </c>
      <c r="J84" s="21">
        <v>0</v>
      </c>
      <c r="K84" s="67"/>
      <c r="L84" s="97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7"/>
      <c r="F85" s="21">
        <v>0</v>
      </c>
      <c r="G85" s="55"/>
      <c r="H85" s="63"/>
      <c r="I85" s="21">
        <v>0</v>
      </c>
      <c r="J85" s="21">
        <v>0</v>
      </c>
      <c r="K85" s="67"/>
      <c r="L85" s="97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7"/>
      <c r="F86" s="21">
        <v>0</v>
      </c>
      <c r="G86" s="55"/>
      <c r="H86" s="63"/>
      <c r="I86" s="21">
        <v>0</v>
      </c>
      <c r="J86" s="21">
        <v>0</v>
      </c>
      <c r="K86" s="67"/>
      <c r="L86" s="97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7"/>
      <c r="F87" s="21">
        <v>0</v>
      </c>
      <c r="G87" s="55"/>
      <c r="H87" s="63"/>
      <c r="I87" s="21">
        <v>0</v>
      </c>
      <c r="J87" s="21">
        <v>0</v>
      </c>
      <c r="K87" s="67"/>
      <c r="L87" s="97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7"/>
      <c r="F88" s="21">
        <v>0</v>
      </c>
      <c r="G88" s="55"/>
      <c r="H88" s="63"/>
      <c r="I88" s="21">
        <v>0</v>
      </c>
      <c r="J88" s="21">
        <v>0</v>
      </c>
      <c r="K88" s="67"/>
      <c r="L88" s="97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7"/>
      <c r="F89" s="21">
        <v>0</v>
      </c>
      <c r="G89" s="55"/>
      <c r="H89" s="63"/>
      <c r="I89" s="21">
        <v>0</v>
      </c>
      <c r="J89" s="21">
        <v>0</v>
      </c>
      <c r="K89" s="67"/>
      <c r="L89" s="97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7"/>
      <c r="F90" s="21">
        <v>0</v>
      </c>
      <c r="G90" s="55"/>
      <c r="H90" s="63"/>
      <c r="I90" s="21">
        <v>0</v>
      </c>
      <c r="J90" s="21">
        <v>0</v>
      </c>
      <c r="K90" s="67"/>
      <c r="L90" s="97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7"/>
      <c r="F91" s="21">
        <v>0</v>
      </c>
      <c r="G91" s="55"/>
      <c r="H91" s="63"/>
      <c r="I91" s="21">
        <v>0</v>
      </c>
      <c r="J91" s="21">
        <v>0</v>
      </c>
      <c r="K91" s="67"/>
      <c r="L91" s="97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7"/>
      <c r="F92" s="21">
        <v>0</v>
      </c>
      <c r="G92" s="55"/>
      <c r="H92" s="63"/>
      <c r="I92" s="21">
        <v>0</v>
      </c>
      <c r="J92" s="21">
        <v>0</v>
      </c>
      <c r="K92" s="67"/>
      <c r="L92" s="97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7"/>
      <c r="F93" s="21">
        <v>0</v>
      </c>
      <c r="G93" s="55"/>
      <c r="H93" s="63"/>
      <c r="I93" s="21">
        <v>0</v>
      </c>
      <c r="J93" s="21">
        <v>0</v>
      </c>
      <c r="K93" s="67"/>
      <c r="L93" s="97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7"/>
      <c r="F94" s="21">
        <v>0</v>
      </c>
      <c r="G94" s="55"/>
      <c r="H94" s="63"/>
      <c r="I94" s="21">
        <v>0</v>
      </c>
      <c r="J94" s="21">
        <v>0</v>
      </c>
      <c r="K94" s="67"/>
      <c r="L94" s="97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7"/>
      <c r="F95" s="21">
        <v>0</v>
      </c>
      <c r="G95" s="55"/>
      <c r="H95" s="63"/>
      <c r="I95" s="21">
        <v>0</v>
      </c>
      <c r="J95" s="21">
        <v>0</v>
      </c>
      <c r="K95" s="67"/>
      <c r="L95" s="97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7"/>
      <c r="F96" s="21">
        <v>0</v>
      </c>
      <c r="G96" s="55"/>
      <c r="H96" s="63"/>
      <c r="I96" s="21">
        <v>0</v>
      </c>
      <c r="J96" s="21">
        <v>0</v>
      </c>
      <c r="K96" s="67"/>
      <c r="L96" s="97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7"/>
      <c r="F97" s="21">
        <v>0</v>
      </c>
      <c r="G97" s="55"/>
      <c r="H97" s="63"/>
      <c r="I97" s="21">
        <v>0</v>
      </c>
      <c r="J97" s="21">
        <v>0</v>
      </c>
      <c r="K97" s="67"/>
      <c r="L97" s="97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7"/>
      <c r="F98" s="21">
        <v>0</v>
      </c>
      <c r="G98" s="55"/>
      <c r="H98" s="63"/>
      <c r="I98" s="21">
        <v>0</v>
      </c>
      <c r="J98" s="21">
        <v>0</v>
      </c>
      <c r="K98" s="67"/>
      <c r="L98" s="97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7"/>
      <c r="F99" s="21">
        <v>0</v>
      </c>
      <c r="G99" s="55"/>
      <c r="H99" s="63"/>
      <c r="I99" s="21">
        <v>0</v>
      </c>
      <c r="J99" s="21">
        <v>0</v>
      </c>
      <c r="K99" s="67"/>
      <c r="L99" s="97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7"/>
      <c r="F100" s="21">
        <v>0</v>
      </c>
      <c r="G100" s="55"/>
      <c r="H100" s="63"/>
      <c r="I100" s="21">
        <v>0</v>
      </c>
      <c r="J100" s="21">
        <v>0</v>
      </c>
      <c r="K100" s="67"/>
      <c r="L100" s="97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7"/>
      <c r="F101" s="21">
        <v>0</v>
      </c>
      <c r="G101" s="55"/>
      <c r="H101" s="63"/>
      <c r="I101" s="21">
        <v>0</v>
      </c>
      <c r="J101" s="21">
        <v>0</v>
      </c>
      <c r="K101" s="67"/>
      <c r="L101" s="97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7"/>
      <c r="F102" s="21">
        <v>0</v>
      </c>
      <c r="G102" s="55"/>
      <c r="H102" s="63"/>
      <c r="I102" s="21">
        <v>0</v>
      </c>
      <c r="J102" s="21">
        <v>0</v>
      </c>
      <c r="K102" s="67"/>
      <c r="L102" s="97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7"/>
      <c r="F103" s="21">
        <v>0</v>
      </c>
      <c r="G103" s="55"/>
      <c r="H103" s="63"/>
      <c r="I103" s="21">
        <v>0</v>
      </c>
      <c r="J103" s="21">
        <v>0</v>
      </c>
      <c r="K103" s="67"/>
      <c r="L103" s="97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7"/>
      <c r="F104" s="21">
        <v>0</v>
      </c>
      <c r="G104" s="55"/>
      <c r="H104" s="63"/>
      <c r="I104" s="21">
        <v>0</v>
      </c>
      <c r="J104" s="21">
        <v>0</v>
      </c>
      <c r="K104" s="67"/>
      <c r="L104" s="97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7"/>
      <c r="F105" s="21">
        <v>0</v>
      </c>
      <c r="G105" s="55"/>
      <c r="H105" s="63"/>
      <c r="I105" s="21">
        <v>0</v>
      </c>
      <c r="J105" s="21">
        <v>0</v>
      </c>
      <c r="K105" s="67"/>
      <c r="L105" s="97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7"/>
      <c r="F106" s="21">
        <v>0</v>
      </c>
      <c r="G106" s="55"/>
      <c r="H106" s="63"/>
      <c r="I106" s="21">
        <v>0</v>
      </c>
      <c r="J106" s="21">
        <v>0</v>
      </c>
      <c r="K106" s="67"/>
      <c r="L106" s="97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7"/>
      <c r="F107" s="21">
        <v>0</v>
      </c>
      <c r="G107" s="55"/>
      <c r="H107" s="63"/>
      <c r="I107" s="21">
        <v>0</v>
      </c>
      <c r="J107" s="21">
        <v>0</v>
      </c>
      <c r="K107" s="67"/>
      <c r="L107" s="97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7"/>
      <c r="F108" s="21">
        <v>0</v>
      </c>
      <c r="G108" s="55"/>
      <c r="H108" s="63"/>
      <c r="I108" s="21">
        <v>0</v>
      </c>
      <c r="J108" s="21">
        <v>0</v>
      </c>
      <c r="K108" s="67"/>
      <c r="L108" s="97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7"/>
      <c r="F109" s="21">
        <v>0</v>
      </c>
      <c r="G109" s="55"/>
      <c r="H109" s="63"/>
      <c r="I109" s="21">
        <v>0</v>
      </c>
      <c r="J109" s="21">
        <v>0</v>
      </c>
      <c r="K109" s="67"/>
      <c r="L109" s="97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7"/>
      <c r="F110" s="21">
        <v>0</v>
      </c>
      <c r="G110" s="55"/>
      <c r="H110" s="63"/>
      <c r="I110" s="21">
        <v>0</v>
      </c>
      <c r="J110" s="21">
        <v>0</v>
      </c>
      <c r="K110" s="67"/>
      <c r="L110" s="97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7"/>
      <c r="F111" s="21">
        <v>0</v>
      </c>
      <c r="G111" s="55"/>
      <c r="H111" s="63"/>
      <c r="I111" s="21">
        <v>0</v>
      </c>
      <c r="J111" s="21">
        <v>0</v>
      </c>
      <c r="K111" s="67"/>
      <c r="L111" s="97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7"/>
      <c r="F112" s="21">
        <v>0</v>
      </c>
      <c r="G112" s="55"/>
      <c r="H112" s="63"/>
      <c r="I112" s="21">
        <v>0</v>
      </c>
      <c r="J112" s="21">
        <v>0</v>
      </c>
      <c r="K112" s="67"/>
      <c r="L112" s="97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7"/>
      <c r="F113" s="21">
        <v>0</v>
      </c>
      <c r="G113" s="55"/>
      <c r="H113" s="63"/>
      <c r="I113" s="21">
        <v>0</v>
      </c>
      <c r="J113" s="21">
        <v>0</v>
      </c>
      <c r="K113" s="67"/>
      <c r="L113" s="97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7"/>
      <c r="F114" s="21">
        <v>0</v>
      </c>
      <c r="G114" s="55"/>
      <c r="H114" s="63"/>
      <c r="I114" s="21">
        <v>0</v>
      </c>
      <c r="J114" s="21">
        <v>0</v>
      </c>
      <c r="K114" s="67"/>
      <c r="L114" s="97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7"/>
      <c r="F115" s="21">
        <v>0</v>
      </c>
      <c r="G115" s="55"/>
      <c r="H115" s="63"/>
      <c r="I115" s="21">
        <v>0</v>
      </c>
      <c r="J115" s="21">
        <v>0</v>
      </c>
      <c r="K115" s="67"/>
      <c r="L115" s="97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7"/>
      <c r="F116" s="21">
        <v>0</v>
      </c>
      <c r="G116" s="55"/>
      <c r="H116" s="63"/>
      <c r="I116" s="21">
        <v>0</v>
      </c>
      <c r="J116" s="21">
        <v>0</v>
      </c>
      <c r="K116" s="67"/>
      <c r="L116" s="97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7"/>
      <c r="F117" s="21">
        <v>0</v>
      </c>
      <c r="G117" s="55"/>
      <c r="H117" s="63"/>
      <c r="I117" s="21">
        <v>0</v>
      </c>
      <c r="J117" s="21">
        <v>0</v>
      </c>
      <c r="K117" s="67"/>
      <c r="L117" s="97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7"/>
      <c r="F118" s="21">
        <v>0</v>
      </c>
      <c r="G118" s="55"/>
      <c r="H118" s="63"/>
      <c r="I118" s="21">
        <v>0</v>
      </c>
      <c r="J118" s="21">
        <v>0</v>
      </c>
      <c r="K118" s="67"/>
      <c r="L118" s="97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7"/>
      <c r="F119" s="21">
        <v>0</v>
      </c>
      <c r="G119" s="55"/>
      <c r="H119" s="63"/>
      <c r="I119" s="21">
        <v>0</v>
      </c>
      <c r="J119" s="21">
        <v>0</v>
      </c>
      <c r="K119" s="67"/>
      <c r="L119" s="97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7"/>
      <c r="F120" s="21">
        <v>0</v>
      </c>
      <c r="G120" s="55"/>
      <c r="H120" s="63"/>
      <c r="I120" s="21">
        <v>0</v>
      </c>
      <c r="J120" s="21">
        <v>0</v>
      </c>
      <c r="K120" s="67"/>
      <c r="L120" s="97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7"/>
      <c r="F121" s="21">
        <v>0</v>
      </c>
      <c r="G121" s="55"/>
      <c r="H121" s="63"/>
      <c r="I121" s="21">
        <v>0</v>
      </c>
      <c r="J121" s="21">
        <v>0</v>
      </c>
      <c r="K121" s="67"/>
      <c r="L121" s="97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7"/>
      <c r="F122" s="21">
        <v>0</v>
      </c>
      <c r="G122" s="55"/>
      <c r="H122" s="63"/>
      <c r="I122" s="21">
        <v>0</v>
      </c>
      <c r="J122" s="21">
        <v>0</v>
      </c>
      <c r="K122" s="67"/>
      <c r="L122" s="97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7"/>
      <c r="F123" s="21">
        <v>0</v>
      </c>
      <c r="G123" s="55"/>
      <c r="H123" s="63"/>
      <c r="I123" s="21">
        <v>0</v>
      </c>
      <c r="J123" s="21">
        <v>0</v>
      </c>
      <c r="K123" s="67"/>
      <c r="L123" s="97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7"/>
      <c r="F124" s="21">
        <v>0</v>
      </c>
      <c r="G124" s="55"/>
      <c r="H124" s="63"/>
      <c r="I124" s="21">
        <v>0</v>
      </c>
      <c r="J124" s="21">
        <v>0</v>
      </c>
      <c r="K124" s="67"/>
      <c r="L124" s="97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7"/>
      <c r="F125" s="21">
        <v>0</v>
      </c>
      <c r="G125" s="55"/>
      <c r="H125" s="63"/>
      <c r="I125" s="21">
        <v>0</v>
      </c>
      <c r="J125" s="21">
        <v>0</v>
      </c>
      <c r="K125" s="67"/>
      <c r="L125" s="97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7"/>
      <c r="F126" s="21">
        <v>0</v>
      </c>
      <c r="G126" s="55"/>
      <c r="H126" s="63"/>
      <c r="I126" s="21">
        <v>0</v>
      </c>
      <c r="J126" s="21">
        <v>0</v>
      </c>
      <c r="K126" s="67"/>
      <c r="L126" s="97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7"/>
      <c r="F127" s="21">
        <v>0</v>
      </c>
      <c r="G127" s="55"/>
      <c r="H127" s="63"/>
      <c r="I127" s="21">
        <v>0</v>
      </c>
      <c r="J127" s="21">
        <v>0</v>
      </c>
      <c r="K127" s="67"/>
      <c r="L127" s="97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7"/>
      <c r="F128" s="21">
        <v>0</v>
      </c>
      <c r="G128" s="55"/>
      <c r="H128" s="63"/>
      <c r="I128" s="21">
        <v>0</v>
      </c>
      <c r="J128" s="21">
        <v>0</v>
      </c>
      <c r="K128" s="67"/>
      <c r="L128" s="97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7"/>
      <c r="F129" s="21">
        <v>0</v>
      </c>
      <c r="G129" s="55"/>
      <c r="H129" s="63"/>
      <c r="I129" s="21">
        <v>0</v>
      </c>
      <c r="J129" s="21">
        <v>0</v>
      </c>
      <c r="K129" s="67"/>
      <c r="L129" s="97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7"/>
      <c r="F130" s="21">
        <v>0</v>
      </c>
      <c r="G130" s="55"/>
      <c r="H130" s="63"/>
      <c r="I130" s="21">
        <v>0</v>
      </c>
      <c r="J130" s="21">
        <v>0</v>
      </c>
      <c r="K130" s="67"/>
      <c r="L130" s="97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7"/>
      <c r="F131" s="21">
        <v>0</v>
      </c>
      <c r="G131" s="55"/>
      <c r="H131" s="63"/>
      <c r="I131" s="21">
        <v>0</v>
      </c>
      <c r="J131" s="21">
        <v>0</v>
      </c>
      <c r="K131" s="67"/>
      <c r="L131" s="97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7"/>
      <c r="F132" s="21">
        <v>0</v>
      </c>
      <c r="G132" s="55"/>
      <c r="H132" s="63"/>
      <c r="I132" s="21">
        <v>0</v>
      </c>
      <c r="J132" s="21">
        <v>0</v>
      </c>
      <c r="K132" s="67"/>
      <c r="L132" s="97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7"/>
      <c r="F133" s="21">
        <v>0</v>
      </c>
      <c r="G133" s="55"/>
      <c r="H133" s="63"/>
      <c r="I133" s="21">
        <v>0</v>
      </c>
      <c r="J133" s="21">
        <v>0</v>
      </c>
      <c r="K133" s="67"/>
      <c r="L133" s="97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7"/>
      <c r="F134" s="21">
        <v>0</v>
      </c>
      <c r="G134" s="55"/>
      <c r="H134" s="63"/>
      <c r="I134" s="21">
        <v>0</v>
      </c>
      <c r="J134" s="21">
        <v>0</v>
      </c>
      <c r="K134" s="67"/>
      <c r="L134" s="97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7"/>
      <c r="F135" s="21">
        <v>0</v>
      </c>
      <c r="G135" s="55"/>
      <c r="H135" s="63"/>
      <c r="I135" s="21">
        <v>0</v>
      </c>
      <c r="J135" s="21">
        <v>0</v>
      </c>
      <c r="K135" s="67"/>
      <c r="L135" s="97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7"/>
      <c r="F136" s="21">
        <v>0</v>
      </c>
      <c r="G136" s="55"/>
      <c r="H136" s="63"/>
      <c r="I136" s="21">
        <v>0</v>
      </c>
      <c r="J136" s="21">
        <v>0</v>
      </c>
      <c r="K136" s="67"/>
      <c r="L136" s="97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7"/>
      <c r="F137" s="21">
        <v>0</v>
      </c>
      <c r="G137" s="55"/>
      <c r="H137" s="63"/>
      <c r="I137" s="21">
        <v>0</v>
      </c>
      <c r="J137" s="21">
        <v>0</v>
      </c>
      <c r="K137" s="67"/>
      <c r="L137" s="97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7"/>
      <c r="F138" s="21">
        <v>0</v>
      </c>
      <c r="G138" s="55"/>
      <c r="H138" s="63"/>
      <c r="I138" s="21">
        <v>0</v>
      </c>
      <c r="J138" s="21">
        <v>0</v>
      </c>
      <c r="K138" s="67"/>
      <c r="L138" s="97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7"/>
      <c r="F139" s="21">
        <v>0</v>
      </c>
      <c r="G139" s="55"/>
      <c r="H139" s="63"/>
      <c r="I139" s="21">
        <v>0</v>
      </c>
      <c r="J139" s="21">
        <v>0</v>
      </c>
      <c r="K139" s="67"/>
      <c r="L139" s="97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7"/>
      <c r="F140" s="21">
        <v>0</v>
      </c>
      <c r="G140" s="55"/>
      <c r="H140" s="63"/>
      <c r="I140" s="21">
        <v>0</v>
      </c>
      <c r="J140" s="21">
        <v>0</v>
      </c>
      <c r="K140" s="67"/>
      <c r="L140" s="97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7"/>
      <c r="F141" s="21">
        <v>0</v>
      </c>
      <c r="G141" s="55"/>
      <c r="H141" s="63"/>
      <c r="I141" s="21">
        <v>0</v>
      </c>
      <c r="J141" s="21">
        <v>0</v>
      </c>
      <c r="K141" s="67"/>
      <c r="L141" s="97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7"/>
      <c r="F142" s="21">
        <v>0</v>
      </c>
      <c r="G142" s="55"/>
      <c r="H142" s="63"/>
      <c r="I142" s="21">
        <v>0</v>
      </c>
      <c r="J142" s="21">
        <v>0</v>
      </c>
      <c r="K142" s="67"/>
      <c r="L142" s="97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7"/>
      <c r="F143" s="21">
        <v>0</v>
      </c>
      <c r="G143" s="55"/>
      <c r="H143" s="63"/>
      <c r="I143" s="21">
        <v>0</v>
      </c>
      <c r="J143" s="21">
        <v>0</v>
      </c>
      <c r="K143" s="67"/>
      <c r="L143" s="97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7"/>
      <c r="F144" s="21">
        <v>0</v>
      </c>
      <c r="G144" s="55"/>
      <c r="H144" s="63"/>
      <c r="I144" s="21">
        <v>0</v>
      </c>
      <c r="J144" s="21">
        <v>0</v>
      </c>
      <c r="K144" s="67"/>
      <c r="L144" s="97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7"/>
      <c r="F145" s="21">
        <v>0</v>
      </c>
      <c r="G145" s="55"/>
      <c r="H145" s="63"/>
      <c r="I145" s="21">
        <v>0</v>
      </c>
      <c r="J145" s="21">
        <v>0</v>
      </c>
      <c r="K145" s="67"/>
      <c r="L145" s="97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7"/>
      <c r="F146" s="21">
        <v>0</v>
      </c>
      <c r="G146" s="55"/>
      <c r="H146" s="63"/>
      <c r="I146" s="21">
        <v>0</v>
      </c>
      <c r="J146" s="21">
        <v>0</v>
      </c>
      <c r="K146" s="67"/>
      <c r="L146" s="97"/>
      <c r="M146" s="21">
        <v>0</v>
      </c>
      <c r="N146" s="97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27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27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2" t="s">
        <v>246</v>
      </c>
      <c r="B1" s="122"/>
      <c r="C1" s="122"/>
      <c r="D1" s="122"/>
    </row>
    <row r="2" spans="1:4" ht="94.5" customHeight="1" x14ac:dyDescent="0.25">
      <c r="A2" s="99" t="s">
        <v>244</v>
      </c>
      <c r="B2" s="120" t="s">
        <v>214</v>
      </c>
      <c r="C2" s="120" t="s">
        <v>215</v>
      </c>
      <c r="D2" s="120" t="s">
        <v>187</v>
      </c>
    </row>
    <row r="3" spans="1:4" ht="37.5" customHeight="1" x14ac:dyDescent="0.25">
      <c r="A3" s="94" t="s">
        <v>57</v>
      </c>
      <c r="B3" s="142">
        <v>106</v>
      </c>
      <c r="C3" s="100">
        <v>106</v>
      </c>
      <c r="D3" s="312">
        <v>5135</v>
      </c>
    </row>
    <row r="4" spans="1:4" ht="37.5" customHeight="1" x14ac:dyDescent="0.25">
      <c r="A4" s="94" t="s">
        <v>58</v>
      </c>
      <c r="B4" s="142">
        <v>35</v>
      </c>
      <c r="C4" s="100">
        <v>35</v>
      </c>
      <c r="D4" s="312">
        <v>2132</v>
      </c>
    </row>
    <row r="5" spans="1:4" ht="37.5" customHeight="1" x14ac:dyDescent="0.25">
      <c r="A5" s="94" t="s">
        <v>66</v>
      </c>
      <c r="B5" s="142">
        <v>15</v>
      </c>
      <c r="C5" s="100">
        <v>15</v>
      </c>
      <c r="D5" s="312">
        <v>558</v>
      </c>
    </row>
    <row r="6" spans="1:4" ht="37.5" customHeight="1" x14ac:dyDescent="0.25">
      <c r="A6" s="94" t="s">
        <v>67</v>
      </c>
      <c r="B6" s="142">
        <v>14</v>
      </c>
      <c r="C6" s="100">
        <v>14</v>
      </c>
      <c r="D6" s="312">
        <v>1381</v>
      </c>
    </row>
    <row r="7" spans="1:4" ht="37.5" customHeight="1" x14ac:dyDescent="0.25">
      <c r="A7" s="94" t="s">
        <v>68</v>
      </c>
      <c r="B7" s="142">
        <v>31</v>
      </c>
      <c r="C7" s="100">
        <v>31</v>
      </c>
      <c r="D7" s="312">
        <v>1452</v>
      </c>
    </row>
    <row r="8" spans="1:4" ht="37.5" customHeight="1" x14ac:dyDescent="0.25">
      <c r="A8" s="94" t="s">
        <v>69</v>
      </c>
      <c r="B8" s="142">
        <v>20</v>
      </c>
      <c r="C8" s="100">
        <v>20</v>
      </c>
      <c r="D8" s="100">
        <v>895</v>
      </c>
    </row>
    <row r="9" spans="1:4" ht="37.5" customHeight="1" x14ac:dyDescent="0.25">
      <c r="A9" s="121" t="s">
        <v>87</v>
      </c>
      <c r="B9" s="35">
        <f>SUM(B3:B8)</f>
        <v>221</v>
      </c>
      <c r="C9" s="35">
        <f>SUM(C3:C8)</f>
        <v>221</v>
      </c>
      <c r="D9" s="35">
        <f>SUM(D3:D8)</f>
        <v>11553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'Общие сведения'!Область_печати</vt:lpstr>
      <vt:lpstr>'Раздел 1,1.1'!Область_печати</vt:lpstr>
      <vt:lpstr>'Раздел 10, 10.1'!Область_печати</vt:lpstr>
      <vt:lpstr>'Раздел 10.2'!Область_печати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2021-11-15T09:34:42Z</cp:lastPrinted>
  <dcterms:created xsi:type="dcterms:W3CDTF">2013-11-25T08:04:18Z</dcterms:created>
  <dcterms:modified xsi:type="dcterms:W3CDTF">2021-11-22T03:23:23Z</dcterms:modified>
</cp:coreProperties>
</file>