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19200" windowHeight="11490" firstSheet="11" activeTab="20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6" sheetId="10" r:id="rId12"/>
    <sheet name="Раздел 7" sheetId="11" r:id="rId13"/>
    <sheet name="Раздел 8.1" sheetId="12" r:id="rId14"/>
    <sheet name="Раздел 8.2" sheetId="18" r:id="rId15"/>
    <sheet name="Раздел 8.3" sheetId="19" r:id="rId16"/>
    <sheet name="Раздел 9" sheetId="23" r:id="rId17"/>
    <sheet name="Раздел 10.1" sheetId="5" r:id="rId18"/>
    <sheet name="Раздел 10.2" sheetId="20" r:id="rId19"/>
    <sheet name="Раздел 10.3" sheetId="21" r:id="rId20"/>
    <sheet name="Раздел 10.4" sheetId="22" r:id="rId21"/>
  </sheets>
  <definedNames>
    <definedName name="_xlnm.Print_Area" localSheetId="2">'Раздел 1.1'!$A$1:$H$16</definedName>
    <definedName name="_xlnm.Print_Area" localSheetId="17">'Раздел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M5" i="9" l="1"/>
  <c r="B15" i="20" l="1"/>
  <c r="E14" i="1" l="1"/>
  <c r="F14" i="1"/>
  <c r="H4" i="25" l="1"/>
  <c r="G4" i="25"/>
  <c r="C5" i="9"/>
  <c r="B5" i="9"/>
  <c r="I5" i="9"/>
  <c r="D39" i="15" l="1"/>
  <c r="B9" i="14" l="1"/>
  <c r="B3" i="14"/>
  <c r="E15" i="1"/>
  <c r="F15" i="1"/>
  <c r="L27" i="3" l="1"/>
  <c r="K27" i="3"/>
  <c r="J27" i="3"/>
  <c r="I27" i="3"/>
  <c r="H27" i="3"/>
  <c r="G27" i="3"/>
  <c r="D27" i="3"/>
  <c r="C15" i="3"/>
  <c r="L9" i="3"/>
  <c r="K9" i="3"/>
  <c r="J9" i="3"/>
  <c r="I9" i="3"/>
  <c r="I16" i="1" l="1"/>
  <c r="G5" i="3" l="1"/>
  <c r="C16" i="1"/>
  <c r="D9" i="15" l="1"/>
  <c r="D17" i="15" l="1"/>
  <c r="D3" i="15" l="1"/>
  <c r="L56" i="3"/>
  <c r="K56" i="3"/>
  <c r="J56" i="3"/>
  <c r="I56" i="3"/>
  <c r="H56" i="3"/>
  <c r="G56" i="3"/>
  <c r="D56" i="3"/>
  <c r="C56" i="3"/>
  <c r="L53" i="3"/>
  <c r="K53" i="3"/>
  <c r="J53" i="3"/>
  <c r="I53" i="3"/>
  <c r="H53" i="3"/>
  <c r="G53" i="3"/>
  <c r="D53" i="3"/>
  <c r="C53" i="3"/>
  <c r="L51" i="3"/>
  <c r="L50" i="3" s="1"/>
  <c r="K51" i="3"/>
  <c r="K50" i="3" s="1"/>
  <c r="J51" i="3"/>
  <c r="J50" i="3" s="1"/>
  <c r="I51" i="3"/>
  <c r="I50" i="3" s="1"/>
  <c r="H51" i="3"/>
  <c r="H50" i="3" s="1"/>
  <c r="G51" i="3"/>
  <c r="G50" i="3" s="1"/>
  <c r="D51" i="3"/>
  <c r="D50" i="3" s="1"/>
  <c r="C51" i="3"/>
  <c r="C50" i="3" s="1"/>
  <c r="L48" i="3"/>
  <c r="K48" i="3"/>
  <c r="J48" i="3"/>
  <c r="I48" i="3"/>
  <c r="H48" i="3"/>
  <c r="G48" i="3"/>
  <c r="D48" i="3"/>
  <c r="C48" i="3"/>
  <c r="L46" i="3"/>
  <c r="K46" i="3"/>
  <c r="J46" i="3"/>
  <c r="I46" i="3"/>
  <c r="H46" i="3"/>
  <c r="G46" i="3"/>
  <c r="D46" i="3"/>
  <c r="C46" i="3"/>
  <c r="L44" i="3"/>
  <c r="L43" i="3" s="1"/>
  <c r="K44" i="3"/>
  <c r="K43" i="3" s="1"/>
  <c r="J44" i="3"/>
  <c r="J43" i="3" s="1"/>
  <c r="I44" i="3"/>
  <c r="H44" i="3"/>
  <c r="H43" i="3" s="1"/>
  <c r="G44" i="3"/>
  <c r="G43" i="3" s="1"/>
  <c r="D44" i="3"/>
  <c r="D43" i="3" s="1"/>
  <c r="C44" i="3"/>
  <c r="C43" i="3" s="1"/>
  <c r="L41" i="3"/>
  <c r="K41" i="3"/>
  <c r="J41" i="3"/>
  <c r="I41" i="3"/>
  <c r="H41" i="3"/>
  <c r="G41" i="3"/>
  <c r="D41" i="3"/>
  <c r="C41" i="3"/>
  <c r="L39" i="3"/>
  <c r="K39" i="3"/>
  <c r="J39" i="3"/>
  <c r="I39" i="3"/>
  <c r="H39" i="3"/>
  <c r="G39" i="3"/>
  <c r="D39" i="3"/>
  <c r="C39" i="3"/>
  <c r="L37" i="3"/>
  <c r="L36" i="3" s="1"/>
  <c r="K37" i="3"/>
  <c r="J37" i="3"/>
  <c r="I37" i="3"/>
  <c r="H37" i="3"/>
  <c r="H36" i="3" s="1"/>
  <c r="G37" i="3"/>
  <c r="G36" i="3" s="1"/>
  <c r="D37" i="3"/>
  <c r="D36" i="3" s="1"/>
  <c r="C37" i="3"/>
  <c r="C36" i="3" s="1"/>
  <c r="L34" i="3"/>
  <c r="K34" i="3"/>
  <c r="J34" i="3"/>
  <c r="I34" i="3"/>
  <c r="H34" i="3"/>
  <c r="G34" i="3"/>
  <c r="D34" i="3"/>
  <c r="C34" i="3"/>
  <c r="L32" i="3"/>
  <c r="K32" i="3"/>
  <c r="J32" i="3"/>
  <c r="I32" i="3"/>
  <c r="H32" i="3"/>
  <c r="G32" i="3"/>
  <c r="D32" i="3"/>
  <c r="C32" i="3"/>
  <c r="L30" i="3"/>
  <c r="L29" i="3" s="1"/>
  <c r="K30" i="3"/>
  <c r="K29" i="3" s="1"/>
  <c r="J30" i="3"/>
  <c r="J29" i="3" s="1"/>
  <c r="I30" i="3"/>
  <c r="I29" i="3" s="1"/>
  <c r="H30" i="3"/>
  <c r="H29" i="3" s="1"/>
  <c r="G30" i="3"/>
  <c r="G29" i="3" s="1"/>
  <c r="C30" i="3"/>
  <c r="D30" i="3"/>
  <c r="C27" i="3"/>
  <c r="L25" i="3"/>
  <c r="K25" i="3"/>
  <c r="J25" i="3"/>
  <c r="I25" i="3"/>
  <c r="H25" i="3"/>
  <c r="G25" i="3"/>
  <c r="D25" i="3"/>
  <c r="C25" i="3"/>
  <c r="L23" i="3"/>
  <c r="L22" i="3" s="1"/>
  <c r="K23" i="3"/>
  <c r="K22" i="3" s="1"/>
  <c r="J23" i="3"/>
  <c r="J22" i="3" s="1"/>
  <c r="I23" i="3"/>
  <c r="I22" i="3" s="1"/>
  <c r="H23" i="3"/>
  <c r="H22" i="3" s="1"/>
  <c r="G23" i="3"/>
  <c r="G22" i="3" s="1"/>
  <c r="D23" i="3"/>
  <c r="D22" i="3" s="1"/>
  <c r="C23" i="3"/>
  <c r="C22" i="3" s="1"/>
  <c r="L20" i="3"/>
  <c r="K20" i="3"/>
  <c r="J20" i="3"/>
  <c r="I20" i="3"/>
  <c r="H20" i="3"/>
  <c r="G20" i="3"/>
  <c r="D20" i="3"/>
  <c r="C20" i="3"/>
  <c r="L18" i="3"/>
  <c r="K18" i="3"/>
  <c r="J18" i="3"/>
  <c r="I18" i="3"/>
  <c r="H18" i="3"/>
  <c r="G18" i="3"/>
  <c r="D18" i="3"/>
  <c r="C18" i="3"/>
  <c r="L15" i="3"/>
  <c r="K15" i="3"/>
  <c r="K14" i="3" s="1"/>
  <c r="J15" i="3"/>
  <c r="J14" i="3" s="1"/>
  <c r="I14" i="3"/>
  <c r="H15" i="3"/>
  <c r="H14" i="3" s="1"/>
  <c r="G15" i="3"/>
  <c r="G14" i="3" s="1"/>
  <c r="D15" i="3"/>
  <c r="D14" i="3" s="1"/>
  <c r="C14" i="3"/>
  <c r="D29" i="3" l="1"/>
  <c r="I36" i="3"/>
  <c r="K36" i="3"/>
  <c r="J36" i="3"/>
  <c r="C29" i="3"/>
  <c r="L14" i="3"/>
  <c r="L12" i="3"/>
  <c r="K12" i="3"/>
  <c r="J12" i="3"/>
  <c r="I12" i="3"/>
  <c r="H12" i="3"/>
  <c r="G12" i="3"/>
  <c r="D12" i="3"/>
  <c r="C12" i="3"/>
  <c r="K5" i="3"/>
  <c r="J5" i="3"/>
  <c r="I5" i="3"/>
  <c r="H9" i="3"/>
  <c r="G9" i="3"/>
  <c r="D9" i="3"/>
  <c r="C9" i="3"/>
  <c r="L5" i="3"/>
  <c r="H5" i="3"/>
  <c r="D5" i="3"/>
  <c r="C5" i="3"/>
  <c r="D4" i="3" l="1"/>
  <c r="G4" i="3"/>
  <c r="H4" i="3"/>
  <c r="C4" i="3"/>
  <c r="K4" i="3" l="1"/>
  <c r="I4" i="3"/>
  <c r="L4" i="3"/>
  <c r="J4" i="3"/>
  <c r="D4" i="25" l="1"/>
  <c r="C4" i="25"/>
  <c r="D19" i="25"/>
  <c r="G19" i="25"/>
  <c r="C19" i="25"/>
  <c r="H17" i="25"/>
  <c r="G17" i="25"/>
  <c r="D17" i="25"/>
  <c r="C17" i="25"/>
  <c r="C15" i="25"/>
  <c r="G15" i="25"/>
  <c r="C13" i="25"/>
  <c r="H13" i="25"/>
  <c r="G13" i="25"/>
  <c r="C11" i="25"/>
  <c r="D11" i="25"/>
  <c r="C9" i="25"/>
  <c r="G9" i="25"/>
  <c r="H9" i="25"/>
  <c r="C7" i="25"/>
  <c r="D7" i="25"/>
  <c r="H11" i="25"/>
  <c r="G11" i="25"/>
  <c r="H19" i="25"/>
  <c r="H15" i="25"/>
  <c r="D15" i="25"/>
  <c r="D13" i="25"/>
  <c r="D9" i="25"/>
  <c r="H7" i="25"/>
  <c r="G7" i="25"/>
  <c r="C21" i="25" l="1"/>
  <c r="G21" i="25"/>
  <c r="H21" i="25"/>
  <c r="D21" i="25"/>
  <c r="H6" i="8"/>
  <c r="G6" i="8"/>
  <c r="C25" i="20"/>
  <c r="D3" i="20"/>
  <c r="C37" i="20" s="1"/>
  <c r="B36" i="20"/>
  <c r="B31" i="20"/>
  <c r="B26" i="20"/>
  <c r="B21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F5" i="9" l="1"/>
  <c r="E3" i="21"/>
  <c r="B3" i="21"/>
  <c r="J5" i="9"/>
  <c r="D6" i="8" l="1"/>
  <c r="C6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<sst xmlns="http://schemas.openxmlformats.org/spreadsheetml/2006/main" count="1178" uniqueCount="853">
  <si>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</si>
  <si>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</si>
  <si>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</si>
  <si>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</si>
  <si>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</si>
  <si>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</si>
  <si>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</si>
  <si>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</si>
  <si>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</si>
  <si>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</si>
  <si>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</si>
  <si>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</si>
  <si>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</si>
  <si>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</si>
  <si>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</si>
  <si>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</si>
  <si>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</si>
  <si>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</si>
  <si>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</si>
  <si>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</si>
  <si>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</si>
  <si>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</si>
  <si>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</si>
  <si>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</si>
  <si>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</si>
  <si>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</si>
  <si>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</si>
  <si>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</si>
  <si>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</si>
  <si>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</si>
  <si>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</si>
  <si>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</si>
  <si>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</si>
  <si>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</si>
  <si>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</si>
  <si>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</si>
  <si>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</si>
  <si>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</si>
  <si>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</si>
  <si>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</si>
  <si>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</si>
  <si>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</si>
  <si>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</si>
  <si>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</si>
  <si>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</si>
  <si>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</si>
  <si>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</si>
  <si>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</si>
  <si>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</si>
  <si>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</si>
  <si>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</si>
  <si>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</si>
  <si>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</si>
  <si>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</si>
  <si>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</si>
  <si>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</si>
  <si>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</si>
  <si>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</si>
  <si>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</si>
  <si>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</si>
  <si>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</si>
  <si>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</si>
  <si>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</si>
  <si>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</si>
  <si>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</si>
  <si>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</si>
  <si>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</si>
  <si>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</si>
  <si>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</si>
  <si>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</si>
  <si>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</si>
  <si>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</si>
  <si>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</si>
  <si>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</si>
  <si>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</si>
  <si>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</si>
  <si>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</si>
  <si>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</si>
  <si>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</si>
  <si>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</si>
  <si>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</si>
  <si>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</si>
  <si>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</si>
  <si>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</si>
  <si>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</si>
  <si>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</si>
  <si>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</si>
  <si>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</si>
  <si>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</si>
  <si>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</si>
  <si>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</si>
  <si>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</si>
  <si>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</si>
  <si>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</si>
  <si>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</si>
  <si>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</si>
  <si>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</si>
  <si>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</si>
  <si>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</si>
  <si>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</si>
  <si>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</si>
  <si>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</si>
  <si>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</si>
  <si>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</si>
  <si>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</si>
  <si>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</si>
  <si>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</si>
  <si>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</si>
  <si>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</si>
  <si>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</si>
  <si>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</si>
  <si>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</si>
  <si>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</si>
  <si>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</si>
  <si>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</si>
  <si>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</si>
  <si>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</si>
  <si>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</si>
  <si>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</si>
  <si>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</si>
  <si>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</si>
  <si>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</si>
  <si>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</si>
  <si>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</si>
  <si>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</si>
  <si>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</si>
  <si>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</si>
  <si>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</si>
  <si>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</si>
  <si>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</si>
  <si>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</si>
  <si>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</si>
  <si>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</si>
  <si>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</si>
  <si>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</si>
  <si>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</si>
  <si>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</si>
  <si>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</si>
  <si>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</si>
  <si>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</si>
  <si>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</si>
  <si>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</si>
  <si>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</si>
  <si>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</si>
  <si>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</si>
  <si>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</si>
  <si>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</si>
  <si>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</si>
  <si>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</si>
  <si>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</si>
  <si>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</si>
  <si>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</si>
  <si>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</si>
  <si>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</si>
  <si>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</si>
  <si>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</si>
  <si>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</si>
  <si>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</si>
  <si>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</si>
  <si>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</si>
  <si>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</si>
  <si>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</si>
  <si>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</si>
  <si>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</si>
  <si>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</si>
  <si>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</si>
  <si>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</si>
  <si>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</si>
  <si>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</si>
  <si>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</si>
  <si>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</si>
  <si>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</si>
  <si>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</si>
  <si>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</si>
  <si>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</si>
  <si>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</si>
  <si>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</si>
  <si>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</si>
  <si>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</si>
  <si>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</si>
  <si>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</si>
  <si>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</si>
  <si>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</si>
  <si>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</si>
  <si>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</si>
  <si>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</si>
  <si>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</si>
  <si>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</si>
  <si>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</si>
  <si>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</si>
  <si>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</si>
  <si>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</si>
  <si>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</si>
  <si>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</si>
  <si>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</si>
  <si>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</si>
  <si>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</si>
  <si>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</si>
  <si>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</si>
  <si>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</si>
  <si>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</si>
  <si>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</si>
  <si>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</si>
  <si>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</si>
  <si>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</si>
  <si>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</si>
  <si>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</si>
  <si>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</si>
  <si>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</si>
  <si>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</si>
  <si>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</si>
  <si>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</si>
  <si>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</si>
  <si>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</si>
  <si>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</si>
  <si>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</si>
  <si>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</si>
  <si>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</si>
  <si>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</si>
  <si>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</si>
  <si>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</si>
  <si>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</si>
  <si>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</si>
  <si>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</si>
  <si>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</si>
  <si>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</si>
  <si>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</si>
  <si>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</si>
  <si>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</si>
  <si>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</si>
  <si>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</si>
  <si>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</si>
  <si>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</si>
  <si>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</si>
  <si>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</si>
  <si>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</si>
  <si>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</si>
  <si>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</si>
  <si>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</si>
  <si>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</si>
  <si>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</si>
  <si>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</si>
  <si>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</si>
  <si>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</si>
  <si>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</si>
  <si>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</si>
  <si>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</si>
  <si>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</si>
  <si>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</si>
  <si>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</si>
  <si>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</si>
  <si>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</si>
  <si>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</si>
  <si>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</si>
  <si>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</si>
  <si>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</si>
  <si>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</si>
  <si>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Содействие развитию активной жизненной позиции молодежи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</si>
  <si>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</si>
  <si>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</si>
  <si>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</si>
  <si>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</si>
  <si>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</si>
  <si>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</si>
  <si>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</si>
  <si>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</si>
  <si>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</si>
  <si>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</si>
  <si>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</si>
  <si>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</si>
  <si>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</si>
  <si>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</si>
  <si>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</si>
  <si>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</si>
  <si>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</si>
  <si>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</si>
  <si>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</si>
  <si>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</si>
  <si>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Первомайский сквер</t>
  </si>
  <si>
    <t>ПКиО им. С.М.Кирова</t>
  </si>
  <si>
    <t>долгосрочный январь 2017- декабрь 2018</t>
  </si>
  <si>
    <t>Выстака социально-значимых плакатов по профилактике потребления ПАВ    "ЭТО - не модно!"</t>
  </si>
  <si>
    <t>Выставка "Creative BOOM"</t>
  </si>
  <si>
    <t>Массовая зарядка к Международному дню здоровья "Заряд бодрости от "Импульс"</t>
  </si>
  <si>
    <t>Квест-игра к международному Дню Семьи "Счастье-быть вместе!"</t>
  </si>
  <si>
    <t>г. Омск</t>
  </si>
  <si>
    <t>Организация и проведение акции по благоустройству города «Подари красоту».</t>
  </si>
  <si>
    <t>Монумент Славы</t>
  </si>
  <si>
    <t>Круглогодичная благотворительная акция по сбору вещей, направленная на оказание помощи семьям, находящимся в трудной жизненной ситуации «Твори добро!»</t>
  </si>
  <si>
    <t>Участие в социально-значимой акции "Снегоборцы"</t>
  </si>
  <si>
    <t>Адресная помощь по уборке снега территории домов пожилых людей</t>
  </si>
  <si>
    <t>«Вожатский отряд «Орлиное племя»</t>
  </si>
  <si>
    <t>Трудовой отряд «Феникс»</t>
  </si>
  <si>
    <t>«Неформальные каникулы»</t>
  </si>
  <si>
    <t>"Живая история"</t>
  </si>
  <si>
    <t>МБУ МЦ им. А.П. Чехова</t>
  </si>
  <si>
    <t>НОККиИ</t>
  </si>
  <si>
    <t>г. Новосибирск</t>
  </si>
  <si>
    <t>муниципальное бюджетное учреждение  "Молодежный центр им. А.П. Чехова" Ленинского района города Новосибирска</t>
  </si>
  <si>
    <t>муниципальное бюджетное учреждение  Ленинского района города Новосибирска "Молодежный центр им. А. П. Чехова" (МБУ МЦ им. А.П. Чехова)</t>
  </si>
  <si>
    <t>Департамент культуры, спорта и молодежной политики мэрии города Новосибирска</t>
  </si>
  <si>
    <t xml:space="preserve">630136, г. Новосибирск, ул. 1-й Петропавловский переулок,10                                                                                                   info@chehova.club  тел. 343-12-92                                                                                                                                                                   </t>
  </si>
  <si>
    <t>Филонова Ольга Анатольевна</t>
  </si>
  <si>
    <t>Подростки, молодёжь 13-18 лет</t>
  </si>
  <si>
    <t>Молодёжь 14-17 лет</t>
  </si>
  <si>
    <t>Подростки, молодёжь 10-14 лет</t>
  </si>
  <si>
    <t>Дети, подростки, молодёжь 7-18 лет</t>
  </si>
  <si>
    <t>Филонова О. А.</t>
  </si>
  <si>
    <t>МБУ МЦ им. А. П. Чехова
1-й Петропавловский пер., 10</t>
  </si>
  <si>
    <t>Участие в районной социально-значимой акции по уборке территории  парка Гагарина «Трудовой десант-2019»</t>
  </si>
  <si>
    <t xml:space="preserve">Участие в Природоохранном мероприятии в рамках районной программы экологического воспитания молодежи Кировского района 
«Я люблю природу»
</t>
  </si>
  <si>
    <t>февраль-ноябрь, 2019 г.</t>
  </si>
  <si>
    <t>ГАПОУ НСО «Новосибирский колледж легкой промышленности и сервиса» (ул. Зорге, 12)</t>
  </si>
  <si>
    <t xml:space="preserve">Участие в районном благотворительном марафоне
«Мы вместе»
</t>
  </si>
  <si>
    <t>Новосибирск, центр культуры НГТУ Блюхера,35/1</t>
  </si>
  <si>
    <t>25.02-03.03.2019</t>
  </si>
  <si>
    <t>Участие в городской социально-значимой акции "Твори красоту"</t>
  </si>
  <si>
    <t>ПКиО "Уморя Обского"</t>
  </si>
  <si>
    <t xml:space="preserve">Участие в Открытом  конкурсе фотографий «Природа родного края».
 Экологического значения.
</t>
  </si>
  <si>
    <t>21.01-28.03.2019</t>
  </si>
  <si>
    <t xml:space="preserve">Информационные сайты ВУЗа НГУЭУ
Группа эколого-экономического клуба НГУЭУ вКонтакте.
</t>
  </si>
  <si>
    <t xml:space="preserve">Участие 
в конкурсе социально - экологической 
рекламы
 «Мы за чистый город!»
конкурс экологических видеороликов
«РАЗ–ДЕЛЬ-НО»
</t>
  </si>
  <si>
    <t>Сан -сити</t>
  </si>
  <si>
    <t xml:space="preserve">Участие в городской благотворительной ярмарке
«Теплый базар»
</t>
  </si>
  <si>
    <t>18.02-04.03.2019</t>
  </si>
  <si>
    <t xml:space="preserve">ТРЦ «Континент»
Гусинобродское шоссе.20
</t>
  </si>
  <si>
    <t>Участие в городском интегрированном фестивале детского и юношеского творчества "Солнечный марафон" в рамках благотварительного марафона "Добрый Новосибирск"</t>
  </si>
  <si>
    <t xml:space="preserve"> ДК «им. М. Горького», Богдана Хмельницкого, 40</t>
  </si>
  <si>
    <t>Среднесрочный,
09.01.2019-31.12.2019</t>
  </si>
  <si>
    <t>Дети от 2-7 лет,         молодёжь от    18-35 лет</t>
  </si>
  <si>
    <t>Среднесрочный
09.01.2019 -31.12.2019</t>
  </si>
  <si>
    <t>«СТМ 54»</t>
  </si>
  <si>
    <t xml:space="preserve">Зимняя спартакиада среди работников учреждений сферы молодежной политики города Новосибирска. </t>
  </si>
  <si>
    <t>Городские соревнования по волейболу</t>
  </si>
  <si>
    <t>работающая молодежь 18-35</t>
  </si>
  <si>
    <t>Районное мероприятие «Встреча вожатских отрядов «Мост дружбы».</t>
  </si>
  <si>
    <t>подростки, молодежь 14-18 лет</t>
  </si>
  <si>
    <t>Районное мероприятие «День Призывника».</t>
  </si>
  <si>
    <t xml:space="preserve">подростки, молодежь 
17-20 лет
</t>
  </si>
  <si>
    <t>Праздничная программа ко Дню Победы «Помним. Верим. Храним».</t>
  </si>
  <si>
    <t>Дети, подростки, молодёжь, ветераны 7-70 лет</t>
  </si>
  <si>
    <t>Торжественное вручение паспортов.</t>
  </si>
  <si>
    <t>подростки, молодежь, 14-30</t>
  </si>
  <si>
    <t>Праздничный концерт к 8 марта "Весна, весна, весна…!".</t>
  </si>
  <si>
    <t>л/б "Заря" Лыжная база «Заря», ул. Саввы Кожевникова, 39а</t>
  </si>
  <si>
    <t xml:space="preserve">Долгосрочный с 2016  </t>
  </si>
  <si>
    <t xml:space="preserve">Долгосрочный с 2017 г. </t>
  </si>
  <si>
    <t>Краткосрочный июнь - август,  2019 г.</t>
  </si>
  <si>
    <t xml:space="preserve"> Центр занятости населения Ленинский район</t>
  </si>
  <si>
    <t xml:space="preserve">Уборщик служебных помещений.                                                                                                                                                                                                                                                                              Уборщик территории.                                Гардеробщик.                                                                                                                          </t>
  </si>
  <si>
    <t>Интернет - фотоконкурс  ко Дню защитника Отечества «Мой папа супер».</t>
  </si>
  <si>
    <t xml:space="preserve">05.03.2019
</t>
  </si>
  <si>
    <t>Диплом участника, Диплом за 2 место РКФ Котова Н.Ю.</t>
  </si>
  <si>
    <t>Проведение мастер-класса по изготовлению открыток ко всемирному дню смеха, в рамках проекта СТМ54</t>
  </si>
  <si>
    <t>Центр помощи «Заря», Забалуева 49</t>
  </si>
  <si>
    <t>Благодарственное письмо Хикматулина З.И., СРМ</t>
  </si>
  <si>
    <t xml:space="preserve"> Литературно-музыкальная программа «Первомай шагает по планете»
</t>
  </si>
  <si>
    <t>Библиотека им. Блока, Котовского 11,</t>
  </si>
  <si>
    <t>Благодарственное письмо  Печёнкина М.Е., РКФ</t>
  </si>
  <si>
    <t>Организация и проведение  
Выставки 
«Космос: далекий и близкий»</t>
  </si>
  <si>
    <t xml:space="preserve">09.04-21.04.
2019
</t>
  </si>
  <si>
    <t>МЦ "Зодиак", Титова, 12</t>
  </si>
  <si>
    <t>Благодарственное письмо          Котова Н.Ю., РКФ</t>
  </si>
  <si>
    <t xml:space="preserve">СП «Импульс»
ул. Связистов, 139/1
</t>
  </si>
  <si>
    <t>Интеллектуальная игра «Искусственный разум»</t>
  </si>
  <si>
    <t>МЦ "Патриот"</t>
  </si>
  <si>
    <t xml:space="preserve">  Турнир по волейболу, посвящённый  "Дню защитника Отечества "</t>
  </si>
  <si>
    <t>Диплом за 3 место,                       РКФ Ильин В.Н.</t>
  </si>
  <si>
    <t xml:space="preserve">Районная  выставка «Скетч-марафон 2019» </t>
  </si>
  <si>
    <t xml:space="preserve">15.01-20.03.
2019
</t>
  </si>
  <si>
    <t>МЦ "Территория молодёжи, СП «Продвижение»</t>
  </si>
  <si>
    <t>Диплом участника,                              РКФ Котова Н.Ю.</t>
  </si>
  <si>
    <t>Районный конкурс рисунков "Космоарт"</t>
  </si>
  <si>
    <t xml:space="preserve">4.03-28.03
2019
</t>
  </si>
  <si>
    <t>МБУ "Зодиак"</t>
  </si>
  <si>
    <t xml:space="preserve">Диплом участника,                             РКФ Котова Н.Ю. </t>
  </si>
  <si>
    <t>МБУ "Территория молодёжи"</t>
  </si>
  <si>
    <t xml:space="preserve"> Районный благотворительный марафон «Мы вместе»</t>
  </si>
  <si>
    <t>ПКиО им. Кирова</t>
  </si>
  <si>
    <t>Районный фестиваль-фримарткет"</t>
  </si>
  <si>
    <t>МБУ "Молодёжный центр "Звёздный"</t>
  </si>
  <si>
    <t>Благодарственное письмо, РКФ Котова Н.Ю. (3 шт.)</t>
  </si>
  <si>
    <t>Районная встреча вожатских отрядов "Мост дружбы"</t>
  </si>
  <si>
    <t>Диплом участника,                              СРМ Коровина Н.Д.</t>
  </si>
  <si>
    <t>Районная передвижная выставка социально-значимых плакатов по профилактике потребления ПАВ "ЭТО- не модно!"</t>
  </si>
  <si>
    <t>Диплом участника, Диплом за 1 место РКФ Котова Н.Ю.</t>
  </si>
  <si>
    <t>Открытый районный фестиваль вожатских, трудовых отрядов и молодёжных активов «Dream Team»</t>
  </si>
  <si>
    <t>Диплом участника,                                 СРМ Хикматулина З.И.</t>
  </si>
  <si>
    <t>Районное мероприятие "Кубок призывника"</t>
  </si>
  <si>
    <t xml:space="preserve">Диплом за 1 место  в общекомандном зачёте, Диплом за 1 место  в перетягивании каната          РКФ  Ильин Е.В., Ильин В.Н., </t>
  </si>
  <si>
    <t>Диплом за 2 место, РКФ Ильин В.Н.</t>
  </si>
  <si>
    <t xml:space="preserve">Районный 17 турнир по волейболу памяти Бабкина Е. А., </t>
  </si>
  <si>
    <t>С/З "Локомотив"</t>
  </si>
  <si>
    <t>Грамота за 1 место,                        РКФ Сухарев В.П.</t>
  </si>
  <si>
    <t xml:space="preserve"> Городской фестиваль «В единстве сила», посвящённый Дню защитника Отечества. </t>
  </si>
  <si>
    <t>Диплом участника,                      команда СП «Чехова», (3 шт.)</t>
  </si>
  <si>
    <t>Городской интегрированный фестиваль детского и юношеского творчества «Солнечный марафон"</t>
  </si>
  <si>
    <t xml:space="preserve">ДК им М. Горького
Богдана Хмельницкого, 40
</t>
  </si>
  <si>
    <t xml:space="preserve">Диплом участника,                              СРМ Коровина Н.Д., Котова Н.Ю. </t>
  </si>
  <si>
    <t>Городская акция «Трудовой десант»</t>
  </si>
  <si>
    <t>Территория сквера Монумент Славы</t>
  </si>
  <si>
    <t>Городская социально-значимая акция "Твори красоту"</t>
  </si>
  <si>
    <t>Парк культуры и отдыха «У моря Обского»ул. Софийская, 15</t>
  </si>
  <si>
    <t>Благодарственное пипсьмо  Сметанникова В.А., СРМ</t>
  </si>
  <si>
    <t>Городское мероприятие Пушкинский день.</t>
  </si>
  <si>
    <t>Библиотека им. Пушкина, Широкая, 15</t>
  </si>
  <si>
    <t xml:space="preserve">01.04-
05.06.2019
</t>
  </si>
  <si>
    <t>"Сан-сити", К. Маркса, 1</t>
  </si>
  <si>
    <t>Благодарственное письмо, РКФ                                                                             Котова Н.Ю., РКФ (1 шт.)</t>
  </si>
  <si>
    <t xml:space="preserve">Городская благотворительная ярмарка «Теплый базар»
</t>
  </si>
  <si>
    <t xml:space="preserve">18.02-04.03 
2019
</t>
  </si>
  <si>
    <t xml:space="preserve">ТРЦ «Континент»
Гусинобродское шоссе,20
</t>
  </si>
  <si>
    <t>Благодарственное письмо, РКФ                                                                             Котова Н.Ю., РКФ (3 шт.)</t>
  </si>
  <si>
    <t xml:space="preserve">Городской слёт-фестиваль трудовых отрядов г. Новосибирска «Открытие» </t>
  </si>
  <si>
    <t>25-26.05.2019</t>
  </si>
  <si>
    <t>МКУ ЦВПВ ЮМ "Дельфин" ул. Русская, 48а</t>
  </si>
  <si>
    <t>Диплом участника, диплом победителя в номинации, Диплом за 1 место СРМ Хикматулина З.И.</t>
  </si>
  <si>
    <t>Городской открытый фестиваль-конкурс "Культпросвет - 2019"</t>
  </si>
  <si>
    <t>МЦ "Дом молодёжи Первомайского района"</t>
  </si>
  <si>
    <t>Диплом лауреата 1 степени (в разных номинациях) - 5 шт. Благодарственное письмо</t>
  </si>
  <si>
    <t>13 областном конкурсе детских и юношеских хореографических коллективов "Терпсихора»</t>
  </si>
  <si>
    <t>27.02-19.03.2019</t>
  </si>
  <si>
    <t xml:space="preserve">Диплом лауреата 3 степени, РКФ Кривова М.Г. </t>
  </si>
  <si>
    <t>Рождественском региональном турнире по волейболу г. Томск</t>
  </si>
  <si>
    <t>11-13.01.2019</t>
  </si>
  <si>
    <t>ТГУ г. Томск</t>
  </si>
  <si>
    <t>Диплом за 2 место, РКФ Мартюшова А.А.</t>
  </si>
  <si>
    <t>Всероссийский фестиваль детского и юношеского творчества "Дары России"</t>
  </si>
  <si>
    <t>ДК "Прогресс"</t>
  </si>
  <si>
    <t>Благодарственное письмо, РКФ Никитина М.А., Кривова М.Г.</t>
  </si>
  <si>
    <t>Всероссийский многожанровый конкурс-фестиваль «Энергия звёзд»</t>
  </si>
  <si>
    <t>ДК "Энергия"</t>
  </si>
  <si>
    <t>Всероссийский конкурс «Природа родного края - 2019"</t>
  </si>
  <si>
    <t xml:space="preserve">21.01-28.03.
2019
</t>
  </si>
  <si>
    <t>Сертификат участника,                    РКФ Котова Н.Ю.</t>
  </si>
  <si>
    <t>Международный хореографический  конкурс «КИТ»</t>
  </si>
  <si>
    <t>ДК "Чкалова"</t>
  </si>
  <si>
    <t>Диплом в номинации «За педагогический талант»,  Диплом 1 степени, Диплом 3 степени,          РКФ  Кривова М.Г., Никитина М.А.</t>
  </si>
  <si>
    <t>Международный фестиваль-конкурс «Наше время»</t>
  </si>
  <si>
    <t>31.03-01.04.2019</t>
  </si>
  <si>
    <t>Благодарственное письмо Никитина М.А., СРМ</t>
  </si>
  <si>
    <t>Международный конкурс-фестиваль «Дорогою добра»</t>
  </si>
  <si>
    <t>Диплом лауреата 1 степени, Диплом лауреата 3 степени,   Специальный диплом,                                                РКФ  Кривова М.Г.</t>
  </si>
  <si>
    <t>https://superchexov.wixsite.com/chekhovcenter</t>
  </si>
  <si>
    <t>Информационно- просветительская акция к Всемирному дню борьбы против туберкулеза "Дыши свободно!"</t>
  </si>
  <si>
    <t>Юго-Западный жилмассив Бульвар Победы</t>
  </si>
  <si>
    <t>Информационно-профилактическая акция по правилам поведения на водных объектах "Купаться, запрещено!"</t>
  </si>
  <si>
    <t>Озеро Юго-Западного жилмассива</t>
  </si>
  <si>
    <t>Познавательная шоу программа по безопасности ПДД "На зеленой волне"</t>
  </si>
  <si>
    <t>МБУ МЦ им. А.П. Чехова СП "Импульс", Связистов 139/1</t>
  </si>
  <si>
    <t>Информационно профилактическая Акция "Вся, правда, о СПИДе"</t>
  </si>
  <si>
    <t>Экологическая акция по "Чистая территория" по уборкетерритории Новосибирского зоопарка имени Р.А.Шило</t>
  </si>
  <si>
    <t>Новосибирский зоопарк имени Р.А. Шило</t>
  </si>
  <si>
    <t>Акция "Георгиевская ленточка"</t>
  </si>
  <si>
    <t>Мемориальный комплекс            им. Б.Богаткову</t>
  </si>
  <si>
    <t>Акция «Экологический агиттеплоход»</t>
  </si>
  <si>
    <t>река Обь, остров "Кораблик"</t>
  </si>
  <si>
    <t>Участие в мероприятии для детей ОВЗ " Доброе сердце"</t>
  </si>
  <si>
    <t>Парк им. Кирова, Станиславского, 1</t>
  </si>
  <si>
    <t>Социально-значимый проект "Сила ДОБРА"</t>
  </si>
  <si>
    <t>долгосрочный  январь 2018 -декабрь 2019</t>
  </si>
  <si>
    <t>подростки, молодежь 10-30 лет</t>
  </si>
  <si>
    <t>Интеллектуальный проект "Фишка"</t>
  </si>
  <si>
    <t>среднесрочный январь- декабрь 2019</t>
  </si>
  <si>
    <t xml:space="preserve"> подростки, молодежь 10-30 </t>
  </si>
  <si>
    <t>Этнокультурный проек "Ярмарка"</t>
  </si>
  <si>
    <t>дети, подростки, молодежь, имеющие статус мигрантов</t>
  </si>
  <si>
    <t>Масленица на микрорайоне "Эх, разгуляйся, народ!"</t>
  </si>
  <si>
    <t>Турнир по настольным играм "Aktivity"</t>
  </si>
  <si>
    <t xml:space="preserve">14-30 лет и выше </t>
  </si>
  <si>
    <t>Широкая Масленица для детей ДЦП</t>
  </si>
  <si>
    <t>МКОУ Специальная коррекционная школа- интернат № 152, ул. Ватутина,30</t>
  </si>
  <si>
    <t>Благодарственное письмо за проведение праздника от директора С.В.Горлатых (Арт-клуб "Жар-птица" , РКФ Мударисова И.В.)</t>
  </si>
  <si>
    <t>Акция по сбору использованных ламп и батареек "Земля-наш Дом"</t>
  </si>
  <si>
    <t>Компания "Радиотехника"</t>
  </si>
  <si>
    <t>Благодарность за сданные использованные лампочки и батарейки (Капустина А.Г.СРМ)</t>
  </si>
  <si>
    <t>"Неделя детской книги"</t>
  </si>
  <si>
    <t>26.03.-27.03.2019</t>
  </si>
  <si>
    <t>Филиал "Библиотека-клуб им. Н.Н.Носова"пл. Сибяряков-Гвардейцев</t>
  </si>
  <si>
    <t>Благодарность за участие в мероприятиях (клуб вокального театра "Крылья", РКФ Печенкина М.Е.)</t>
  </si>
  <si>
    <t>Творческая выставка "Greative BOOM"</t>
  </si>
  <si>
    <t>МБУ МЦ им. А.П.Чехова СП "Импульс" ул. Связистов,139/1</t>
  </si>
  <si>
    <t>Диплом 2ст. (Арт-клуб "Жар-птица", Мударисова И.В.,РКФ)</t>
  </si>
  <si>
    <t>Литературно-музыкальная программа  "Первомай шагает по планете!"</t>
  </si>
  <si>
    <t>Филиал- библиотека им. А.Блока ул. Котовского,11</t>
  </si>
  <si>
    <t>Интеллектуальная игра "КВИЗ ПЛИЗ"</t>
  </si>
  <si>
    <t>МБОУ СОШ № 50  ул. 9-й Гвардейской дивизии</t>
  </si>
  <si>
    <t>Благодарность (Капустиной А.Г.,СРМ)</t>
  </si>
  <si>
    <t>Районный благотворительный мараон "Мы вместе"</t>
  </si>
  <si>
    <t>ТРЦ "Сан -Сити"</t>
  </si>
  <si>
    <t>Благадарноственное письмо (клуб эстрадного танца "ЛАЙМ", РКФ Смецкая А.Е.)</t>
  </si>
  <si>
    <t>Районный конкурс рисунков "КосмоАрт"</t>
  </si>
  <si>
    <t>МБУ МЦ "Зодиак"</t>
  </si>
  <si>
    <t>Диплом участника (Малетина М., Гордеева С., клуб изо и дпи "Стрекоза", РКФ Шульгина М.В.)</t>
  </si>
  <si>
    <t>Районная передвижная выставка социально- значимых плакатов по профилактике ПАВ "ЭТО- не модно!"</t>
  </si>
  <si>
    <t>МБУ МЦ им. А.П.Чехова</t>
  </si>
  <si>
    <t>Диплом участника (Малетина М., Гордеева С.,Субботина Ж., Бочарева И. , Газизова А. клуб изо и дпи "Стрекоза", РКФ Шульгина М.В.)</t>
  </si>
  <si>
    <t>Диплом 3ст. (Шульгина М.В.,РКФ)</t>
  </si>
  <si>
    <t>ХХ районный творческий конкурс "Строки, опаленные войной"</t>
  </si>
  <si>
    <t>МБУ ЦМД "Левобережье" ОО ДМ "Маяк" ул. Русская,1а</t>
  </si>
  <si>
    <t>Диплом участника (Омельченко Е., клуб игры на гитаре Melody", РКФ,Ужегов А.Н.)</t>
  </si>
  <si>
    <t>Диплом лауреата 3 ст (клуб эстрадного танца "Лайм", РКФ Смецкая А.Е.)</t>
  </si>
  <si>
    <t>Районный конкурс-фестиваль танцевальных культур "Ритмы лета"</t>
  </si>
  <si>
    <t xml:space="preserve">МБУ ЦМД "Левобережье" </t>
  </si>
  <si>
    <t>Диплом участника (клуб эстрадного танца "Лайм", РКФ Смецкая А.Е.)</t>
  </si>
  <si>
    <t>Х1- открытый районный фольклорный  фестиваль "Петров день на Чарыше"</t>
  </si>
  <si>
    <t>25-29.07.2019</t>
  </si>
  <si>
    <t>Алтайский край с. Чарыши</t>
  </si>
  <si>
    <t>Диплом участника ( Клуб русского фольклора "ТРАДИЦИЯ" , РКФ Лебедева Н.Д.)</t>
  </si>
  <si>
    <t>Городской Y-Открытый вокальный конкурс "Моя Россия"</t>
  </si>
  <si>
    <t>МБОУ СОШ № 109, ул. Вертковская</t>
  </si>
  <si>
    <t>Экологическая акция "Чистый город" по уборке территории МУП "Новосибирский зоопарк имени Р.А.Шило)</t>
  </si>
  <si>
    <t>Новосибирский зоопарк имени Р.А.Шило"</t>
  </si>
  <si>
    <t xml:space="preserve"> I-я городская  спартакиада среди воспитанников молодежных центров                г. Новосибирска</t>
  </si>
  <si>
    <t>ТРЦ "Континент" ул. Троллейная,130 а</t>
  </si>
  <si>
    <t>Диплом участника (сборная команда СП "Импульс")</t>
  </si>
  <si>
    <t>За организацию меропритяий, посвященных празднику Весныи Труда и Победы в ВОВ</t>
  </si>
  <si>
    <t>МБУ МЦ "Альтаир"</t>
  </si>
  <si>
    <t xml:space="preserve"> Благодарность ( Капустина А.Г.,СРМ)</t>
  </si>
  <si>
    <t>Городской конкурс социальной экологической рекламы "Мы- за чистый город!"</t>
  </si>
  <si>
    <t>НАДО</t>
  </si>
  <si>
    <t>Благодарность (Шульгина М.В.,РКФ)</t>
  </si>
  <si>
    <t>Дипломы ( клуб изо и дпи "Стрекоза" Бочкорева И.,Малетина М.,Субботина Ж, РКФ Шульгина М.В.)</t>
  </si>
  <si>
    <t>ККК им. В.Маяковского</t>
  </si>
  <si>
    <t xml:space="preserve"> Благодарность ( Осьминина Е.В.,ПО)</t>
  </si>
  <si>
    <t>МБУ МЦ "Альтаир"ул. Романова,23</t>
  </si>
  <si>
    <t xml:space="preserve"> Благодарность (дружина волонтеров "Сова")</t>
  </si>
  <si>
    <t>Городская добровольческая акция "Экологический агиттеплоход-2019"</t>
  </si>
  <si>
    <t>Диплом за лучшую находку (дружина волонтеров СОВА)</t>
  </si>
  <si>
    <t>Городской молодежный фестиваль национальных культур "ЭТнО МЫ"</t>
  </si>
  <si>
    <t>ДК Им .Горького Богдана Хмельницкого, 40</t>
  </si>
  <si>
    <t>Диплом участника  ( клуб Традиция), РКФ Лебедева Н.Д.)</t>
  </si>
  <si>
    <t>Городской слет добровольцев г Новосибирска "Помогать играючи"</t>
  </si>
  <si>
    <t>28.-29.09.2019</t>
  </si>
  <si>
    <t xml:space="preserve">конкурсе поделок из бросового материала «Вторая жизнь упаковки» </t>
  </si>
  <si>
    <t xml:space="preserve">ГПНТБ </t>
  </si>
  <si>
    <t>Диплом 2 место(Арт-клуб "Сова")</t>
  </si>
  <si>
    <t>Диплом участника (дружина волонтеров "Сова",СРМ Капустина А.Г.)</t>
  </si>
  <si>
    <t>Областной фестиваль "Новая звезда"</t>
  </si>
  <si>
    <t>ДК Металлург</t>
  </si>
  <si>
    <t>Почетная грамота за участие в фестивале (Клуб любителеей тхэквондо "Феникс", РКФ Фартушняк А.А.)</t>
  </si>
  <si>
    <t>Межрегиональный фольклорный конкурс "Жаворонки"</t>
  </si>
  <si>
    <t>ДНК им. Г.Д.Заволокина ул. Ельцовская,5</t>
  </si>
  <si>
    <t>Диплом лауреата 2 ст. (РКФ Лебедева Н.Д.)</t>
  </si>
  <si>
    <t>Областной фестиваль-конкурс "Голос Континента"</t>
  </si>
  <si>
    <t>Областной фестиваль народного творчества "Светлый праздник"</t>
  </si>
  <si>
    <t>МБУ МЦ "Стрижи", ул. Кубовая,107/1</t>
  </si>
  <si>
    <t>Межрегиональный турнир по тхэквондо "Русский воин"</t>
  </si>
  <si>
    <t>НГТУ ул. Блюхера,34</t>
  </si>
  <si>
    <t>Диплом 1 место (золото)-13 чел., Диплом 2 место (серебро)-8 чел., Диплом 3 место (бронза)-14 чел.(Фартушняк А.А.,РКФ)</t>
  </si>
  <si>
    <t>Межрегиональный праздник "Под покровом Петра и Хавронии" ко дню семьи, любви и верности"</t>
  </si>
  <si>
    <t>Благодарственнон  письмо РКФ Лебедева Н.Д.(Клуб русского фольклора "ТРАДИЦИЯ")</t>
  </si>
  <si>
    <t>Диплом участника  Лебедева Н.Д., РКФ(клуб русского фольклора "ТРАДИЦИЯ")</t>
  </si>
  <si>
    <t>Межрегиональный фестиваль "Славенка"</t>
  </si>
  <si>
    <t>28-29.09.2019</t>
  </si>
  <si>
    <t>Областной центр русского фольклора и энографии</t>
  </si>
  <si>
    <t>Межрегиональный фестиваль "Славенка" конкурс костюма</t>
  </si>
  <si>
    <t>межрегиональный фестиваль традиционной воинской культуры " Где стоишь- там и поле Куликово"</t>
  </si>
  <si>
    <t>Нарымский сквер</t>
  </si>
  <si>
    <t>Всероссийский турнир по тхэквондо "Кубок России"</t>
  </si>
  <si>
    <t>16-17.03.2019</t>
  </si>
  <si>
    <t>Международный фестиваль имени Р.А.Шило "Мир, в котором я живу" в 2019 г</t>
  </si>
  <si>
    <t>Театр Кукол ул. Ленина,22</t>
  </si>
  <si>
    <t>Благодарственное письмо (дружина волонтеров "Сова",СРМ Капустина А.Г)</t>
  </si>
  <si>
    <t>Международный  27 Казахстанско- Российский фестиваль "Беловодье"</t>
  </si>
  <si>
    <t>г. Усть-Каменогорск</t>
  </si>
  <si>
    <t>Диплом участника (клуб русского фолькора "ТРАДИЦИЯ", РКФ Лебедева Н.Д.)</t>
  </si>
  <si>
    <t>Санкт-Петербург</t>
  </si>
  <si>
    <t>Диплом 3 степени, Смецкая А.Е.РКФ ( клуб ЛАЙМ)</t>
  </si>
  <si>
    <t>15-16.06.2019</t>
  </si>
  <si>
    <t>02-16.06.2019</t>
  </si>
  <si>
    <t>Международный хореографический  онлайн-конкурс  "Вдохновение"</t>
  </si>
  <si>
    <t>Курсы повышения квалификации руководителей</t>
  </si>
  <si>
    <t>Акция по благоустройству Бульвара Победы</t>
  </si>
  <si>
    <t>Бульвар Победы</t>
  </si>
  <si>
    <t>"Футбольный год" (ЗОЖ)</t>
  </si>
  <si>
    <t>14+</t>
  </si>
  <si>
    <t>среднесрочный   январь-декабрь 2019</t>
  </si>
  <si>
    <t>"Кубок призывника"</t>
  </si>
  <si>
    <t>"Включайся!</t>
  </si>
  <si>
    <t>Спортивный праздник "Кубок призывника"</t>
  </si>
  <si>
    <t>Участие в 70-ой легкоатлетической эстафете памяти погибших воинов-сибиряков в годы Великой Отечественной войны.</t>
  </si>
  <si>
    <t>Территория мемориального ансамбля Монумент Славы.</t>
  </si>
  <si>
    <t>Участие в 72-ой легкоатлетической эстафете памяти маршала А.И. Покрышкина,посвященная 73 годовщине Победы в Великой Отечественной войне.</t>
  </si>
  <si>
    <t>Площадь Ленина</t>
  </si>
  <si>
    <t>Диплом за участие</t>
  </si>
  <si>
    <t>Участие в I городской спартакиаде воспитанников молодёжных центров г. Новосибирска</t>
  </si>
  <si>
    <t>Диплом за I место</t>
  </si>
  <si>
    <t>Участие в IV Летней спартакиаде молоджи города Новосибирска</t>
  </si>
  <si>
    <t>ПКиО "Заельцовский"</t>
  </si>
  <si>
    <t>V Международный фестиваль-конкурс восточного танца «Ahlan bel negoom»</t>
  </si>
  <si>
    <t>ДК Энергия ул.Красный проспект,171/1</t>
  </si>
  <si>
    <t>III Международный фестиваль-конкурс восточного танца «Alby Raks»</t>
  </si>
  <si>
    <t>VIМеждународный фестиваль-конкурс восточного танца "Orientaliya"</t>
  </si>
  <si>
    <t>ДК Металлург ул. Котовского, 2А</t>
  </si>
  <si>
    <t xml:space="preserve">МБУ МЦ им. А.П. Чехова </t>
  </si>
  <si>
    <t>Диплом за III место в общем командном зачете                           Диплом за III место по биатлону                                                   Диплом за I место в комбинированной гимнастической эстафете</t>
  </si>
  <si>
    <t>Мероприятие "Праздник детства"</t>
  </si>
  <si>
    <t>ЖК "КрымSKY"</t>
  </si>
  <si>
    <t>Благодарственное письмо Сметанникова В.А. СРМ</t>
  </si>
  <si>
    <t>Праздник "День семьи, любви и верности"</t>
  </si>
  <si>
    <t>МБУ Центр Социальной Помощи Семье и детям "Заря", ул. Забалуева, 49.</t>
  </si>
  <si>
    <t>Благодарственное письмо Шматок И.А. СРМ</t>
  </si>
  <si>
    <t>Фестиваль многообразия: "Скажи мне: "Здравствуй!"</t>
  </si>
  <si>
    <t>МБУ МЦ им. А. П. Чехова СП "Импульс", Связистов 139/1</t>
  </si>
  <si>
    <t>Благодарсность                                    Хикматулина З.И. СРМ</t>
  </si>
  <si>
    <t>Акция "Подари красоту"</t>
  </si>
  <si>
    <t>Сквер Момумент Славы</t>
  </si>
  <si>
    <t>Благодарственное письмо                          ТО "Феникс"                                Хикматулина З.И. СРМ</t>
  </si>
  <si>
    <t>Благодарность                                            ТО "Феникс"                                Хикматулина З.И. СРМ</t>
  </si>
  <si>
    <t>Социально значимая акция "Трудовой десант"</t>
  </si>
  <si>
    <t>Проведение развлекательно-игровой программы "Праздник детства" посвященному Международному Дню защиты детей</t>
  </si>
  <si>
    <t>Благодарственное письмо                                                         Хикматулина З.И. СРМ</t>
  </si>
  <si>
    <t>Проведение развлекательно-игровой программы</t>
  </si>
  <si>
    <t>ЖК "ЧеховSKY"</t>
  </si>
  <si>
    <t>Проведение игровой программы из цикла программ летнего периода "Путешествие в мир театра и культуры", в рамках проекта "Неформальные каникулы"</t>
  </si>
  <si>
    <t>МБУ МЦ им. А. П. Чехова СП " Чехова", 1-й Петропавловский переулок, 10</t>
  </si>
  <si>
    <t>Проведение познавательно развлекательной программы " А мы с тобой из Новосибирска", в рамках проекта "Неформальные каникулы"</t>
  </si>
  <si>
    <t>Проведение игровой программы "Разноцветное лето" проведенное для школьников Ленинского района, в рамках проекта "Неформальные каникулы"</t>
  </si>
  <si>
    <t>Проведение развлекательной программы "Лето. Пляж. Кураж" проведенной для юных жителей микрорайона</t>
  </si>
  <si>
    <t>Пляж Юго-Западного жилмассива</t>
  </si>
  <si>
    <t>Проведение игровой программы посвященная Дню зашиты детей "Радуга детства" проведенная для школьников Ленинского района, в рамках проекта "Неформальные каникулы"</t>
  </si>
  <si>
    <t>Проведение игровой программы с элементами мастер-класса "Там на неведомых дорожках", провеённой для школьников Ленинского района , по случаю 220-летия со дня рождения А. С. Пушкина, в рамках проекта "Неформальные каникулы"</t>
  </si>
  <si>
    <t>Благодарственное письмо               Хикматулина З. И. СРМ</t>
  </si>
  <si>
    <t>Организация мероприятия посвященная 74-й годовщине Победы в Великой Отечественной войне 1941-1945 гг.</t>
  </si>
  <si>
    <t>Помощь в переходе на современный формат телевещания  - цифровое телевидение</t>
  </si>
  <si>
    <t>Адресно</t>
  </si>
  <si>
    <t>Благодарственное письмо                 Хикматулина З. И. СРМ</t>
  </si>
  <si>
    <t>Проведение мероприятия "Давай с нами, вместе веселее!" в рамках Форума "Новосибирск - город безграничных возможностей"</t>
  </si>
  <si>
    <t>Экологическая акция                           "Чистый берег"</t>
  </si>
  <si>
    <t>Городской пляж "Наутилус"</t>
  </si>
  <si>
    <t>Районный молодёжный FOOT-КВЕСТ "STREET CHAMPIONS: В ТЕНИ КУЛИС"</t>
  </si>
  <si>
    <t>Диплом участника                           ТО "Феникс"                                Хикматулина З.И. СРМ</t>
  </si>
  <si>
    <t>Цикл семинаров "Повышение социально-психологической компетентности специалиста сферы молодёжной политики"</t>
  </si>
  <si>
    <t>13.11.2018-     23.04.2019</t>
  </si>
  <si>
    <t>МКУ Центр "Родник", Народная, 13</t>
  </si>
  <si>
    <t>Сертификат участника                        ТО "Феникс"                                Хикматулина З.И. СРМ</t>
  </si>
  <si>
    <t>Интеллектуальная игра "Искусственный разум"</t>
  </si>
  <si>
    <t>МЦ "Патриот", ул. "Фадеева" 24/1</t>
  </si>
  <si>
    <t>Городской фестиваль возможностей "OPENNIGHT: 5.0"</t>
  </si>
  <si>
    <t xml:space="preserve"> 25-26.05.2019  21.00-08.00 </t>
  </si>
  <si>
    <t>МБУ МЦ "Дом молодёжи" Первомайского района, ул. Эйхе, 1.</t>
  </si>
  <si>
    <t>Сертификат Сметанникова В.А. СРМ</t>
  </si>
  <si>
    <t>Городской молодёжный фестиваль "Лови лето".</t>
  </si>
  <si>
    <t>Театральный сквер</t>
  </si>
  <si>
    <t>Благодарственное письмо Анохина М.В. методист</t>
  </si>
  <si>
    <t>Благодарственное письмо Хикматулина З.И. СРМ</t>
  </si>
  <si>
    <t>Слет -фестиваль "Наше время"  трудовых отрядов города Новосибирска</t>
  </si>
  <si>
    <t>11-12.10.2019</t>
  </si>
  <si>
    <t>МОУ "ДОЦ им. В. Дубинина, Речкуновская Зона Отдыха, 15</t>
  </si>
  <si>
    <t>Диплом за I место в номинации "Лучший трудовой отряд" Новосибирского штаба трудовых отрядов  ТО "Феникс"                                  Хикматулина З.И. СРМ</t>
  </si>
  <si>
    <t>Соревнования групп поддержки в рамках спартакиады Новосибирского штаба трудовых отрядов</t>
  </si>
  <si>
    <t>МБУ Центр развития творчества молодёжи "Содружество", ул. Кропоткина, 119/3</t>
  </si>
  <si>
    <t>Диплом I место                                          ТО "Феникс"                                       Хикматулина З.И. СРМ</t>
  </si>
  <si>
    <t>Соревнования по волейболу в рамках спартакиады Новосибирского штаба трудовых отрядов</t>
  </si>
  <si>
    <t>Диплом III место                                          ТО "Феникс"                                       Хикматулина З.И. СРМ</t>
  </si>
  <si>
    <t>Участие в спартакиаде среди трудовых отрядов города Новосибирска</t>
  </si>
  <si>
    <t>МБУДО СДЮШОР "Фламинго", ул. Зорге 82/2</t>
  </si>
  <si>
    <t>Диплом участника                                          ТО "Феникс"                                       Хикматулина З.И. СРМ</t>
  </si>
  <si>
    <t>Кубок КВН НШТО в рамках слета -фестиваля "Открытие", победитель в номинации "Лучший актер", курсант ТО "Феникс".</t>
  </si>
  <si>
    <t>На базе МКУ ЦВПВ ЮМ "Дельфин" "Патриотпарк", ул. Русская, 48а</t>
  </si>
  <si>
    <t>Слет -фестиваль "Открытие" трудовых отрядов города Новосибирска</t>
  </si>
  <si>
    <t>Кубок КВН НШТО в рамках слета-фестиваля "Открытие"</t>
  </si>
  <si>
    <t>Кубок КВН НШТО, номинация "Лучшее домашнее задание", в рамках слета-фестиваля "Открытие",</t>
  </si>
  <si>
    <t xml:space="preserve">Городская социально значимая акция "Снегоборцы 2019" Новосибирского штаба трудовых отрядов </t>
  </si>
  <si>
    <t>ПКиО "Центральный"</t>
  </si>
  <si>
    <t>Городская социально значимая акция "Снегоборцы 2019" Новосибирского штаба трудовых отрядов, курсант ТО "Феникс"</t>
  </si>
  <si>
    <t>Грамота                                          курсант ТО "Феникс"                                      Хикматулина З.И. СРМ</t>
  </si>
  <si>
    <t>Соревнования по легкой атлетике, прыжки в длину среди юношей в рамках спартакиады Новосибирского штаба трудовых отрядов, курсант ТО "Феникс"</t>
  </si>
  <si>
    <t>Диплом за II                                    курсант ТО "Феникс"                     Хикматулина З. И. СРМ</t>
  </si>
  <si>
    <t>Диплом участника                            ТО "Феникс"                                    Хикматулина З. И.</t>
  </si>
  <si>
    <t>V юбилейный городской фестиваль "Княжый двор"</t>
  </si>
  <si>
    <t>24-25.08.2019</t>
  </si>
  <si>
    <t>ПКиО "Заельцовский бор"</t>
  </si>
  <si>
    <t>Благодарственное письмо                   Курсант ТО "Феникс"                      Хикматулина З. И. СРМ</t>
  </si>
  <si>
    <t>Диплом                                      Курсант ТО "Феникс"                          Хикматулина З. И. СРМ</t>
  </si>
  <si>
    <t>Победитель в номинации "Лучший курсант"</t>
  </si>
  <si>
    <t>Большой зал мэрии города Новосибирска, Красный проспект, 34</t>
  </si>
  <si>
    <t>Диплом победителя в номинации "Фотозона"                           Хикматулина З. И. СРМ</t>
  </si>
  <si>
    <t>Форум молодёжи Новосибирской области "PROрегион"</t>
  </si>
  <si>
    <t>10.09.2019-13.09.2019</t>
  </si>
  <si>
    <t>ДСОЛКД "Юбилейный", Зелёная роща, 11/8.</t>
  </si>
  <si>
    <t>Помощь в организации областного конкурса "Татар Кызы 2019"</t>
  </si>
  <si>
    <t>ДК им. Октябрьской революции, Ленина, 24</t>
  </si>
  <si>
    <t>Благодарственное письмо                  Хикматулина З. И. СРМ</t>
  </si>
  <si>
    <t>Организация и проведение XII Сибирского фестиваля татарской молодёжи</t>
  </si>
  <si>
    <t>26-29.09.2019</t>
  </si>
  <si>
    <t>База отдыха, г. Бердск, Морская, 50</t>
  </si>
  <si>
    <t>Благодарственное письмо           Хикматулина З. И. СРМ</t>
  </si>
  <si>
    <t xml:space="preserve"> Международный конкурс социально значимых плакатов "Люблю тебя, мой край родной!"</t>
  </si>
  <si>
    <t>Новосибирский государственный педагогический университет, Институт искусств, ул. Советская, 79.</t>
  </si>
  <si>
    <t>Грамота Сметанникова В.А. СРМ</t>
  </si>
  <si>
    <t xml:space="preserve"> Международный конкурс социально значимых плакатов "Люблю тебя, мой край родной!</t>
  </si>
  <si>
    <t>Новосибирский государственный педагогический университет, Институт искусств, ул. Советская, 79</t>
  </si>
  <si>
    <t>Акция  "Час Земли -2019"</t>
  </si>
  <si>
    <t>Сертификат участника                     Хикматулина З. И. СРМ</t>
  </si>
  <si>
    <t>Благодарственное письмо                  Шматок И.А. СРМ</t>
  </si>
  <si>
    <t>http://timolod.ru/centers/youth_centers/opisanie/chehova.php</t>
  </si>
  <si>
    <t>https://www.instagram.com/superchekhov/</t>
  </si>
  <si>
    <t>https://www.facebook.com/centerchekhova</t>
  </si>
  <si>
    <t>https://vk.com/club31259572</t>
  </si>
  <si>
    <t>Благодарственное письмо Северин В.А. РКФ</t>
  </si>
  <si>
    <t>Благодарственное письмо Седельникова В.А. ПО</t>
  </si>
  <si>
    <t>За помощь в проведении праздника "День семьи, любви и верности" для семей, воспитывающих ребенка с ограниченными</t>
  </si>
  <si>
    <t>Благодарственное письмо Филонова О.А. директор</t>
  </si>
  <si>
    <t xml:space="preserve"> Организация мероприятий, посвященных 74-й годовщине Победы в ВОВ 1941-1945 гг.</t>
  </si>
  <si>
    <t>Благодарственное письмо Семенова Н.Н.. ПО</t>
  </si>
  <si>
    <t>Содействие в организации и проведении мероприятия "Праздник детства"</t>
  </si>
  <si>
    <t>Жилой комплекс "КрымSKY"</t>
  </si>
  <si>
    <t xml:space="preserve">Диплом в номинации                      «Мисс и миссис улыбка»,                            РКФ Котова Н.Ю. </t>
  </si>
  <si>
    <t>Благодарственное письмо                 Седельникова В.А.  СРМ</t>
  </si>
  <si>
    <t>Благодарственное письмо                 Семенова Н.Н. СРМ</t>
  </si>
  <si>
    <t xml:space="preserve">За высокий профессионализм и творческий подход к организации и проведению летней оздоровительной кампании 2019 года в Ленинском районе </t>
  </si>
  <si>
    <t>МФК "Сан-сити", Площадь Карла Маркса, 7</t>
  </si>
  <si>
    <t>Благодарственное письмо Котова Н.Ю. РКФ</t>
  </si>
  <si>
    <t>Благодарственное письмо Богданова М.В. Зам. Директора</t>
  </si>
  <si>
    <t>Благодарственное письмо Печенкина М.Е. РКФ</t>
  </si>
  <si>
    <t>Благодарственное письмо Кривова М.Г. РКФ</t>
  </si>
  <si>
    <t>пгт Колывань, лесополоса</t>
  </si>
  <si>
    <t>Активное участие в экологическом проекте "Посади дерево"</t>
  </si>
  <si>
    <t>ПКиО Сад Кирова</t>
  </si>
  <si>
    <t xml:space="preserve"> МФК "Сан-сити", Площадь Карла Маркса, 7</t>
  </si>
  <si>
    <t xml:space="preserve"> Благодарность Мусина Л. А.</t>
  </si>
  <si>
    <t xml:space="preserve"> Благодарность Гореявчева М. В.</t>
  </si>
  <si>
    <t>Благодарность Арасова А. М.</t>
  </si>
  <si>
    <t xml:space="preserve"> Благодарность Грекова А. В.</t>
  </si>
  <si>
    <t>Благодарность Шаповалова О. В.</t>
  </si>
  <si>
    <t xml:space="preserve"> 05.06.2019</t>
  </si>
  <si>
    <t xml:space="preserve"> Областной фестиваль "Новая звезда"</t>
  </si>
  <si>
    <t>Областной технический семинар по тхэквондо МФТ под руководством Суслина В.А., Кудашова Ю.Н.</t>
  </si>
  <si>
    <t>ДК Металлург, ул. Котовского 2а</t>
  </si>
  <si>
    <t>ДДТ "Им. А.И.Ефремова ул. Мира,14</t>
  </si>
  <si>
    <t>06 - 07.04.2019</t>
  </si>
  <si>
    <t>Сертификаты/17 Фартушняк А.А., РКФ</t>
  </si>
  <si>
    <t>Почетная грамота ( клуб любителей тхэвондо "Феникс") Фартушняк А.А., РКФ</t>
  </si>
  <si>
    <t xml:space="preserve">«Семейный театр»  </t>
  </si>
  <si>
    <t>25.06.2019 06.08.2019</t>
  </si>
  <si>
    <t>Зимняя спартакиада учреждений сферы молодёжной политики города Новосибирска</t>
  </si>
  <si>
    <t xml:space="preserve">В 2019 году проводились городские соревнования по волейболу, участие в которых приняли команды молодежных центров «Зодиак», «Чехова», «Современник», студенты  СГУГиТ, а также рабочая молодежь города Новосибирска. 
По итогам соревнований были вручены медали и кубки за 1, 2, 3 места, дипломы и медали в номинации лучший игрок,  команды, не занявшие призовые места получили грамоты за участие.
Проведение данной игры, как и другие командные игры, которые проводятся среди любителей, повышает чувство ответственности и развивает дух коллективизма, учит работать в команде и полностью доверять окружающим, пропагандируется здоровый образ жизни.
Наличие спортивного зала в нашем учреждении позволяет проводить соревнование по волейболу.
К сожалению не все молодежные центры могут принять участие, т.к. не имеют данного спортивного направления. 
В 2020 году планируется продолжить проведение городских соревнований по волейболу среди молодежи города Новосибирска.
</t>
  </si>
  <si>
    <t xml:space="preserve">В зимний период традиционным стало проведение спартакиады среди учреждений сферы молодежной политики города Новосибирска. В 2019 году участие приняли 19 команд.
В этом году тема спартакиады была посвящена году театра. За основу была взята пьеса А. П. Чехова «Толстый и тонкий». Вне конкурса проведена театральная станция «Весь мир театр», в которой участвовали почти все команды. Команде - победителю были вручены 6 билетов на спектакль (на каждого участника команды). Спонсорскую поддержку оказал театр Красный факел. 
Второй год нашими партнерами выступают Лыжная база «Заря» и ПКиО Бугринская роща, которые предоставляют площадку для проведения спартакиады. 
Так как мероприятие проходит в зимний период, ежегодно организуется кофе-брейк в теплом помещении, что является одним из важных факторов создания комфортных условий для участников.
Одним из факторов риска являются погодные условия, из-за которых мероприятие может быть перенесено.
В следующем году планируется увеличить количество станций, а также разнообразить проведение соревновательных этапов.
</t>
  </si>
  <si>
    <t>Пропаганда здорового образа жизни в учреждениях сферы молодёжной политики города Новосибирска.</t>
  </si>
  <si>
    <t xml:space="preserve">Популяризация и развитие волейбола на территории города Новосибирска. </t>
  </si>
  <si>
    <t>молодежь 18-35</t>
  </si>
  <si>
    <t>Интеллектуальная игра "Эрудит"</t>
  </si>
  <si>
    <t>Концертная программа, посвященная Дню матери</t>
  </si>
  <si>
    <t>Диплом участниа,                                                                         СРМ Хикматулина З.И.</t>
  </si>
  <si>
    <t>Информационные листовки</t>
  </si>
  <si>
    <t>инфомационные листовки о деятельности центра (МЦ Чехова, СП Импульс,СП Олимпик) 300 экз. Акция "Дыши свободно!"( 50 экз); Профилактика туберкулеза "Пора действовать!"(70 экз.); Профилактика ВИЧ/СПИД "Покоряя мир-подумай о защите!"(44)     " О вреде курения и алкаголя" 25 экз., "Нет наркотикам!" 20 экз.</t>
  </si>
  <si>
    <t>https://vk.com/club113817151</t>
  </si>
  <si>
    <t>https://vk.com/chekhova_center</t>
  </si>
  <si>
    <t xml:space="preserve">             20/26615</t>
  </si>
  <si>
    <t>Группа в социальной сети "Вконтакте" СП "Чехова"</t>
  </si>
  <si>
    <t>Группа в социальной сети "Вконтакте" СП "Олимпик"</t>
  </si>
  <si>
    <t>Группа в социальной сети "Вконтакте" СП "Импульс"</t>
  </si>
  <si>
    <t>Курсы повышения квалификации специалистов</t>
  </si>
  <si>
    <t xml:space="preserve">НГПУ ИКиМП                </t>
  </si>
  <si>
    <t>АНО ДПО СЦОИПК "Просвещение"</t>
  </si>
  <si>
    <t>"Академия Образования "Атон""</t>
  </si>
  <si>
    <t>(Головное) Структурное подразделения "Чехова" - 37 чел.                                                                                                                                                                                                         Структурное подразделения"Импульс" - 14 чел.                                                                                                                 Структурное подразделения"Олимпик" - 24 чел.                                                                                                                           Итого: 75 чел.</t>
  </si>
  <si>
    <t xml:space="preserve">(Головное) СП «Чехова»: 1- кабинет для клубной и проектной деятельности; 1-танцевальный зал для хореографии; 1-  фойе, для занятий клуба молодой семьи, для реализации молодёжных инициатив и территории свободного общения; 1- зрительный зал для театральной и концертной деятельности, семинаров, встреч. 1- спортивный зал для занятий клубных формирований и проведения мероприятий по ЗОЖ.                                                    ул. Станиславского, 20: 1-зал для проектной деятельности и лофт-зоны
СП «Импульс»: 1- зал для хореографии, концертной деятельности и занятий клуба по формированию ЗОЖ, 1- кабинет для клубной и проектной деятельности, 1- кабинет для изобразительного и декоративно - прикладного творчества, 1- кабинет музыкального творчества и швейного дела.
СП «Олимпик»: ул.Хилокская,11/1:  1 -Танцевальный зал (клубная деятельность  и проведения мероприятий художественно-эстетической направленности); 1- Тренажерный зал (клубная деятельность по ЗОЖ), 1- зал гири (клубная деятельность по  ЗОЖ), 1- кабинет.  Клубная деятельность по ИЗО и ДПИ, работа с молодой семьей и проектная деятельность.      
1- Хоккейная коробка для  клубной деятельности, проведения мероприятий по  ЗОЖ.
по ул.9-ой Гвардейской Дивизии 2: 1- зал хореографии (клубная деятельность и проведения мероприятий художественно-эстетической направленности); 1-Тренажерный зал (клубная деятельность по ЗОЖ) , 1-зал единоборств  для  клубной деятельности по ЗОЖ. Кабинет для занятий клубов (ИЗО и ДПИ, гитара, фольклор работа с молодой семьей), проектная деятельность.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</si>
  <si>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жители микрорайона 5-30 лет и выше</t>
  </si>
  <si>
    <t>подростки, молодежь, 16-28 лет</t>
  </si>
  <si>
    <t>Участие в районной передвижной выставке социально-значимых плакатов по профилактике потребления ПАВ «ЭТО – не модно!»</t>
  </si>
  <si>
    <t>январь - март 2019</t>
  </si>
  <si>
    <t xml:space="preserve">Воспитательная колония ГУФСИН, Гусинобродский тракт; "Центр социальной помощи семье и детям "Семья", образовательные учреждения; </t>
  </si>
  <si>
    <t>Участие  в  Большой общественной посадке</t>
  </si>
  <si>
    <t>Территория ПКиО "Берёзовая роща"</t>
  </si>
  <si>
    <t>Участие в экологическом проекте «Посади дерево»</t>
  </si>
  <si>
    <t>поселок городского типа - Колывань</t>
  </si>
  <si>
    <t>Участие в выставке поделок из бросового материала, в рамках фестиваля городской добровольческой акции "Мусор в обмен на экобилеты"</t>
  </si>
  <si>
    <t>ГПНТБ СО РАН</t>
  </si>
  <si>
    <t>в течение года</t>
  </si>
  <si>
    <t>май 2019 г.</t>
  </si>
  <si>
    <t>февраль 2019 г.</t>
  </si>
  <si>
    <t>МБУ МЦ                       "им. А. П. Чехова" ул. 1-й Петропавловский переулок, 10</t>
  </si>
  <si>
    <t xml:space="preserve">Участие в конкурсе социально - экологической рекламы «Мы за чистый город!» конкурс экологических видеороликов «РАЗ–ДЕЛЬ-НО».
Конкурс плакатов.
</t>
  </si>
  <si>
    <t>Диплом участника (дружина волонтеров "Сова",СРМ Капусnина А.Г.)</t>
  </si>
  <si>
    <t>Диплом в номинации  "Лучший актер"                              Курсант ТО "Феникс"                                                    Хикматулина З. И. СРМ</t>
  </si>
  <si>
    <t>Диплом участника  ТО "Феникс"                                       Хикматулина З.И. СРМ</t>
  </si>
  <si>
    <t>Диплом за I место    ТО "Феникс"                                       Хикматулина З.И. СРМ</t>
  </si>
  <si>
    <t>Диплом победителя в номинации   ТО "Феникс"                                       Хикматулина З.И. СРМ</t>
  </si>
  <si>
    <t xml:space="preserve">Участие во втором городском фестивале молодых семей "Семейный пикник" </t>
  </si>
  <si>
    <t>Благодарность Семья Храпко РКФ Котова Н.Ю.</t>
  </si>
  <si>
    <t xml:space="preserve"> Благодарность Семья Махмудовых РКФ Котова Н.Ю.</t>
  </si>
  <si>
    <t>Благодарность Семья Бояновых РКФ Котова Н.Ю.</t>
  </si>
  <si>
    <t>Благодарность семья Гасановых РКФ Котова Н.Ю.</t>
  </si>
  <si>
    <t>Благодарственное письмо    Сибирзямов Р. Р. РКФ Котова Н.Ю.</t>
  </si>
  <si>
    <t>Благодарственное письмо  Мусина Л. А. РКФ Котова Н.Ю.</t>
  </si>
  <si>
    <t>Благодарственное письмо Полторанина П. А. РКФ Котова Н.Ю.</t>
  </si>
  <si>
    <t>Благодарственное письмо Полторанин К. А. РКФ Котова Н.Ю.</t>
  </si>
  <si>
    <t>Благодарственное письмо Храпко А. В. РКФ Котова Н.Ю.</t>
  </si>
  <si>
    <t>Благодарственное письмо Боянова Е. М. РКФ Котова Н.Ю.</t>
  </si>
  <si>
    <t>Благодарственное письмо Малышев В. В. РКФ Котова Н.Ю.</t>
  </si>
  <si>
    <t>Благодарственное письмо Валехова М. Г. РКФ Котова Н.Ю.</t>
  </si>
  <si>
    <t>Благодарственное письмо  Валехова В. С. РКФ Котова Н.Ю.</t>
  </si>
  <si>
    <t>Благодарственное письмо Валехов С. С. РКФ Котова Н.Ю.</t>
  </si>
  <si>
    <t>Благодарственное письмо Малышева Т. В. РКФ Котова Н.Ю.</t>
  </si>
  <si>
    <t>Благодарственное письмо      номинация: "за неоценимый вклад в развитие движения трудовых отрядов в   городе Новосибирске и в связи с пятилетием НШТО     ТО "Феникс" Хикматулина З. И. СРМ</t>
  </si>
  <si>
    <t>Диплом         Победитель в номинации "Персона года"                             Курсант ТО "Феникс"                          Хикматулина З. И. СРМ</t>
  </si>
  <si>
    <t>Районный весений бьюти-марафон</t>
  </si>
  <si>
    <t xml:space="preserve">Диплом участника,                                 СРМ Сметанникова В.А.,               </t>
  </si>
  <si>
    <t>Диплом за участие
Котова Н.Ю., РКФ</t>
  </si>
  <si>
    <t>Диплом 3 степени
Котова Н.Ю., РКФ</t>
  </si>
  <si>
    <t>Диплом 1 степени
Котова Н.Ю., РКФ</t>
  </si>
  <si>
    <t xml:space="preserve">Диплом за 5 место в номинации «Фольклор»,                                </t>
  </si>
  <si>
    <t xml:space="preserve">Диплом за 5 место в номинации «Фольклор»,                              </t>
  </si>
  <si>
    <t>11/1300</t>
  </si>
  <si>
    <t>14/3018</t>
  </si>
  <si>
    <t>Новосибирский  Государственный Педагогический Университет. Институт Культуры и Молодежной Политики, 2 курс</t>
  </si>
  <si>
    <t>30.06 - 17.07.2019</t>
  </si>
  <si>
    <t xml:space="preserve">(Головное) СП "Чехова"ул. 1-й Петропавловский переулок, 10 -1364,7 кв.м                                                                                             СП "Чехова" ул. Станиславского, 20 - 88.1 кв.м.                                                                                СП "Импульс" ул. Связистов,139/1 -302,4 кв.м                                                                                                                           СП "Олимпик" ул.9-й Гвардейской дивизии, 2 -723,8 кв.м                                                                                                СП "Олимпик" ул.Хилокская,11/1 -334,1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</si>
  <si>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переулок,10 -1325,9 кв.м                                    СП "Чехова" ул. Станиславского, 20 - 77,9                                                                                                      СП  "Импульс" ул. Связистов,139/1 -272,7 кв.м                                                                                                                           СП "Олимпик" ул.9-й Гвардейской Дивизии, 2 - 390,5 кв.м                                                                                                СП "Олимпик" ул.Хилокская,11/1 -305,5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</si>
  <si>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(Головное) СП "Чехова"ул. 1-й Петропавловский переулок,10  -двухэтажное отдельностоящее здание, зрительный зал и пристройка -спортивный зал - одноэтажные                                                                                              СП "Чехова" ул. Станиславского, 20, помещение находится на первом этаже пятиэтажного жилого дома с отдельным входом и выходом.                                                                           СП "Импульс" ул. Связистов,139/1 -двухэтажное отдельностоящее административное здание, занимаемое помещение находится на 2-м этаже с отдельным входом и выходом.              СП"Олимпик" ул.9-й Гвардейской дивизии, 2  -одноэтажное отдельностоящее здание, с подвальными помещениями, переоборудованными в тренажерные залы, раздевалки, сан.узлы, также имеется технический подвал                                                                                                     СП "Олимпик" ул.Хилокская,11/1  -одноэтажное отдельно стоящиее здание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</si>
  <si>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март </t>
  </si>
  <si>
    <t xml:space="preserve">
 Турнир тхэквондо на «Кубок мэра» выданы главным судьей Федерация Тхэквондо МФТ Новосибирской области 
</t>
  </si>
  <si>
    <t>Диплом 1 м.- 10 чел., Диплом 2 м.-10- чел., Диплом 3 м.- 8 чел.(клуб любителей тхэквондо «Феникс», РКФ Фартушняк А.А.)</t>
  </si>
  <si>
    <t>апрель</t>
  </si>
  <si>
    <r>
      <t xml:space="preserve"> Р</t>
    </r>
    <r>
      <rPr>
        <sz val="12"/>
        <color theme="1"/>
        <rFont val="Times New Roman"/>
        <family val="1"/>
        <charset val="204"/>
      </rPr>
      <t>егиональный  детско-юношеский  хореографический конкурс «Экспромт»</t>
    </r>
  </si>
  <si>
    <t>Диплом дипломанта 1 степени КФ "Фейерверк"-2 шт.</t>
  </si>
  <si>
    <t>Региональный конкурс детского танцевального искусства «Тик-так»</t>
  </si>
  <si>
    <t>Диплом 2 степени КФ "Фейерверк"</t>
  </si>
  <si>
    <t>Всероссийские, федеральные</t>
  </si>
  <si>
    <t>молодежь 16-18 лет</t>
  </si>
  <si>
    <t>подростки, молодежь 14-30 лет</t>
  </si>
  <si>
    <t>ХХХVII Международный творческий фестиваль-конкурс "Слияние культур"</t>
  </si>
  <si>
    <t>II Международный фестиваль-конкурс "Каирские ночи"</t>
  </si>
  <si>
    <t>Диплом 1 степени
Бастрикова С.Ю.</t>
  </si>
  <si>
    <t>Диплом 3 степени (танцевальный коллектив "Платан", Бастрикова С.Ю. РКФ)</t>
  </si>
  <si>
    <t>01.11-04.11.2019</t>
  </si>
  <si>
    <t>г. Казань</t>
  </si>
  <si>
    <t>Диплом 1 степени (хореографический коллектив Фейерверк, РКФ Кривова М.Г.)</t>
  </si>
  <si>
    <t>Диплом 2 степени (хореографический коллектив Фейерверк, РКФ Кривова М.Г.)</t>
  </si>
  <si>
    <t>Диплом "За оигинальное решение детского танца" Кривова М.Г.</t>
  </si>
  <si>
    <t>Благодарственное письмо Никитина М.А. РКФ</t>
  </si>
  <si>
    <t xml:space="preserve">Диплом за 1 место в номинации «Фольклор»,           (танцевальный коллектив "Платан", Бастрикова С.Ю. РКФ)                       </t>
  </si>
  <si>
    <t>Грамота  ТО "Феникс"                                         Хихматулина З. И. СРМ</t>
  </si>
  <si>
    <t>Благодарноственное письмо Коровина Н.Д.</t>
  </si>
  <si>
    <t>Благодарноственное письмо  Никитина М.А., РКФ</t>
  </si>
  <si>
    <t>Благодарноственное письмо  Богданова М. В. зам.дир.</t>
  </si>
  <si>
    <t xml:space="preserve">  Диплом за 2 место в номинации «Классика» (танцевальный коллектив "Платан", Бастрикова С.Ю. РКФ)</t>
  </si>
  <si>
    <r>
      <t>Диплом 1 место-</t>
    </r>
    <r>
      <rPr>
        <b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 xml:space="preserve"> шт., Диплом 2 место-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шт., Диплом 3 место-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 шт.</t>
    </r>
  </si>
  <si>
    <t>Диплом за 2 место в номинации «Классика»</t>
  </si>
  <si>
    <t>Диплом за 5-6 место в номинации «Классика»</t>
  </si>
  <si>
    <t xml:space="preserve">Диплом за III место в  в перетягивании каната    (СП Олимпик)                                                         </t>
  </si>
  <si>
    <t>Участие в городской акции "Яркий пешеход"</t>
  </si>
  <si>
    <t>перекресток улиц Петропавловская и Титова</t>
  </si>
  <si>
    <t>Проведение бесед в клубных формированиях, направленных на антитеррористическую пропаганду среди подростков и молодежи</t>
  </si>
  <si>
    <t>с 11.02.2019 по 20.02.2019</t>
  </si>
  <si>
    <t>Просветительское мероприятие по профилактике туберкулеза</t>
  </si>
  <si>
    <t>май</t>
  </si>
  <si>
    <t>Организация и проведение видео беседы с обсуждением ко Дню солидарности «Мы хотим в мире жить»</t>
  </si>
  <si>
    <t xml:space="preserve">(Головное) СП «Чехова»:                                                                                                                                    по адресу: 1-й Петропавловский переулок, 10
8.00 – 22.00 понедельник – воскресенье;
по адресу: ул. Станиславского, 20                                                                                                  9.00 - 20.00 понедельник - воскресенье;
СП «Импульс»:                                                                                                                                      8.00 – 22.00 понедельник – воскресенье;
СП «Олимпик»: 
по адресу: ул.9-й Гвардейской Дивизии, 2 
8.00 – 22.00 понедельник-пятница 
10.00- 21.00 суббота
воскресенье выходной;
по адресу: ул.Хилокская,11/1
9.00 – 22.00 понедельник – пятница
17.00 – 21.00   суббота
воскресенье выходной.
</t>
  </si>
  <si>
    <t>Период с 03 июня 2019 г. по 30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</si>
</sst>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FF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4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3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1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2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5" fillId="9" borderId="1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 applyProtection="1">
      <alignment horizontal="center" vertical="top" wrapText="1"/>
      <protection locked="0"/>
    </xf>
    <xf numFmtId="0" fontId="25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top" wrapText="1"/>
      <protection locked="0"/>
    </xf>
    <xf numFmtId="0" fontId="26" fillId="2" borderId="1" xfId="1" applyFill="1" applyBorder="1" applyAlignment="1" applyProtection="1">
      <alignment wrapText="1"/>
      <protection hidden="1"/>
    </xf>
    <xf numFmtId="0" fontId="32" fillId="0" borderId="1" xfId="1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wrapText="1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0" fillId="0" borderId="5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3" fillId="0" borderId="5" xfId="0" applyFont="1" applyBorder="1" applyAlignment="1" applyProtection="1">
      <alignment horizontal="center" vertical="top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2" fontId="18" fillId="2" borderId="1" xfId="0" applyNumberFormat="1" applyFont="1" applyFill="1" applyBorder="1" applyAlignment="1" applyProtection="1">
      <alignment horizontal="center"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1" fontId="8" fillId="3" borderId="2" xfId="0" applyNumberFormat="1" applyFont="1" applyFill="1" applyBorder="1" applyAlignment="1" applyProtection="1">
      <alignment horizontal="center" vertical="top" wrapText="1"/>
      <protection hidden="1"/>
    </xf>
    <xf numFmtId="2" fontId="8" fillId="3" borderId="3" xfId="0" applyNumberFormat="1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 applyProtection="1">
      <alignment horizontal="center" vertical="top"/>
      <protection hidden="1"/>
    </xf>
    <xf numFmtId="0" fontId="9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top"/>
    </xf>
    <xf numFmtId="0" fontId="10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3" xfId="0" applyNumberFormat="1" applyFont="1" applyBorder="1" applyAlignment="1" applyProtection="1">
      <alignment horizontal="center" vertical="top" wrapText="1"/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14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vertical="top" wrapText="1"/>
    </xf>
    <xf numFmtId="1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9" fillId="0" borderId="1" xfId="0" applyFont="1" applyBorder="1" applyAlignment="1" applyProtection="1">
      <alignment horizontal="left" vertical="top" wrapText="1"/>
      <protection locked="0"/>
    </xf>
    <xf numFmtId="14" fontId="29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26" fillId="0" borderId="1" xfId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6" fillId="0" borderId="1" xfId="1" applyBorder="1" applyAlignment="1">
      <alignment horizontal="center" vertical="top"/>
    </xf>
    <xf numFmtId="1" fontId="8" fillId="3" borderId="1" xfId="0" applyNumberFormat="1" applyFont="1" applyFill="1" applyBorder="1" applyAlignment="1" applyProtection="1">
      <alignment horizontal="center" vertical="top" wrapText="1"/>
      <protection hidden="1"/>
    </xf>
    <xf numFmtId="0" fontId="34" fillId="4" borderId="6" xfId="0" applyFont="1" applyFill="1" applyBorder="1" applyAlignment="1" applyProtection="1">
      <alignment vertical="top" wrapText="1"/>
      <protection hidden="1"/>
    </xf>
    <xf numFmtId="0" fontId="1" fillId="0" borderId="1" xfId="0" applyFont="1" applyBorder="1"/>
    <xf numFmtId="0" fontId="9" fillId="0" borderId="15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justify" vertical="top" wrapText="1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6" fillId="0" borderId="0" xfId="1" applyAlignment="1">
      <alignment horizontal="center" vertical="center"/>
    </xf>
    <xf numFmtId="0" fontId="26" fillId="0" borderId="1" xfId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>
      <alignment vertical="top" wrapText="1"/>
    </xf>
    <xf numFmtId="14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14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wrapText="1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29" fillId="0" borderId="7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top"/>
    </xf>
    <xf numFmtId="0" fontId="2" fillId="0" borderId="0" xfId="0" applyFont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1" fillId="0" borderId="4" xfId="0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0" fontId="8" fillId="4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superchekhov/" TargetMode="External"/><Relationship Id="rId3" Type="http://schemas.openxmlformats.org/officeDocument/2006/relationships/hyperlink" Target="http://timolod.ru/centers/youth_centers/opisanie/chehova.php" TargetMode="External"/><Relationship Id="rId7" Type="http://schemas.openxmlformats.org/officeDocument/2006/relationships/hyperlink" Target="https://vk.com/chekhova_center" TargetMode="External"/><Relationship Id="rId2" Type="http://schemas.openxmlformats.org/officeDocument/2006/relationships/hyperlink" Target="https://superchexov.wixsite.com/chekhovcenter" TargetMode="External"/><Relationship Id="rId1" Type="http://schemas.openxmlformats.org/officeDocument/2006/relationships/hyperlink" Target="https://www.youtube.com/channel/UCOPMUl9E88e7l-AQvFDXOCw" TargetMode="External"/><Relationship Id="rId6" Type="http://schemas.openxmlformats.org/officeDocument/2006/relationships/hyperlink" Target="https://vk.com/club113817151" TargetMode="External"/><Relationship Id="rId5" Type="http://schemas.openxmlformats.org/officeDocument/2006/relationships/hyperlink" Target="https://vk.com/club31259572" TargetMode="External"/><Relationship Id="rId4" Type="http://schemas.openxmlformats.org/officeDocument/2006/relationships/hyperlink" Target="https://www.facebook.com/centerchekhova" TargetMode="External"/><Relationship Id="rId9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7" sqref="H17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42" t="s">
        <v>208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38.25" customHeight="1" x14ac:dyDescent="0.25"/>
    <row r="3" spans="1:14" ht="19.5" customHeight="1" x14ac:dyDescent="0.25">
      <c r="A3" s="350" t="s">
        <v>220</v>
      </c>
      <c r="B3" s="350"/>
      <c r="C3" s="350"/>
      <c r="D3" s="350"/>
      <c r="E3" s="350"/>
      <c r="L3" s="343"/>
      <c r="M3" s="343"/>
      <c r="N3" s="343"/>
    </row>
    <row r="4" spans="1:14" ht="15.75" x14ac:dyDescent="0.25">
      <c r="A4" s="127" t="s">
        <v>79</v>
      </c>
      <c r="B4" s="349"/>
      <c r="C4" s="349"/>
      <c r="D4" s="349"/>
      <c r="E4" s="349"/>
    </row>
    <row r="5" spans="1:14" ht="21.75" customHeight="1" x14ac:dyDescent="0.25">
      <c r="A5" s="349"/>
      <c r="B5" s="349"/>
      <c r="C5" s="349"/>
      <c r="D5" s="349"/>
      <c r="E5" s="349"/>
    </row>
    <row r="6" spans="1:14" ht="30.75" customHeight="1" x14ac:dyDescent="0.25">
      <c r="A6" s="351" t="s">
        <v>307</v>
      </c>
      <c r="B6" s="351"/>
      <c r="D6" s="352"/>
      <c r="E6" s="352"/>
    </row>
    <row r="7" spans="1:14" ht="12.75" customHeight="1" x14ac:dyDescent="0.25">
      <c r="A7" s="353" t="s">
        <v>221</v>
      </c>
      <c r="B7" s="353"/>
      <c r="D7" s="340" t="s">
        <v>222</v>
      </c>
      <c r="E7" s="340"/>
    </row>
    <row r="8" spans="1:14" ht="12.75" customHeight="1" x14ac:dyDescent="0.25">
      <c r="A8" s="128"/>
      <c r="B8" s="341" t="s">
        <v>223</v>
      </c>
      <c r="C8" s="341"/>
      <c r="D8" s="341"/>
      <c r="E8" s="129"/>
    </row>
    <row r="9" spans="1:14" ht="101.25" customHeight="1" x14ac:dyDescent="0.25"/>
    <row r="10" spans="1:14" ht="18.75" x14ac:dyDescent="0.3">
      <c r="A10" s="345" t="s">
        <v>102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18.75" customHeight="1" x14ac:dyDescent="0.3">
      <c r="A11" s="346" t="s">
        <v>298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</row>
    <row r="12" spans="1:14" x14ac:dyDescent="0.25">
      <c r="A12" s="347" t="s">
        <v>103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</row>
    <row r="13" spans="1:14" ht="18.75" x14ac:dyDescent="0.3">
      <c r="E13" s="39" t="s">
        <v>104</v>
      </c>
      <c r="F13" s="344">
        <v>2019</v>
      </c>
      <c r="G13" s="344"/>
      <c r="H13" s="348" t="s">
        <v>105</v>
      </c>
      <c r="I13" s="348"/>
      <c r="J13" s="348"/>
    </row>
    <row r="23" spans="1:14" ht="18.75" x14ac:dyDescent="0.25">
      <c r="A23" s="339" t="s">
        <v>209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0" zoomScaleNormal="90" workbookViewId="0">
      <selection activeCell="J5" sqref="J5"/>
    </sheetView>
  </sheetViews>
  <sheetFormatPr defaultRowHeight="15" x14ac:dyDescent="0.25"/>
  <cols>
    <col min="1" max="1" width="7.140625" customWidth="1"/>
    <col min="2" max="2" width="25.85546875" customWidth="1"/>
    <col min="3" max="3" width="8.28515625" customWidth="1"/>
    <col min="4" max="4" width="8" customWidth="1"/>
    <col min="5" max="5" width="17" customWidth="1"/>
    <col min="6" max="6" width="18.28515625" customWidth="1"/>
    <col min="8" max="8" width="10.5703125" customWidth="1"/>
    <col min="9" max="9" width="29.28515625" bestFit="1" customWidth="1"/>
    <col min="10" max="10" width="57.85546875" customWidth="1"/>
  </cols>
  <sheetData>
    <row r="1" spans="1:10" ht="18.75" x14ac:dyDescent="0.3">
      <c r="A1" s="2" t="s">
        <v>262</v>
      </c>
    </row>
    <row r="2" spans="1:10" ht="36.75" customHeight="1" x14ac:dyDescent="0.25">
      <c r="A2" s="389" t="s">
        <v>62</v>
      </c>
      <c r="B2" s="383" t="s">
        <v>233</v>
      </c>
      <c r="C2" s="383" t="s">
        <v>229</v>
      </c>
      <c r="D2" s="383"/>
      <c r="E2" s="377" t="s">
        <v>230</v>
      </c>
      <c r="F2" s="383" t="s">
        <v>95</v>
      </c>
      <c r="G2" s="385" t="s">
        <v>231</v>
      </c>
      <c r="H2" s="387"/>
      <c r="I2" s="383" t="s">
        <v>232</v>
      </c>
      <c r="J2" s="383" t="s">
        <v>155</v>
      </c>
    </row>
    <row r="3" spans="1:10" ht="36.75" customHeight="1" x14ac:dyDescent="0.25">
      <c r="A3" s="389"/>
      <c r="B3" s="383"/>
      <c r="C3" s="131" t="s">
        <v>59</v>
      </c>
      <c r="D3" s="131" t="s">
        <v>90</v>
      </c>
      <c r="E3" s="379"/>
      <c r="F3" s="383"/>
      <c r="G3" s="131" t="s">
        <v>59</v>
      </c>
      <c r="H3" s="131" t="s">
        <v>90</v>
      </c>
      <c r="I3" s="383"/>
      <c r="J3" s="383"/>
    </row>
    <row r="4" spans="1:10" ht="75" x14ac:dyDescent="0.25">
      <c r="A4" s="66"/>
      <c r="B4" s="115" t="s">
        <v>235</v>
      </c>
      <c r="C4" s="115">
        <f>SUM(C5:C6)</f>
        <v>2</v>
      </c>
      <c r="D4" s="115">
        <f>SUM(D5:D6)</f>
        <v>2</v>
      </c>
      <c r="E4" s="115"/>
      <c r="F4" s="115"/>
      <c r="G4" s="115">
        <f>SUM(G5:G6)</f>
        <v>270</v>
      </c>
      <c r="H4" s="115">
        <f>SUM(H5:H6)</f>
        <v>290</v>
      </c>
      <c r="I4" s="115"/>
      <c r="J4" s="115"/>
    </row>
    <row r="5" spans="1:10" ht="374.25" customHeight="1" x14ac:dyDescent="0.25">
      <c r="A5" s="279">
        <v>1</v>
      </c>
      <c r="B5" s="213" t="s">
        <v>737</v>
      </c>
      <c r="C5" s="321">
        <v>1</v>
      </c>
      <c r="D5" s="321">
        <v>1</v>
      </c>
      <c r="E5" s="321" t="s">
        <v>773</v>
      </c>
      <c r="F5" s="299" t="s">
        <v>344</v>
      </c>
      <c r="G5" s="321">
        <v>150</v>
      </c>
      <c r="H5" s="321">
        <v>170</v>
      </c>
      <c r="I5" s="214" t="s">
        <v>740</v>
      </c>
      <c r="J5" s="213" t="s">
        <v>739</v>
      </c>
    </row>
    <row r="6" spans="1:10" ht="378" x14ac:dyDescent="0.25">
      <c r="A6" s="279">
        <v>2</v>
      </c>
      <c r="B6" s="213" t="s">
        <v>333</v>
      </c>
      <c r="C6" s="321">
        <v>1</v>
      </c>
      <c r="D6" s="321">
        <v>1</v>
      </c>
      <c r="E6" s="320" t="s">
        <v>772</v>
      </c>
      <c r="F6" s="299" t="s">
        <v>774</v>
      </c>
      <c r="G6" s="321">
        <v>120</v>
      </c>
      <c r="H6" s="322">
        <v>120</v>
      </c>
      <c r="I6" s="318" t="s">
        <v>741</v>
      </c>
      <c r="J6" s="323" t="s">
        <v>738</v>
      </c>
    </row>
    <row r="7" spans="1:10" ht="56.25" x14ac:dyDescent="0.25">
      <c r="A7" s="144"/>
      <c r="B7" s="115" t="s">
        <v>236</v>
      </c>
      <c r="C7" s="115">
        <f>SUM(C8:C8)</f>
        <v>0</v>
      </c>
      <c r="D7" s="115">
        <f>SUM(D8:D8)</f>
        <v>0</v>
      </c>
      <c r="E7" s="115"/>
      <c r="F7" s="115"/>
      <c r="G7" s="115">
        <f>SUM(G8:G8)</f>
        <v>0</v>
      </c>
      <c r="H7" s="115">
        <f>SUM(H8:H8)</f>
        <v>0</v>
      </c>
      <c r="I7" s="115"/>
      <c r="J7" s="115"/>
    </row>
    <row r="8" spans="1:10" ht="15.75" x14ac:dyDescent="0.25">
      <c r="A8" s="143"/>
      <c r="B8" s="60"/>
      <c r="C8" s="60"/>
      <c r="D8" s="60"/>
      <c r="E8" s="60"/>
      <c r="F8" s="60"/>
      <c r="G8" s="60"/>
      <c r="H8" s="60"/>
      <c r="I8" s="60"/>
      <c r="J8" s="60"/>
    </row>
    <row r="9" spans="1:10" ht="56.25" x14ac:dyDescent="0.25">
      <c r="A9" s="144"/>
      <c r="B9" s="115" t="s">
        <v>237</v>
      </c>
      <c r="C9" s="115">
        <f>SUM(C10:C10)</f>
        <v>0</v>
      </c>
      <c r="D9" s="115">
        <f>SUM(D10:D10)</f>
        <v>0</v>
      </c>
      <c r="E9" s="115"/>
      <c r="F9" s="115"/>
      <c r="G9" s="115">
        <f>SUM(G10:G10)</f>
        <v>0</v>
      </c>
      <c r="H9" s="115">
        <f>SUM(H10:H10)</f>
        <v>0</v>
      </c>
      <c r="I9" s="115"/>
      <c r="J9" s="115"/>
    </row>
    <row r="10" spans="1:10" ht="15.75" x14ac:dyDescent="0.25">
      <c r="A10" s="143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56.25" x14ac:dyDescent="0.25">
      <c r="A11" s="144"/>
      <c r="B11" s="115" t="s">
        <v>238</v>
      </c>
      <c r="C11" s="115">
        <f>SUM(C12:C12)</f>
        <v>0</v>
      </c>
      <c r="D11" s="115">
        <f>SUM(D12:D12)</f>
        <v>0</v>
      </c>
      <c r="E11" s="115"/>
      <c r="F11" s="115"/>
      <c r="G11" s="115">
        <f>SUM(G12:G12)</f>
        <v>0</v>
      </c>
      <c r="H11" s="115">
        <f>SUM(H12:H12)</f>
        <v>0</v>
      </c>
      <c r="I11" s="115"/>
      <c r="J11" s="115"/>
    </row>
    <row r="12" spans="1:10" ht="15.75" x14ac:dyDescent="0.25">
      <c r="A12" s="143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8.75" x14ac:dyDescent="0.25">
      <c r="A13" s="144"/>
      <c r="B13" s="115" t="s">
        <v>239</v>
      </c>
      <c r="C13" s="115">
        <f>SUM(C14:C14)</f>
        <v>0</v>
      </c>
      <c r="D13" s="115">
        <f>SUM(D14:D14)</f>
        <v>0</v>
      </c>
      <c r="E13" s="115"/>
      <c r="F13" s="115"/>
      <c r="G13" s="115">
        <f>SUM(G14:G14)</f>
        <v>0</v>
      </c>
      <c r="H13" s="115">
        <f>SUM(H14:H14)</f>
        <v>0</v>
      </c>
      <c r="I13" s="115"/>
      <c r="J13" s="115"/>
    </row>
    <row r="14" spans="1:10" ht="15.75" x14ac:dyDescent="0.25">
      <c r="A14" s="143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56.25" x14ac:dyDescent="0.25">
      <c r="A15" s="144"/>
      <c r="B15" s="115" t="s">
        <v>240</v>
      </c>
      <c r="C15" s="115">
        <f>SUM(C16:C16)</f>
        <v>0</v>
      </c>
      <c r="D15" s="115">
        <f>SUM(D16:D16)</f>
        <v>0</v>
      </c>
      <c r="E15" s="115"/>
      <c r="F15" s="115"/>
      <c r="G15" s="115">
        <f>SUM(G16:G16)</f>
        <v>0</v>
      </c>
      <c r="H15" s="115">
        <f>SUM(H16:H16)</f>
        <v>0</v>
      </c>
      <c r="I15" s="115"/>
      <c r="J15" s="115"/>
    </row>
    <row r="16" spans="1:10" ht="15.75" x14ac:dyDescent="0.25">
      <c r="A16" s="143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37.5" x14ac:dyDescent="0.25">
      <c r="A17" s="144"/>
      <c r="B17" s="115" t="s">
        <v>241</v>
      </c>
      <c r="C17" s="115">
        <f>SUM(C18:C18)</f>
        <v>0</v>
      </c>
      <c r="D17" s="115">
        <f>SUM(D18:D18)</f>
        <v>0</v>
      </c>
      <c r="E17" s="115"/>
      <c r="F17" s="115"/>
      <c r="G17" s="115">
        <f>SUM(G18:G18)</f>
        <v>0</v>
      </c>
      <c r="H17" s="115">
        <f>SUM(H18:H18)</f>
        <v>0</v>
      </c>
      <c r="I17" s="115"/>
      <c r="J17" s="115"/>
    </row>
    <row r="18" spans="1:10" ht="15.75" x14ac:dyDescent="0.25">
      <c r="A18" s="143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12.5" x14ac:dyDescent="0.25">
      <c r="A19" s="144"/>
      <c r="B19" s="115" t="s">
        <v>242</v>
      </c>
      <c r="C19" s="115">
        <f>SUM(C20:C20)</f>
        <v>0</v>
      </c>
      <c r="D19" s="115">
        <f>SUM(D20:D20)</f>
        <v>0</v>
      </c>
      <c r="E19" s="115"/>
      <c r="F19" s="115"/>
      <c r="G19" s="115">
        <f>SUM(G20:G20)</f>
        <v>0</v>
      </c>
      <c r="H19" s="115">
        <f>SUM(H20:H20)</f>
        <v>0</v>
      </c>
      <c r="I19" s="115"/>
      <c r="J19" s="115"/>
    </row>
    <row r="20" spans="1:10" ht="15.75" x14ac:dyDescent="0.25">
      <c r="A20" s="143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33.75" customHeight="1" x14ac:dyDescent="0.25">
      <c r="A21" s="142"/>
      <c r="B21" s="145" t="s">
        <v>234</v>
      </c>
      <c r="C21" s="145">
        <f>SUM(C4,C7,C9,C11,C13,C15,C17,C19)</f>
        <v>2</v>
      </c>
      <c r="D21" s="145">
        <f>SUM(D4,D7,D9,D11,D13,D15,D17,D19)</f>
        <v>2</v>
      </c>
      <c r="E21" s="145"/>
      <c r="F21" s="145"/>
      <c r="G21" s="145">
        <f>SUM(G4,G7,G9,G11,G13,G15,G17,G19)</f>
        <v>270</v>
      </c>
      <c r="H21" s="145">
        <f>SUM(H4,H7,H9,H11,H13,H15,H17,H19)</f>
        <v>290</v>
      </c>
      <c r="I21" s="142"/>
      <c r="J21" s="142"/>
    </row>
  </sheetData>
  <sheetProtection algorithmName="SHA-512" hashValue="6UMlVM1hoySYAzquitIVO5h7+EZNwCrOGHNeWh4kLUbC12HRtonoZBy5agY2GvipaGoXzheUz9oAKl2mhFXcWw==" saltValue="gxsvRZv1Hvls64SA4IhQww==" spinCount="100000" sheet="1" objects="1" scenarios="1"/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48" t="s">
        <v>129</v>
      </c>
      <c r="B1" s="148"/>
      <c r="C1" s="148"/>
      <c r="D1" s="148"/>
    </row>
    <row r="2" spans="1:4" ht="94.5" customHeight="1" x14ac:dyDescent="0.25">
      <c r="A2" s="116" t="s">
        <v>130</v>
      </c>
      <c r="B2" s="146" t="s">
        <v>243</v>
      </c>
      <c r="C2" s="146" t="s">
        <v>244</v>
      </c>
      <c r="D2" s="146" t="s">
        <v>200</v>
      </c>
    </row>
    <row r="3" spans="1:4" ht="37.5" customHeight="1" x14ac:dyDescent="0.25">
      <c r="A3" s="108" t="s">
        <v>60</v>
      </c>
      <c r="B3" s="280">
        <v>33</v>
      </c>
      <c r="C3" s="281">
        <v>33</v>
      </c>
      <c r="D3" s="281">
        <v>1891</v>
      </c>
    </row>
    <row r="4" spans="1:4" ht="37.5" customHeight="1" x14ac:dyDescent="0.25">
      <c r="A4" s="108" t="s">
        <v>61</v>
      </c>
      <c r="B4" s="280">
        <v>12</v>
      </c>
      <c r="C4" s="281">
        <v>12</v>
      </c>
      <c r="D4" s="281">
        <v>2832</v>
      </c>
    </row>
    <row r="5" spans="1:4" ht="37.5" customHeight="1" x14ac:dyDescent="0.25">
      <c r="A5" s="108" t="s">
        <v>69</v>
      </c>
      <c r="B5" s="280">
        <v>0</v>
      </c>
      <c r="C5" s="281">
        <v>0</v>
      </c>
      <c r="D5" s="281">
        <v>0</v>
      </c>
    </row>
    <row r="6" spans="1:4" ht="37.5" customHeight="1" x14ac:dyDescent="0.25">
      <c r="A6" s="108" t="s">
        <v>70</v>
      </c>
      <c r="B6" s="280">
        <v>0</v>
      </c>
      <c r="C6" s="281">
        <v>0</v>
      </c>
      <c r="D6" s="281">
        <v>0</v>
      </c>
    </row>
    <row r="7" spans="1:4" ht="37.5" customHeight="1" x14ac:dyDescent="0.25">
      <c r="A7" s="108" t="s">
        <v>71</v>
      </c>
      <c r="B7" s="280">
        <v>20</v>
      </c>
      <c r="C7" s="281">
        <v>20</v>
      </c>
      <c r="D7" s="281">
        <v>1668</v>
      </c>
    </row>
    <row r="8" spans="1:4" ht="37.5" customHeight="1" x14ac:dyDescent="0.25">
      <c r="A8" s="108" t="s">
        <v>72</v>
      </c>
      <c r="B8" s="280">
        <v>5</v>
      </c>
      <c r="C8" s="281">
        <v>5</v>
      </c>
      <c r="D8" s="281">
        <v>375</v>
      </c>
    </row>
    <row r="9" spans="1:4" ht="37.5" customHeight="1" x14ac:dyDescent="0.25">
      <c r="A9" s="147" t="s">
        <v>91</v>
      </c>
      <c r="B9" s="282">
        <v>70</v>
      </c>
      <c r="C9" s="282">
        <v>70</v>
      </c>
      <c r="D9" s="282">
        <v>6766</v>
      </c>
    </row>
  </sheetData>
  <sheetProtection algorithmName="SHA-512" hashValue="+ouHVHMm58ozJ8nps2j+FEjR7keC9xTBipZDMRSDp2R7SAcV0xyVP6a/B8nkAGNyCc3qKA3Y5OpJ5sDLOBFpAg==" saltValue="NaRGi0Jb2dOvsaAHZyP7hw==" spinCount="100000" sheet="1" objects="1" scenario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0" zoomScaleSheetLayoutView="90" workbookViewId="0">
      <selection activeCell="D5" sqref="D5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98" t="s">
        <v>143</v>
      </c>
      <c r="B1" s="398"/>
      <c r="C1" s="398"/>
      <c r="D1" s="398"/>
      <c r="E1" s="398"/>
    </row>
    <row r="2" spans="1:5" ht="94.5" customHeight="1" x14ac:dyDescent="0.25">
      <c r="A2" s="27" t="s">
        <v>144</v>
      </c>
      <c r="B2" s="27" t="s">
        <v>145</v>
      </c>
      <c r="C2" s="27" t="s">
        <v>146</v>
      </c>
      <c r="D2" s="27" t="s">
        <v>147</v>
      </c>
      <c r="E2" s="27" t="s">
        <v>148</v>
      </c>
    </row>
    <row r="3" spans="1:5" ht="56.25" x14ac:dyDescent="0.3">
      <c r="A3" s="73" t="s">
        <v>149</v>
      </c>
      <c r="B3" s="284">
        <v>99</v>
      </c>
      <c r="C3" s="286">
        <v>3</v>
      </c>
      <c r="D3" s="23"/>
      <c r="E3" s="306">
        <v>96</v>
      </c>
    </row>
    <row r="4" spans="1:5" ht="75" x14ac:dyDescent="0.3">
      <c r="A4" s="73" t="s">
        <v>150</v>
      </c>
      <c r="B4" s="284">
        <v>70</v>
      </c>
      <c r="C4" s="286">
        <v>4</v>
      </c>
      <c r="D4" s="201"/>
      <c r="E4" s="201">
        <v>66</v>
      </c>
    </row>
    <row r="5" spans="1:5" ht="112.5" x14ac:dyDescent="0.3">
      <c r="A5" s="73" t="s">
        <v>224</v>
      </c>
      <c r="B5" s="307">
        <v>191</v>
      </c>
      <c r="C5" s="272"/>
      <c r="D5" s="271"/>
      <c r="E5" s="283">
        <v>191</v>
      </c>
    </row>
    <row r="6" spans="1:5" ht="24" customHeight="1" x14ac:dyDescent="0.3">
      <c r="A6" s="73" t="s">
        <v>225</v>
      </c>
      <c r="B6" s="56"/>
      <c r="C6" s="23"/>
      <c r="D6" s="23"/>
      <c r="E6" s="23"/>
    </row>
    <row r="7" spans="1:5" ht="37.5" x14ac:dyDescent="0.3">
      <c r="A7" s="73" t="s">
        <v>151</v>
      </c>
      <c r="B7" s="285">
        <v>191</v>
      </c>
      <c r="C7" s="23"/>
      <c r="D7" s="23"/>
      <c r="E7" s="270">
        <v>191</v>
      </c>
    </row>
    <row r="8" spans="1:5" ht="56.25" x14ac:dyDescent="0.3">
      <c r="A8" s="73" t="s">
        <v>152</v>
      </c>
      <c r="B8" s="56"/>
      <c r="C8" s="23"/>
      <c r="D8" s="23"/>
      <c r="E8" s="23"/>
    </row>
    <row r="9" spans="1:5" ht="56.25" x14ac:dyDescent="0.3">
      <c r="A9" s="73" t="s">
        <v>153</v>
      </c>
      <c r="B9" s="56"/>
      <c r="C9" s="23"/>
      <c r="D9" s="23"/>
      <c r="E9" s="23"/>
    </row>
    <row r="10" spans="1:5" ht="18.75" x14ac:dyDescent="0.25">
      <c r="A10" s="74" t="s">
        <v>91</v>
      </c>
      <c r="B10" s="29">
        <v>360</v>
      </c>
      <c r="C10" s="115">
        <v>7</v>
      </c>
      <c r="D10" s="115"/>
      <c r="E10" s="115">
        <v>353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algorithmName="SHA-512" hashValue="wpiv5iYqebMa0Rj4mwPXiIBhZTiRATSGYIUFQI7bY13hbRk6Ayp8zmoDFtbe7Qm+S8AvDzVS/3O596LKSyk19w==" saltValue="VSU8/iguBNF6We1ZFu6kcA==" spinCount="100000"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9"/>
  <sheetViews>
    <sheetView view="pageBreakPreview" zoomScale="80" zoomScaleNormal="100" zoomScaleSheetLayoutView="80" workbookViewId="0">
      <selection activeCell="C184" sqref="C184"/>
    </sheetView>
  </sheetViews>
  <sheetFormatPr defaultRowHeight="15" x14ac:dyDescent="0.25"/>
  <cols>
    <col min="1" max="1" width="43.28515625" customWidth="1"/>
    <col min="2" max="2" width="15.85546875" customWidth="1"/>
    <col min="3" max="3" width="35" customWidth="1"/>
    <col min="4" max="4" width="58.7109375" customWidth="1"/>
  </cols>
  <sheetData>
    <row r="1" spans="1:4" ht="58.5" customHeight="1" x14ac:dyDescent="0.25">
      <c r="A1" s="397" t="s">
        <v>154</v>
      </c>
      <c r="B1" s="399"/>
      <c r="C1" s="399"/>
      <c r="D1" s="399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155</v>
      </c>
    </row>
    <row r="3" spans="1:4" ht="18.75" x14ac:dyDescent="0.25">
      <c r="A3" s="189" t="s">
        <v>226</v>
      </c>
      <c r="B3" s="180"/>
      <c r="C3" s="179"/>
      <c r="D3" s="180"/>
    </row>
    <row r="4" spans="1:4" ht="31.5" x14ac:dyDescent="0.25">
      <c r="A4" s="203" t="s">
        <v>366</v>
      </c>
      <c r="B4" s="208">
        <v>43519</v>
      </c>
      <c r="C4" s="203" t="s">
        <v>295</v>
      </c>
      <c r="D4" s="203" t="s">
        <v>367</v>
      </c>
    </row>
    <row r="5" spans="1:4" ht="47.25" x14ac:dyDescent="0.25">
      <c r="A5" s="203" t="s">
        <v>470</v>
      </c>
      <c r="B5" s="206">
        <v>43528</v>
      </c>
      <c r="C5" s="203" t="s">
        <v>471</v>
      </c>
      <c r="D5" s="203" t="s">
        <v>472</v>
      </c>
    </row>
    <row r="6" spans="1:4" ht="31.5" x14ac:dyDescent="0.25">
      <c r="A6" s="226" t="s">
        <v>350</v>
      </c>
      <c r="B6" s="293" t="s">
        <v>351</v>
      </c>
      <c r="C6" s="227" t="s">
        <v>297</v>
      </c>
      <c r="D6" s="227" t="s">
        <v>352</v>
      </c>
    </row>
    <row r="7" spans="1:4" ht="31.5" x14ac:dyDescent="0.25">
      <c r="A7" s="203" t="s">
        <v>473</v>
      </c>
      <c r="B7" s="206">
        <v>43539</v>
      </c>
      <c r="C7" s="203" t="s">
        <v>474</v>
      </c>
      <c r="D7" s="203" t="s">
        <v>475</v>
      </c>
    </row>
    <row r="8" spans="1:4" ht="47.25" x14ac:dyDescent="0.25">
      <c r="A8" s="226" t="s">
        <v>353</v>
      </c>
      <c r="B8" s="274">
        <v>43545</v>
      </c>
      <c r="C8" s="227" t="s">
        <v>354</v>
      </c>
      <c r="D8" s="227" t="s">
        <v>355</v>
      </c>
    </row>
    <row r="9" spans="1:4" ht="47.25" x14ac:dyDescent="0.25">
      <c r="A9" s="210" t="s">
        <v>282</v>
      </c>
      <c r="B9" s="278">
        <v>43549</v>
      </c>
      <c r="C9" s="228" t="s">
        <v>363</v>
      </c>
      <c r="D9" s="210" t="s">
        <v>801</v>
      </c>
    </row>
    <row r="10" spans="1:4" ht="47.25" x14ac:dyDescent="0.25">
      <c r="A10" s="210" t="s">
        <v>282</v>
      </c>
      <c r="B10" s="278">
        <v>43549</v>
      </c>
      <c r="C10" s="228" t="s">
        <v>363</v>
      </c>
      <c r="D10" s="210" t="s">
        <v>802</v>
      </c>
    </row>
    <row r="11" spans="1:4" ht="47.25" x14ac:dyDescent="0.25">
      <c r="A11" s="210" t="s">
        <v>282</v>
      </c>
      <c r="B11" s="278">
        <v>43549</v>
      </c>
      <c r="C11" s="228" t="s">
        <v>363</v>
      </c>
      <c r="D11" s="210" t="s">
        <v>803</v>
      </c>
    </row>
    <row r="12" spans="1:4" ht="31.5" x14ac:dyDescent="0.25">
      <c r="A12" s="203" t="s">
        <v>480</v>
      </c>
      <c r="B12" s="206">
        <v>43549</v>
      </c>
      <c r="C12" s="203" t="s">
        <v>481</v>
      </c>
      <c r="D12" s="203" t="s">
        <v>482</v>
      </c>
    </row>
    <row r="13" spans="1:4" ht="31.5" x14ac:dyDescent="0.25">
      <c r="A13" s="203" t="s">
        <v>364</v>
      </c>
      <c r="B13" s="206">
        <v>43550</v>
      </c>
      <c r="C13" s="203" t="s">
        <v>365</v>
      </c>
      <c r="D13" s="203" t="s">
        <v>745</v>
      </c>
    </row>
    <row r="14" spans="1:4" ht="47.25" x14ac:dyDescent="0.25">
      <c r="A14" s="207" t="s">
        <v>476</v>
      </c>
      <c r="B14" s="190" t="s">
        <v>477</v>
      </c>
      <c r="C14" s="207" t="s">
        <v>478</v>
      </c>
      <c r="D14" s="207" t="s">
        <v>479</v>
      </c>
    </row>
    <row r="15" spans="1:4" ht="47.25" x14ac:dyDescent="0.25">
      <c r="A15" s="226" t="s">
        <v>359</v>
      </c>
      <c r="B15" s="274" t="s">
        <v>360</v>
      </c>
      <c r="C15" s="227" t="s">
        <v>361</v>
      </c>
      <c r="D15" s="227" t="s">
        <v>362</v>
      </c>
    </row>
    <row r="16" spans="1:4" ht="63" x14ac:dyDescent="0.25">
      <c r="A16" s="226" t="s">
        <v>356</v>
      </c>
      <c r="B16" s="274">
        <v>43577</v>
      </c>
      <c r="C16" s="227" t="s">
        <v>357</v>
      </c>
      <c r="D16" s="227" t="s">
        <v>358</v>
      </c>
    </row>
    <row r="17" spans="1:4" ht="31.5" x14ac:dyDescent="0.25">
      <c r="A17" s="203" t="s">
        <v>483</v>
      </c>
      <c r="B17" s="206">
        <v>43578</v>
      </c>
      <c r="C17" s="203" t="s">
        <v>484</v>
      </c>
      <c r="D17" s="203" t="s">
        <v>479</v>
      </c>
    </row>
    <row r="18" spans="1:4" ht="31.5" x14ac:dyDescent="0.25">
      <c r="A18" s="203" t="s">
        <v>610</v>
      </c>
      <c r="B18" s="206">
        <v>43580</v>
      </c>
      <c r="C18" s="203" t="s">
        <v>607</v>
      </c>
      <c r="D18" s="203" t="s">
        <v>609</v>
      </c>
    </row>
    <row r="19" spans="1:4" ht="47.25" x14ac:dyDescent="0.25">
      <c r="A19" s="203" t="s">
        <v>624</v>
      </c>
      <c r="B19" s="206">
        <v>43592</v>
      </c>
      <c r="C19" s="203" t="s">
        <v>616</v>
      </c>
      <c r="D19" s="203" t="s">
        <v>623</v>
      </c>
    </row>
    <row r="20" spans="1:4" ht="31.5" x14ac:dyDescent="0.25">
      <c r="A20" s="203" t="s">
        <v>485</v>
      </c>
      <c r="B20" s="206">
        <v>43602</v>
      </c>
      <c r="C20" s="203" t="s">
        <v>486</v>
      </c>
      <c r="D20" s="203" t="s">
        <v>487</v>
      </c>
    </row>
    <row r="21" spans="1:4" ht="63" x14ac:dyDescent="0.25">
      <c r="A21" s="302" t="s">
        <v>611</v>
      </c>
      <c r="B21" s="324">
        <v>43615</v>
      </c>
      <c r="C21" s="302" t="s">
        <v>598</v>
      </c>
      <c r="D21" s="203" t="s">
        <v>612</v>
      </c>
    </row>
    <row r="22" spans="1:4" ht="15.75" x14ac:dyDescent="0.25">
      <c r="A22" s="203" t="s">
        <v>597</v>
      </c>
      <c r="B22" s="206">
        <v>43615</v>
      </c>
      <c r="C22" s="203" t="s">
        <v>598</v>
      </c>
      <c r="D22" s="203" t="s">
        <v>599</v>
      </c>
    </row>
    <row r="23" spans="1:4" ht="47.25" x14ac:dyDescent="0.25">
      <c r="A23" s="203" t="s">
        <v>625</v>
      </c>
      <c r="B23" s="206">
        <v>43619</v>
      </c>
      <c r="C23" s="203" t="s">
        <v>626</v>
      </c>
      <c r="D23" s="203" t="s">
        <v>710</v>
      </c>
    </row>
    <row r="24" spans="1:4" ht="47.25" x14ac:dyDescent="0.25">
      <c r="A24" s="203" t="s">
        <v>625</v>
      </c>
      <c r="B24" s="206">
        <v>43619</v>
      </c>
      <c r="C24" s="203" t="s">
        <v>626</v>
      </c>
      <c r="D24" s="203" t="s">
        <v>711</v>
      </c>
    </row>
    <row r="25" spans="1:4" ht="47.25" x14ac:dyDescent="0.25">
      <c r="A25" s="203" t="s">
        <v>625</v>
      </c>
      <c r="B25" s="206">
        <v>43619</v>
      </c>
      <c r="C25" s="203" t="s">
        <v>626</v>
      </c>
      <c r="D25" s="203" t="s">
        <v>627</v>
      </c>
    </row>
    <row r="26" spans="1:4" ht="78.75" x14ac:dyDescent="0.25">
      <c r="A26" s="203" t="s">
        <v>621</v>
      </c>
      <c r="B26" s="206">
        <v>43620</v>
      </c>
      <c r="C26" s="203" t="s">
        <v>616</v>
      </c>
      <c r="D26" s="203" t="s">
        <v>609</v>
      </c>
    </row>
    <row r="27" spans="1:4" ht="63" x14ac:dyDescent="0.25">
      <c r="A27" s="203" t="s">
        <v>615</v>
      </c>
      <c r="B27" s="206">
        <v>43621</v>
      </c>
      <c r="C27" s="203" t="s">
        <v>616</v>
      </c>
      <c r="D27" s="203" t="s">
        <v>609</v>
      </c>
    </row>
    <row r="28" spans="1:4" ht="31.5" x14ac:dyDescent="0.25">
      <c r="A28" s="203" t="s">
        <v>613</v>
      </c>
      <c r="B28" s="206">
        <v>43623</v>
      </c>
      <c r="C28" s="203" t="s">
        <v>614</v>
      </c>
      <c r="D28" s="203" t="s">
        <v>609</v>
      </c>
    </row>
    <row r="29" spans="1:4" ht="110.25" x14ac:dyDescent="0.25">
      <c r="A29" s="203" t="s">
        <v>622</v>
      </c>
      <c r="B29" s="206">
        <v>43626</v>
      </c>
      <c r="C29" s="203" t="s">
        <v>616</v>
      </c>
      <c r="D29" s="203" t="s">
        <v>609</v>
      </c>
    </row>
    <row r="30" spans="1:4" ht="31.5" x14ac:dyDescent="0.25">
      <c r="A30" s="203" t="s">
        <v>707</v>
      </c>
      <c r="B30" s="206">
        <v>43626</v>
      </c>
      <c r="C30" s="203" t="s">
        <v>708</v>
      </c>
      <c r="D30" s="203" t="s">
        <v>706</v>
      </c>
    </row>
    <row r="31" spans="1:4" ht="63" x14ac:dyDescent="0.25">
      <c r="A31" s="203" t="s">
        <v>618</v>
      </c>
      <c r="B31" s="206">
        <v>43633</v>
      </c>
      <c r="C31" s="203" t="s">
        <v>616</v>
      </c>
      <c r="D31" s="203" t="s">
        <v>609</v>
      </c>
    </row>
    <row r="32" spans="1:4" ht="31.5" x14ac:dyDescent="0.25">
      <c r="A32" s="203" t="s">
        <v>606</v>
      </c>
      <c r="B32" s="206">
        <v>43641</v>
      </c>
      <c r="C32" s="203" t="s">
        <v>607</v>
      </c>
      <c r="D32" s="203" t="s">
        <v>608</v>
      </c>
    </row>
    <row r="33" spans="1:4" ht="63" x14ac:dyDescent="0.25">
      <c r="A33" s="203" t="s">
        <v>617</v>
      </c>
      <c r="B33" s="206">
        <v>43642</v>
      </c>
      <c r="C33" s="203" t="s">
        <v>616</v>
      </c>
      <c r="D33" s="203" t="s">
        <v>609</v>
      </c>
    </row>
    <row r="34" spans="1:4" ht="31.5" x14ac:dyDescent="0.25">
      <c r="A34" s="203" t="s">
        <v>613</v>
      </c>
      <c r="B34" s="206">
        <v>43643</v>
      </c>
      <c r="C34" s="203" t="s">
        <v>614</v>
      </c>
      <c r="D34" s="203" t="s">
        <v>609</v>
      </c>
    </row>
    <row r="35" spans="1:4" ht="47.25" x14ac:dyDescent="0.25">
      <c r="A35" s="203" t="s">
        <v>619</v>
      </c>
      <c r="B35" s="206">
        <v>43648</v>
      </c>
      <c r="C35" s="203" t="s">
        <v>620</v>
      </c>
      <c r="D35" s="203" t="s">
        <v>609</v>
      </c>
    </row>
    <row r="36" spans="1:4" ht="47.25" x14ac:dyDescent="0.25">
      <c r="A36" s="203" t="s">
        <v>600</v>
      </c>
      <c r="B36" s="206">
        <v>43651</v>
      </c>
      <c r="C36" s="203" t="s">
        <v>601</v>
      </c>
      <c r="D36" s="203" t="s">
        <v>599</v>
      </c>
    </row>
    <row r="37" spans="1:4" ht="47.25" x14ac:dyDescent="0.25">
      <c r="A37" s="203" t="s">
        <v>600</v>
      </c>
      <c r="B37" s="206">
        <v>43651</v>
      </c>
      <c r="C37" s="203" t="s">
        <v>601</v>
      </c>
      <c r="D37" s="203" t="s">
        <v>602</v>
      </c>
    </row>
    <row r="38" spans="1:4" ht="47.25" x14ac:dyDescent="0.25">
      <c r="A38" s="203" t="s">
        <v>600</v>
      </c>
      <c r="B38" s="206">
        <v>43651</v>
      </c>
      <c r="C38" s="203" t="s">
        <v>601</v>
      </c>
      <c r="D38" s="203" t="s">
        <v>701</v>
      </c>
    </row>
    <row r="39" spans="1:4" ht="47.25" x14ac:dyDescent="0.25">
      <c r="A39" s="203" t="s">
        <v>600</v>
      </c>
      <c r="B39" s="206">
        <v>43651</v>
      </c>
      <c r="C39" s="203" t="s">
        <v>601</v>
      </c>
      <c r="D39" s="203" t="s">
        <v>702</v>
      </c>
    </row>
    <row r="40" spans="1:4" ht="63" x14ac:dyDescent="0.25">
      <c r="A40" s="300" t="s">
        <v>703</v>
      </c>
      <c r="B40" s="273">
        <v>43651</v>
      </c>
      <c r="C40" s="214" t="s">
        <v>601</v>
      </c>
      <c r="D40" s="203" t="s">
        <v>704</v>
      </c>
    </row>
    <row r="41" spans="1:4" ht="31.5" x14ac:dyDescent="0.25">
      <c r="A41" s="203" t="s">
        <v>606</v>
      </c>
      <c r="B41" s="206">
        <v>43683</v>
      </c>
      <c r="C41" s="203" t="s">
        <v>607</v>
      </c>
      <c r="D41" s="203" t="s">
        <v>609</v>
      </c>
    </row>
    <row r="42" spans="1:4" ht="63" x14ac:dyDescent="0.25">
      <c r="A42" s="203" t="s">
        <v>628</v>
      </c>
      <c r="B42" s="206">
        <v>43700</v>
      </c>
      <c r="C42" s="203" t="s">
        <v>616</v>
      </c>
      <c r="D42" s="203" t="s">
        <v>609</v>
      </c>
    </row>
    <row r="43" spans="1:4" ht="63" x14ac:dyDescent="0.25">
      <c r="A43" s="269" t="s">
        <v>712</v>
      </c>
      <c r="B43" s="325"/>
      <c r="C43" s="203" t="s">
        <v>616</v>
      </c>
      <c r="D43" s="213" t="s">
        <v>704</v>
      </c>
    </row>
    <row r="44" spans="1:4" ht="31.5" x14ac:dyDescent="0.25">
      <c r="A44" s="203" t="s">
        <v>603</v>
      </c>
      <c r="B44" s="206">
        <v>43721</v>
      </c>
      <c r="C44" s="203" t="s">
        <v>604</v>
      </c>
      <c r="D44" s="203" t="s">
        <v>605</v>
      </c>
    </row>
    <row r="45" spans="1:4" ht="18.75" x14ac:dyDescent="0.25">
      <c r="A45" s="179" t="s">
        <v>124</v>
      </c>
      <c r="B45" s="188"/>
      <c r="C45" s="179"/>
      <c r="D45" s="180"/>
    </row>
    <row r="46" spans="1:4" ht="47.25" x14ac:dyDescent="0.25">
      <c r="A46" s="203" t="s">
        <v>368</v>
      </c>
      <c r="B46" s="206" t="s">
        <v>369</v>
      </c>
      <c r="C46" s="203" t="s">
        <v>370</v>
      </c>
      <c r="D46" s="203" t="s">
        <v>371</v>
      </c>
    </row>
    <row r="47" spans="1:4" ht="31.5" x14ac:dyDescent="0.25">
      <c r="A47" s="207" t="s">
        <v>391</v>
      </c>
      <c r="B47" s="274">
        <v>43512</v>
      </c>
      <c r="C47" s="207" t="s">
        <v>392</v>
      </c>
      <c r="D47" s="207" t="s">
        <v>393</v>
      </c>
    </row>
    <row r="48" spans="1:4" ht="31.5" x14ac:dyDescent="0.25">
      <c r="A48" s="207" t="s">
        <v>379</v>
      </c>
      <c r="B48" s="274">
        <v>43526</v>
      </c>
      <c r="C48" s="207" t="s">
        <v>380</v>
      </c>
      <c r="D48" s="333" t="s">
        <v>381</v>
      </c>
    </row>
    <row r="49" spans="1:4" ht="47.25" x14ac:dyDescent="0.25">
      <c r="A49" s="207" t="s">
        <v>372</v>
      </c>
      <c r="B49" s="206" t="s">
        <v>373</v>
      </c>
      <c r="C49" s="207" t="s">
        <v>374</v>
      </c>
      <c r="D49" s="207" t="s">
        <v>375</v>
      </c>
    </row>
    <row r="50" spans="1:4" ht="31.5" x14ac:dyDescent="0.25">
      <c r="A50" s="207" t="s">
        <v>377</v>
      </c>
      <c r="B50" s="274">
        <v>43547</v>
      </c>
      <c r="C50" s="207" t="s">
        <v>314</v>
      </c>
      <c r="D50" s="207" t="s">
        <v>375</v>
      </c>
    </row>
    <row r="51" spans="1:4" ht="31.5" x14ac:dyDescent="0.25">
      <c r="A51" s="207" t="s">
        <v>488</v>
      </c>
      <c r="B51" s="274">
        <v>43547</v>
      </c>
      <c r="C51" s="207" t="s">
        <v>489</v>
      </c>
      <c r="D51" s="207" t="s">
        <v>490</v>
      </c>
    </row>
    <row r="52" spans="1:4" ht="31.5" x14ac:dyDescent="0.25">
      <c r="A52" s="227" t="s">
        <v>637</v>
      </c>
      <c r="B52" s="274">
        <v>43550</v>
      </c>
      <c r="C52" s="207" t="s">
        <v>638</v>
      </c>
      <c r="D52" s="227" t="s">
        <v>632</v>
      </c>
    </row>
    <row r="53" spans="1:4" ht="31.5" x14ac:dyDescent="0.25">
      <c r="A53" s="207" t="s">
        <v>491</v>
      </c>
      <c r="B53" s="274">
        <v>43552</v>
      </c>
      <c r="C53" s="207" t="s">
        <v>492</v>
      </c>
      <c r="D53" s="333" t="s">
        <v>493</v>
      </c>
    </row>
    <row r="54" spans="1:4" ht="63" x14ac:dyDescent="0.25">
      <c r="A54" s="207" t="s">
        <v>384</v>
      </c>
      <c r="B54" s="274">
        <v>43553</v>
      </c>
      <c r="C54" s="207" t="s">
        <v>295</v>
      </c>
      <c r="D54" s="333" t="s">
        <v>385</v>
      </c>
    </row>
    <row r="55" spans="1:4" ht="47.25" x14ac:dyDescent="0.25">
      <c r="A55" s="207" t="s">
        <v>494</v>
      </c>
      <c r="B55" s="274">
        <v>43553</v>
      </c>
      <c r="C55" s="207" t="s">
        <v>495</v>
      </c>
      <c r="D55" s="333" t="s">
        <v>496</v>
      </c>
    </row>
    <row r="56" spans="1:4" ht="47.25" x14ac:dyDescent="0.25">
      <c r="A56" s="207" t="s">
        <v>494</v>
      </c>
      <c r="B56" s="274">
        <v>43553</v>
      </c>
      <c r="C56" s="207" t="s">
        <v>495</v>
      </c>
      <c r="D56" s="207" t="s">
        <v>497</v>
      </c>
    </row>
    <row r="57" spans="1:4" ht="31.5" x14ac:dyDescent="0.25">
      <c r="A57" s="203" t="s">
        <v>631</v>
      </c>
      <c r="B57" s="208">
        <v>43574</v>
      </c>
      <c r="C57" s="203" t="s">
        <v>378</v>
      </c>
      <c r="D57" s="200" t="s">
        <v>632</v>
      </c>
    </row>
    <row r="58" spans="1:4" ht="31.5" x14ac:dyDescent="0.25">
      <c r="A58" s="203" t="s">
        <v>631</v>
      </c>
      <c r="B58" s="274">
        <v>43574</v>
      </c>
      <c r="C58" s="207" t="s">
        <v>378</v>
      </c>
      <c r="D58" s="207" t="s">
        <v>800</v>
      </c>
    </row>
    <row r="59" spans="1:4" ht="63" x14ac:dyDescent="0.25">
      <c r="A59" s="203" t="s">
        <v>633</v>
      </c>
      <c r="B59" s="206" t="s">
        <v>634</v>
      </c>
      <c r="C59" s="204" t="s">
        <v>635</v>
      </c>
      <c r="D59" s="204" t="s">
        <v>636</v>
      </c>
    </row>
    <row r="60" spans="1:4" ht="31.5" x14ac:dyDescent="0.25">
      <c r="A60" s="207" t="s">
        <v>498</v>
      </c>
      <c r="B60" s="274">
        <v>43578</v>
      </c>
      <c r="C60" s="207" t="s">
        <v>499</v>
      </c>
      <c r="D60" s="207" t="s">
        <v>500</v>
      </c>
    </row>
    <row r="61" spans="1:4" ht="31.5" x14ac:dyDescent="0.25">
      <c r="A61" s="207" t="s">
        <v>498</v>
      </c>
      <c r="B61" s="274">
        <v>43578</v>
      </c>
      <c r="C61" s="207" t="s">
        <v>499</v>
      </c>
      <c r="D61" s="207" t="s">
        <v>501</v>
      </c>
    </row>
    <row r="62" spans="1:4" ht="47.25" x14ac:dyDescent="0.25">
      <c r="A62" s="333" t="s">
        <v>388</v>
      </c>
      <c r="B62" s="291">
        <v>43580</v>
      </c>
      <c r="C62" s="333" t="s">
        <v>295</v>
      </c>
      <c r="D62" s="333" t="s">
        <v>389</v>
      </c>
    </row>
    <row r="63" spans="1:4" ht="31.5" x14ac:dyDescent="0.25">
      <c r="A63" s="333" t="s">
        <v>580</v>
      </c>
      <c r="B63" s="291">
        <v>43580</v>
      </c>
      <c r="C63" s="333" t="s">
        <v>295</v>
      </c>
      <c r="D63" s="333" t="s">
        <v>843</v>
      </c>
    </row>
    <row r="64" spans="1:4" ht="31.5" x14ac:dyDescent="0.25">
      <c r="A64" s="207" t="s">
        <v>382</v>
      </c>
      <c r="B64" s="274">
        <v>43581</v>
      </c>
      <c r="C64" s="207" t="s">
        <v>295</v>
      </c>
      <c r="D64" s="207" t="s">
        <v>383</v>
      </c>
    </row>
    <row r="65" spans="1:4" ht="63" x14ac:dyDescent="0.25">
      <c r="A65" s="202" t="s">
        <v>581</v>
      </c>
      <c r="B65" s="274">
        <v>43582</v>
      </c>
      <c r="C65" s="200" t="s">
        <v>582</v>
      </c>
      <c r="D65" s="207" t="s">
        <v>390</v>
      </c>
    </row>
    <row r="66" spans="1:4" ht="31.5" x14ac:dyDescent="0.25">
      <c r="A66" s="207" t="s">
        <v>799</v>
      </c>
      <c r="B66" s="274">
        <v>43582</v>
      </c>
      <c r="C66" s="207" t="s">
        <v>376</v>
      </c>
      <c r="D66" s="207" t="s">
        <v>709</v>
      </c>
    </row>
    <row r="67" spans="1:4" ht="47.25" x14ac:dyDescent="0.25">
      <c r="A67" s="207" t="s">
        <v>386</v>
      </c>
      <c r="B67" s="274">
        <v>43604</v>
      </c>
      <c r="C67" s="207" t="s">
        <v>365</v>
      </c>
      <c r="D67" s="207" t="s">
        <v>387</v>
      </c>
    </row>
    <row r="68" spans="1:4" ht="47.25" x14ac:dyDescent="0.25">
      <c r="A68" s="203" t="s">
        <v>705</v>
      </c>
      <c r="B68" s="206">
        <v>43620</v>
      </c>
      <c r="C68" s="203" t="s">
        <v>616</v>
      </c>
      <c r="D68" s="203" t="s">
        <v>706</v>
      </c>
    </row>
    <row r="69" spans="1:4" ht="47.25" x14ac:dyDescent="0.25">
      <c r="A69" s="203" t="s">
        <v>705</v>
      </c>
      <c r="B69" s="206">
        <v>43620</v>
      </c>
      <c r="C69" s="203" t="s">
        <v>616</v>
      </c>
      <c r="D69" s="203" t="s">
        <v>702</v>
      </c>
    </row>
    <row r="70" spans="1:4" ht="31.5" x14ac:dyDescent="0.25">
      <c r="A70" s="207" t="s">
        <v>502</v>
      </c>
      <c r="B70" s="274">
        <v>43631</v>
      </c>
      <c r="C70" s="207" t="s">
        <v>503</v>
      </c>
      <c r="D70" s="207" t="s">
        <v>504</v>
      </c>
    </row>
    <row r="71" spans="1:4" ht="31.5" x14ac:dyDescent="0.25">
      <c r="A71" s="207" t="s">
        <v>505</v>
      </c>
      <c r="B71" s="274" t="s">
        <v>506</v>
      </c>
      <c r="C71" s="207" t="s">
        <v>507</v>
      </c>
      <c r="D71" s="207" t="s">
        <v>508</v>
      </c>
    </row>
    <row r="72" spans="1:4" ht="31.5" x14ac:dyDescent="0.25">
      <c r="A72" s="224" t="s">
        <v>629</v>
      </c>
      <c r="B72" s="275">
        <v>43726</v>
      </c>
      <c r="C72" s="202" t="s">
        <v>630</v>
      </c>
      <c r="D72" s="202" t="s">
        <v>608</v>
      </c>
    </row>
    <row r="73" spans="1:4" ht="18.75" x14ac:dyDescent="0.25">
      <c r="A73" s="179" t="s">
        <v>254</v>
      </c>
      <c r="B73" s="188"/>
      <c r="C73" s="179"/>
      <c r="D73" s="180"/>
    </row>
    <row r="74" spans="1:4" ht="47.25" x14ac:dyDescent="0.25">
      <c r="A74" s="203" t="s">
        <v>409</v>
      </c>
      <c r="B74" s="206" t="s">
        <v>410</v>
      </c>
      <c r="C74" s="203" t="s">
        <v>411</v>
      </c>
      <c r="D74" s="302" t="s">
        <v>412</v>
      </c>
    </row>
    <row r="75" spans="1:4" ht="31.5" x14ac:dyDescent="0.25">
      <c r="A75" s="203" t="s">
        <v>394</v>
      </c>
      <c r="B75" s="292">
        <v>43518</v>
      </c>
      <c r="C75" s="230" t="s">
        <v>278</v>
      </c>
      <c r="D75" s="334" t="s">
        <v>678</v>
      </c>
    </row>
    <row r="76" spans="1:4" ht="31.5" x14ac:dyDescent="0.25">
      <c r="A76" s="203" t="s">
        <v>394</v>
      </c>
      <c r="B76" s="206">
        <v>43518</v>
      </c>
      <c r="C76" s="203" t="s">
        <v>278</v>
      </c>
      <c r="D76" s="302" t="s">
        <v>395</v>
      </c>
    </row>
    <row r="77" spans="1:4" ht="31.5" x14ac:dyDescent="0.25">
      <c r="A77" s="203" t="s">
        <v>417</v>
      </c>
      <c r="B77" s="206">
        <v>43524</v>
      </c>
      <c r="C77" s="203" t="s">
        <v>418</v>
      </c>
      <c r="D77" s="302" t="s">
        <v>419</v>
      </c>
    </row>
    <row r="78" spans="1:4" ht="47.25" x14ac:dyDescent="0.25">
      <c r="A78" s="231" t="s">
        <v>664</v>
      </c>
      <c r="B78" s="292">
        <v>43527</v>
      </c>
      <c r="C78" s="230" t="s">
        <v>665</v>
      </c>
      <c r="D78" s="232" t="s">
        <v>658</v>
      </c>
    </row>
    <row r="79" spans="1:4" ht="63" x14ac:dyDescent="0.25">
      <c r="A79" s="231" t="s">
        <v>666</v>
      </c>
      <c r="B79" s="292">
        <v>43527</v>
      </c>
      <c r="C79" s="230" t="s">
        <v>665</v>
      </c>
      <c r="D79" s="232" t="s">
        <v>667</v>
      </c>
    </row>
    <row r="80" spans="1:4" ht="47.25" x14ac:dyDescent="0.25">
      <c r="A80" s="203" t="s">
        <v>651</v>
      </c>
      <c r="B80" s="206">
        <v>43541</v>
      </c>
      <c r="C80" s="203" t="s">
        <v>652</v>
      </c>
      <c r="D80" s="203" t="s">
        <v>653</v>
      </c>
    </row>
    <row r="81" spans="1:4" ht="47.25" x14ac:dyDescent="0.25">
      <c r="A81" s="203" t="s">
        <v>654</v>
      </c>
      <c r="B81" s="206">
        <v>43541</v>
      </c>
      <c r="C81" s="203" t="s">
        <v>652</v>
      </c>
      <c r="D81" s="203" t="s">
        <v>655</v>
      </c>
    </row>
    <row r="82" spans="1:4" ht="31.5" x14ac:dyDescent="0.25">
      <c r="A82" s="207" t="s">
        <v>509</v>
      </c>
      <c r="B82" s="273">
        <v>43547</v>
      </c>
      <c r="C82" s="214" t="s">
        <v>510</v>
      </c>
      <c r="D82" s="207" t="s">
        <v>508</v>
      </c>
    </row>
    <row r="83" spans="1:4" ht="94.5" x14ac:dyDescent="0.25">
      <c r="A83" s="203" t="s">
        <v>775</v>
      </c>
      <c r="B83" s="206" t="s">
        <v>406</v>
      </c>
      <c r="C83" s="203" t="s">
        <v>407</v>
      </c>
      <c r="D83" s="203" t="s">
        <v>408</v>
      </c>
    </row>
    <row r="84" spans="1:4" ht="47.25" x14ac:dyDescent="0.25">
      <c r="A84" s="203" t="s">
        <v>396</v>
      </c>
      <c r="B84" s="206">
        <v>43573</v>
      </c>
      <c r="C84" s="203" t="s">
        <v>397</v>
      </c>
      <c r="D84" s="203" t="s">
        <v>398</v>
      </c>
    </row>
    <row r="85" spans="1:4" ht="47.25" x14ac:dyDescent="0.25">
      <c r="A85" s="207" t="s">
        <v>511</v>
      </c>
      <c r="B85" s="273">
        <v>43580</v>
      </c>
      <c r="C85" s="223" t="s">
        <v>512</v>
      </c>
      <c r="D85" s="207" t="s">
        <v>776</v>
      </c>
    </row>
    <row r="86" spans="1:4" ht="31.5" x14ac:dyDescent="0.25">
      <c r="A86" s="203" t="s">
        <v>399</v>
      </c>
      <c r="B86" s="206">
        <v>43580</v>
      </c>
      <c r="C86" s="203" t="s">
        <v>400</v>
      </c>
      <c r="D86" s="203" t="s">
        <v>355</v>
      </c>
    </row>
    <row r="87" spans="1:4" ht="63" x14ac:dyDescent="0.25">
      <c r="A87" s="227" t="s">
        <v>583</v>
      </c>
      <c r="B87" s="274">
        <v>43594</v>
      </c>
      <c r="C87" s="227" t="s">
        <v>584</v>
      </c>
      <c r="D87" s="227" t="s">
        <v>585</v>
      </c>
    </row>
    <row r="88" spans="1:4" ht="47.25" x14ac:dyDescent="0.25">
      <c r="A88" s="202" t="s">
        <v>513</v>
      </c>
      <c r="B88" s="275">
        <v>43599</v>
      </c>
      <c r="C88" s="202" t="s">
        <v>514</v>
      </c>
      <c r="D88" s="202" t="s">
        <v>515</v>
      </c>
    </row>
    <row r="89" spans="1:4" ht="47.25" x14ac:dyDescent="0.25">
      <c r="A89" s="223" t="s">
        <v>586</v>
      </c>
      <c r="B89" s="274">
        <v>43599</v>
      </c>
      <c r="C89" s="202" t="s">
        <v>514</v>
      </c>
      <c r="D89" s="227" t="s">
        <v>587</v>
      </c>
    </row>
    <row r="90" spans="1:4" ht="47.25" x14ac:dyDescent="0.25">
      <c r="A90" s="203" t="s">
        <v>516</v>
      </c>
      <c r="B90" s="206">
        <v>43606</v>
      </c>
      <c r="C90" s="204" t="s">
        <v>517</v>
      </c>
      <c r="D90" s="204" t="s">
        <v>518</v>
      </c>
    </row>
    <row r="91" spans="1:4" ht="31.5" x14ac:dyDescent="0.25">
      <c r="A91" s="203" t="s">
        <v>413</v>
      </c>
      <c r="B91" s="206" t="s">
        <v>414</v>
      </c>
      <c r="C91" s="203" t="s">
        <v>415</v>
      </c>
      <c r="D91" s="203" t="s">
        <v>416</v>
      </c>
    </row>
    <row r="92" spans="1:4" ht="47.25" x14ac:dyDescent="0.25">
      <c r="A92" s="227" t="s">
        <v>639</v>
      </c>
      <c r="B92" s="274" t="s">
        <v>640</v>
      </c>
      <c r="C92" s="227" t="s">
        <v>641</v>
      </c>
      <c r="D92" s="227" t="s">
        <v>642</v>
      </c>
    </row>
    <row r="93" spans="1:4" ht="63" x14ac:dyDescent="0.25">
      <c r="A93" s="231" t="s">
        <v>659</v>
      </c>
      <c r="B93" s="292" t="s">
        <v>414</v>
      </c>
      <c r="C93" s="230" t="s">
        <v>660</v>
      </c>
      <c r="D93" s="232" t="s">
        <v>777</v>
      </c>
    </row>
    <row r="94" spans="1:4" ht="47.25" x14ac:dyDescent="0.25">
      <c r="A94" s="231" t="s">
        <v>661</v>
      </c>
      <c r="B94" s="292" t="s">
        <v>414</v>
      </c>
      <c r="C94" s="230" t="s">
        <v>660</v>
      </c>
      <c r="D94" s="232" t="s">
        <v>778</v>
      </c>
    </row>
    <row r="95" spans="1:4" ht="47.25" x14ac:dyDescent="0.25">
      <c r="A95" s="231" t="s">
        <v>662</v>
      </c>
      <c r="B95" s="292" t="s">
        <v>414</v>
      </c>
      <c r="C95" s="230" t="s">
        <v>660</v>
      </c>
      <c r="D95" s="232" t="s">
        <v>779</v>
      </c>
    </row>
    <row r="96" spans="1:4" ht="47.25" x14ac:dyDescent="0.25">
      <c r="A96" s="231" t="s">
        <v>663</v>
      </c>
      <c r="B96" s="292" t="s">
        <v>414</v>
      </c>
      <c r="C96" s="230" t="s">
        <v>660</v>
      </c>
      <c r="D96" s="232" t="s">
        <v>780</v>
      </c>
    </row>
    <row r="97" spans="1:4" ht="31.5" x14ac:dyDescent="0.25">
      <c r="A97" s="203" t="s">
        <v>401</v>
      </c>
      <c r="B97" s="206">
        <v>43611</v>
      </c>
      <c r="C97" s="203" t="s">
        <v>402</v>
      </c>
      <c r="D97" s="203" t="s">
        <v>403</v>
      </c>
    </row>
    <row r="98" spans="1:4" ht="47.25" x14ac:dyDescent="0.25">
      <c r="A98" s="204" t="s">
        <v>516</v>
      </c>
      <c r="B98" s="206">
        <v>43619</v>
      </c>
      <c r="C98" s="204" t="s">
        <v>523</v>
      </c>
      <c r="D98" s="204" t="s">
        <v>524</v>
      </c>
    </row>
    <row r="99" spans="1:4" ht="63" x14ac:dyDescent="0.25">
      <c r="A99" s="227" t="s">
        <v>588</v>
      </c>
      <c r="B99" s="274">
        <v>43620</v>
      </c>
      <c r="C99" s="227" t="s">
        <v>589</v>
      </c>
      <c r="D99" s="227" t="s">
        <v>596</v>
      </c>
    </row>
    <row r="100" spans="1:4" ht="47.25" x14ac:dyDescent="0.25">
      <c r="A100" s="203" t="s">
        <v>519</v>
      </c>
      <c r="B100" s="190">
        <v>43621</v>
      </c>
      <c r="C100" s="214" t="s">
        <v>713</v>
      </c>
      <c r="D100" s="232" t="s">
        <v>714</v>
      </c>
    </row>
    <row r="101" spans="1:4" ht="47.25" x14ac:dyDescent="0.25">
      <c r="A101" s="203" t="s">
        <v>519</v>
      </c>
      <c r="B101" s="206">
        <v>43621</v>
      </c>
      <c r="C101" s="214" t="s">
        <v>721</v>
      </c>
      <c r="D101" s="203" t="s">
        <v>521</v>
      </c>
    </row>
    <row r="102" spans="1:4" ht="47.25" x14ac:dyDescent="0.25">
      <c r="A102" s="203" t="s">
        <v>519</v>
      </c>
      <c r="B102" s="206">
        <v>43621</v>
      </c>
      <c r="C102" s="214" t="s">
        <v>721</v>
      </c>
      <c r="D102" s="203" t="s">
        <v>522</v>
      </c>
    </row>
    <row r="103" spans="1:4" ht="47.25" x14ac:dyDescent="0.25">
      <c r="A103" s="203" t="s">
        <v>519</v>
      </c>
      <c r="B103" s="190" t="s">
        <v>727</v>
      </c>
      <c r="C103" s="214" t="s">
        <v>721</v>
      </c>
      <c r="D103" s="227" t="s">
        <v>722</v>
      </c>
    </row>
    <row r="104" spans="1:4" ht="47.25" x14ac:dyDescent="0.25">
      <c r="A104" s="203" t="s">
        <v>519</v>
      </c>
      <c r="B104" s="190" t="s">
        <v>727</v>
      </c>
      <c r="C104" s="214" t="s">
        <v>721</v>
      </c>
      <c r="D104" s="227" t="s">
        <v>723</v>
      </c>
    </row>
    <row r="105" spans="1:4" ht="47.25" x14ac:dyDescent="0.25">
      <c r="A105" s="203" t="s">
        <v>519</v>
      </c>
      <c r="B105" s="190" t="s">
        <v>727</v>
      </c>
      <c r="C105" s="214" t="s">
        <v>721</v>
      </c>
      <c r="D105" s="227" t="s">
        <v>724</v>
      </c>
    </row>
    <row r="106" spans="1:4" ht="47.25" x14ac:dyDescent="0.25">
      <c r="A106" s="203" t="s">
        <v>519</v>
      </c>
      <c r="B106" s="190" t="s">
        <v>727</v>
      </c>
      <c r="C106" s="214" t="s">
        <v>721</v>
      </c>
      <c r="D106" s="227" t="s">
        <v>725</v>
      </c>
    </row>
    <row r="107" spans="1:4" ht="47.25" x14ac:dyDescent="0.25">
      <c r="A107" s="203" t="s">
        <v>519</v>
      </c>
      <c r="B107" s="190" t="s">
        <v>727</v>
      </c>
      <c r="C107" s="214" t="s">
        <v>721</v>
      </c>
      <c r="D107" s="227" t="s">
        <v>726</v>
      </c>
    </row>
    <row r="108" spans="1:4" ht="31.5" x14ac:dyDescent="0.25">
      <c r="A108" s="203" t="s">
        <v>404</v>
      </c>
      <c r="B108" s="206">
        <v>43622</v>
      </c>
      <c r="C108" s="203" t="s">
        <v>405</v>
      </c>
      <c r="D108" s="203" t="s">
        <v>358</v>
      </c>
    </row>
    <row r="109" spans="1:4" ht="31.5" x14ac:dyDescent="0.25">
      <c r="A109" s="214" t="s">
        <v>781</v>
      </c>
      <c r="B109" s="190">
        <v>43631</v>
      </c>
      <c r="C109" s="214" t="s">
        <v>720</v>
      </c>
      <c r="D109" s="200" t="s">
        <v>782</v>
      </c>
    </row>
    <row r="110" spans="1:4" ht="31.5" x14ac:dyDescent="0.25">
      <c r="A110" s="214" t="s">
        <v>781</v>
      </c>
      <c r="B110" s="190">
        <v>43631</v>
      </c>
      <c r="C110" s="214" t="s">
        <v>720</v>
      </c>
      <c r="D110" s="200" t="s">
        <v>783</v>
      </c>
    </row>
    <row r="111" spans="1:4" ht="31.5" x14ac:dyDescent="0.25">
      <c r="A111" s="214" t="s">
        <v>781</v>
      </c>
      <c r="B111" s="190">
        <v>43631</v>
      </c>
      <c r="C111" s="214" t="s">
        <v>720</v>
      </c>
      <c r="D111" s="200" t="s">
        <v>784</v>
      </c>
    </row>
    <row r="112" spans="1:4" ht="31.5" x14ac:dyDescent="0.25">
      <c r="A112" s="214" t="s">
        <v>781</v>
      </c>
      <c r="B112" s="190">
        <v>43631</v>
      </c>
      <c r="C112" s="173" t="s">
        <v>720</v>
      </c>
      <c r="D112" s="200" t="s">
        <v>785</v>
      </c>
    </row>
    <row r="113" spans="1:4" ht="47.25" x14ac:dyDescent="0.25">
      <c r="A113" s="227" t="s">
        <v>516</v>
      </c>
      <c r="B113" s="274">
        <v>43633</v>
      </c>
      <c r="C113" s="226" t="s">
        <v>525</v>
      </c>
      <c r="D113" s="226" t="s">
        <v>526</v>
      </c>
    </row>
    <row r="114" spans="1:4" ht="31.5" x14ac:dyDescent="0.25">
      <c r="A114" s="229" t="s">
        <v>527</v>
      </c>
      <c r="B114" s="291">
        <v>43657</v>
      </c>
      <c r="C114" s="229" t="s">
        <v>520</v>
      </c>
      <c r="D114" s="229" t="s">
        <v>537</v>
      </c>
    </row>
    <row r="115" spans="1:4" ht="31.5" x14ac:dyDescent="0.25">
      <c r="A115" s="229" t="s">
        <v>527</v>
      </c>
      <c r="B115" s="291">
        <v>43657</v>
      </c>
      <c r="C115" s="229" t="s">
        <v>520</v>
      </c>
      <c r="D115" s="229" t="s">
        <v>528</v>
      </c>
    </row>
    <row r="116" spans="1:4" ht="31.5" x14ac:dyDescent="0.25">
      <c r="A116" s="231" t="s">
        <v>671</v>
      </c>
      <c r="B116" s="292" t="s">
        <v>672</v>
      </c>
      <c r="C116" s="230" t="s">
        <v>673</v>
      </c>
      <c r="D116" s="232" t="s">
        <v>674</v>
      </c>
    </row>
    <row r="117" spans="1:4" ht="31.5" x14ac:dyDescent="0.25">
      <c r="A117" s="231" t="s">
        <v>643</v>
      </c>
      <c r="B117" s="292">
        <v>43707</v>
      </c>
      <c r="C117" s="230" t="s">
        <v>644</v>
      </c>
      <c r="D117" s="232" t="s">
        <v>599</v>
      </c>
    </row>
    <row r="118" spans="1:4" ht="31.5" x14ac:dyDescent="0.25">
      <c r="A118" s="231" t="s">
        <v>643</v>
      </c>
      <c r="B118" s="292">
        <v>43707</v>
      </c>
      <c r="C118" s="230" t="s">
        <v>644</v>
      </c>
      <c r="D118" s="232" t="s">
        <v>645</v>
      </c>
    </row>
    <row r="119" spans="1:4" ht="31.5" x14ac:dyDescent="0.25">
      <c r="A119" s="231" t="s">
        <v>643</v>
      </c>
      <c r="B119" s="292">
        <v>43707</v>
      </c>
      <c r="C119" s="230" t="s">
        <v>644</v>
      </c>
      <c r="D119" s="232" t="s">
        <v>602</v>
      </c>
    </row>
    <row r="120" spans="1:4" ht="31.5" x14ac:dyDescent="0.25">
      <c r="A120" s="231" t="s">
        <v>643</v>
      </c>
      <c r="B120" s="292">
        <v>43707</v>
      </c>
      <c r="C120" s="230" t="s">
        <v>644</v>
      </c>
      <c r="D120" s="232" t="s">
        <v>702</v>
      </c>
    </row>
    <row r="121" spans="1:4" ht="31.5" x14ac:dyDescent="0.25">
      <c r="A121" s="231" t="s">
        <v>643</v>
      </c>
      <c r="B121" s="292">
        <v>43707</v>
      </c>
      <c r="C121" s="230" t="s">
        <v>644</v>
      </c>
      <c r="D121" s="232" t="s">
        <v>715</v>
      </c>
    </row>
    <row r="122" spans="1:4" ht="31.5" x14ac:dyDescent="0.25">
      <c r="A122" s="231" t="s">
        <v>643</v>
      </c>
      <c r="B122" s="292">
        <v>43707</v>
      </c>
      <c r="C122" s="230" t="s">
        <v>644</v>
      </c>
      <c r="D122" s="232" t="s">
        <v>704</v>
      </c>
    </row>
    <row r="123" spans="1:4" ht="31.5" x14ac:dyDescent="0.25">
      <c r="A123" s="231" t="s">
        <v>643</v>
      </c>
      <c r="B123" s="292">
        <v>43707</v>
      </c>
      <c r="C123" s="230" t="s">
        <v>644</v>
      </c>
      <c r="D123" s="232" t="s">
        <v>716</v>
      </c>
    </row>
    <row r="124" spans="1:4" ht="31.5" x14ac:dyDescent="0.25">
      <c r="A124" s="231" t="s">
        <v>643</v>
      </c>
      <c r="B124" s="292">
        <v>43707</v>
      </c>
      <c r="C124" s="230" t="s">
        <v>644</v>
      </c>
      <c r="D124" s="232" t="s">
        <v>717</v>
      </c>
    </row>
    <row r="125" spans="1:4" ht="31.5" x14ac:dyDescent="0.25">
      <c r="A125" s="231" t="s">
        <v>643</v>
      </c>
      <c r="B125" s="292">
        <v>43707</v>
      </c>
      <c r="C125" s="230" t="s">
        <v>644</v>
      </c>
      <c r="D125" s="232" t="s">
        <v>646</v>
      </c>
    </row>
    <row r="126" spans="1:4" ht="31.5" x14ac:dyDescent="0.25">
      <c r="A126" s="231" t="s">
        <v>656</v>
      </c>
      <c r="B126" s="292">
        <v>43716</v>
      </c>
      <c r="C126" s="230" t="s">
        <v>657</v>
      </c>
      <c r="D126" s="232" t="s">
        <v>658</v>
      </c>
    </row>
    <row r="127" spans="1:4" ht="63" x14ac:dyDescent="0.25">
      <c r="A127" s="227" t="s">
        <v>668</v>
      </c>
      <c r="B127" s="274">
        <v>43716</v>
      </c>
      <c r="C127" s="227" t="s">
        <v>657</v>
      </c>
      <c r="D127" s="227" t="s">
        <v>669</v>
      </c>
    </row>
    <row r="128" spans="1:4" ht="31.5" x14ac:dyDescent="0.25">
      <c r="A128" s="227" t="s">
        <v>529</v>
      </c>
      <c r="B128" s="274">
        <v>43734</v>
      </c>
      <c r="C128" s="227" t="s">
        <v>530</v>
      </c>
      <c r="D128" s="227" t="s">
        <v>531</v>
      </c>
    </row>
    <row r="129" spans="1:4" ht="31.5" x14ac:dyDescent="0.25">
      <c r="A129" s="227" t="s">
        <v>532</v>
      </c>
      <c r="B129" s="274" t="s">
        <v>533</v>
      </c>
      <c r="C129" s="227"/>
      <c r="D129" s="227" t="s">
        <v>537</v>
      </c>
    </row>
    <row r="130" spans="1:4" ht="47.25" x14ac:dyDescent="0.25">
      <c r="A130" s="231" t="s">
        <v>676</v>
      </c>
      <c r="B130" s="292">
        <v>43749</v>
      </c>
      <c r="C130" s="230" t="s">
        <v>677</v>
      </c>
      <c r="D130" s="232" t="s">
        <v>675</v>
      </c>
    </row>
    <row r="131" spans="1:4" ht="35.25" customHeight="1" x14ac:dyDescent="0.25">
      <c r="A131" s="231" t="s">
        <v>647</v>
      </c>
      <c r="B131" s="292" t="s">
        <v>648</v>
      </c>
      <c r="C131" s="230" t="s">
        <v>649</v>
      </c>
      <c r="D131" s="232" t="s">
        <v>650</v>
      </c>
    </row>
    <row r="132" spans="1:4" ht="33" customHeight="1" x14ac:dyDescent="0.25">
      <c r="A132" s="231" t="s">
        <v>647</v>
      </c>
      <c r="B132" s="292" t="s">
        <v>648</v>
      </c>
      <c r="C132" s="230" t="s">
        <v>649</v>
      </c>
      <c r="D132" s="232" t="s">
        <v>797</v>
      </c>
    </row>
    <row r="133" spans="1:4" ht="31.5" x14ac:dyDescent="0.25">
      <c r="A133" s="227" t="s">
        <v>647</v>
      </c>
      <c r="B133" s="274" t="s">
        <v>648</v>
      </c>
      <c r="C133" s="230" t="s">
        <v>649</v>
      </c>
      <c r="D133" s="232" t="s">
        <v>670</v>
      </c>
    </row>
    <row r="134" spans="1:4" ht="47.25" x14ac:dyDescent="0.25">
      <c r="A134" s="227" t="s">
        <v>647</v>
      </c>
      <c r="B134" s="274" t="s">
        <v>648</v>
      </c>
      <c r="C134" s="230" t="s">
        <v>649</v>
      </c>
      <c r="D134" s="232" t="s">
        <v>798</v>
      </c>
    </row>
    <row r="135" spans="1:4" ht="31.5" x14ac:dyDescent="0.25">
      <c r="A135" s="227" t="s">
        <v>534</v>
      </c>
      <c r="B135" s="274">
        <v>43750</v>
      </c>
      <c r="C135" s="227" t="s">
        <v>535</v>
      </c>
      <c r="D135" s="227" t="s">
        <v>536</v>
      </c>
    </row>
    <row r="136" spans="1:4" ht="31.5" x14ac:dyDescent="0.25">
      <c r="A136" s="231" t="s">
        <v>719</v>
      </c>
      <c r="B136" s="190">
        <v>43750</v>
      </c>
      <c r="C136" s="224" t="s">
        <v>718</v>
      </c>
      <c r="D136" s="301" t="s">
        <v>786</v>
      </c>
    </row>
    <row r="137" spans="1:4" ht="31.5" x14ac:dyDescent="0.25">
      <c r="A137" s="231" t="s">
        <v>719</v>
      </c>
      <c r="B137" s="292">
        <v>43750</v>
      </c>
      <c r="C137" s="230" t="s">
        <v>718</v>
      </c>
      <c r="D137" s="232" t="s">
        <v>787</v>
      </c>
    </row>
    <row r="138" spans="1:4" ht="31.5" x14ac:dyDescent="0.25">
      <c r="A138" s="231" t="s">
        <v>719</v>
      </c>
      <c r="B138" s="292">
        <v>43750</v>
      </c>
      <c r="C138" s="230" t="s">
        <v>718</v>
      </c>
      <c r="D138" s="232" t="s">
        <v>788</v>
      </c>
    </row>
    <row r="139" spans="1:4" ht="31.5" x14ac:dyDescent="0.25">
      <c r="A139" s="231" t="s">
        <v>719</v>
      </c>
      <c r="B139" s="292">
        <v>43750</v>
      </c>
      <c r="C139" s="230" t="s">
        <v>718</v>
      </c>
      <c r="D139" s="232" t="s">
        <v>789</v>
      </c>
    </row>
    <row r="140" spans="1:4" ht="31.5" x14ac:dyDescent="0.25">
      <c r="A140" s="231" t="s">
        <v>719</v>
      </c>
      <c r="B140" s="292">
        <v>43750</v>
      </c>
      <c r="C140" s="230" t="s">
        <v>718</v>
      </c>
      <c r="D140" s="232" t="s">
        <v>790</v>
      </c>
    </row>
    <row r="141" spans="1:4" ht="31.5" x14ac:dyDescent="0.25">
      <c r="A141" s="231" t="s">
        <v>719</v>
      </c>
      <c r="B141" s="292">
        <v>43750</v>
      </c>
      <c r="C141" s="230" t="s">
        <v>718</v>
      </c>
      <c r="D141" s="232" t="s">
        <v>791</v>
      </c>
    </row>
    <row r="142" spans="1:4" ht="31.5" x14ac:dyDescent="0.25">
      <c r="A142" s="231" t="s">
        <v>719</v>
      </c>
      <c r="B142" s="292">
        <v>43750</v>
      </c>
      <c r="C142" s="230" t="s">
        <v>718</v>
      </c>
      <c r="D142" s="232" t="s">
        <v>792</v>
      </c>
    </row>
    <row r="143" spans="1:4" ht="31.5" x14ac:dyDescent="0.25">
      <c r="A143" s="231" t="s">
        <v>719</v>
      </c>
      <c r="B143" s="292">
        <v>43750</v>
      </c>
      <c r="C143" s="230" t="s">
        <v>718</v>
      </c>
      <c r="D143" s="232" t="s">
        <v>793</v>
      </c>
    </row>
    <row r="144" spans="1:4" ht="31.5" x14ac:dyDescent="0.25">
      <c r="A144" s="231" t="s">
        <v>719</v>
      </c>
      <c r="B144" s="292">
        <v>43750</v>
      </c>
      <c r="C144" s="230" t="s">
        <v>718</v>
      </c>
      <c r="D144" s="232" t="s">
        <v>794</v>
      </c>
    </row>
    <row r="145" spans="1:4" ht="31.5" x14ac:dyDescent="0.25">
      <c r="A145" s="231" t="s">
        <v>719</v>
      </c>
      <c r="B145" s="292">
        <v>43750</v>
      </c>
      <c r="C145" s="230" t="s">
        <v>718</v>
      </c>
      <c r="D145" s="232" t="s">
        <v>795</v>
      </c>
    </row>
    <row r="146" spans="1:4" ht="31.5" x14ac:dyDescent="0.25">
      <c r="A146" s="227" t="s">
        <v>719</v>
      </c>
      <c r="B146" s="274">
        <v>43750</v>
      </c>
      <c r="C146" s="227" t="s">
        <v>718</v>
      </c>
      <c r="D146" s="207" t="s">
        <v>796</v>
      </c>
    </row>
    <row r="147" spans="1:4" ht="18.75" x14ac:dyDescent="0.25">
      <c r="A147" s="179" t="s">
        <v>256</v>
      </c>
      <c r="B147" s="188"/>
      <c r="C147" s="179"/>
      <c r="D147" s="180"/>
    </row>
    <row r="148" spans="1:4" ht="31.5" x14ac:dyDescent="0.25">
      <c r="A148" s="230" t="s">
        <v>728</v>
      </c>
      <c r="B148" s="274">
        <v>43505</v>
      </c>
      <c r="C148" s="227" t="s">
        <v>730</v>
      </c>
      <c r="D148" s="230" t="s">
        <v>734</v>
      </c>
    </row>
    <row r="149" spans="1:4" ht="47.25" x14ac:dyDescent="0.25">
      <c r="A149" s="229" t="s">
        <v>420</v>
      </c>
      <c r="B149" s="274" t="s">
        <v>421</v>
      </c>
      <c r="C149" s="227" t="s">
        <v>296</v>
      </c>
      <c r="D149" s="227" t="s">
        <v>422</v>
      </c>
    </row>
    <row r="150" spans="1:4" ht="31.5" x14ac:dyDescent="0.25">
      <c r="A150" s="230" t="s">
        <v>682</v>
      </c>
      <c r="B150" s="292">
        <v>43541</v>
      </c>
      <c r="C150" s="230" t="s">
        <v>683</v>
      </c>
      <c r="D150" s="230" t="s">
        <v>684</v>
      </c>
    </row>
    <row r="151" spans="1:4" ht="31.5" x14ac:dyDescent="0.25">
      <c r="A151" s="230" t="s">
        <v>682</v>
      </c>
      <c r="B151" s="292">
        <v>43541</v>
      </c>
      <c r="C151" s="230" t="s">
        <v>683</v>
      </c>
      <c r="D151" s="230" t="s">
        <v>696</v>
      </c>
    </row>
    <row r="152" spans="1:4" ht="47.25" x14ac:dyDescent="0.25">
      <c r="A152" s="330" t="s">
        <v>729</v>
      </c>
      <c r="B152" s="331" t="s">
        <v>732</v>
      </c>
      <c r="C152" s="330" t="s">
        <v>731</v>
      </c>
      <c r="D152" s="330" t="s">
        <v>733</v>
      </c>
    </row>
    <row r="153" spans="1:4" ht="31.5" x14ac:dyDescent="0.25">
      <c r="A153" s="328" t="s">
        <v>544</v>
      </c>
      <c r="B153" s="329">
        <v>43562</v>
      </c>
      <c r="C153" s="328" t="s">
        <v>514</v>
      </c>
      <c r="D153" s="328" t="s">
        <v>543</v>
      </c>
    </row>
    <row r="154" spans="1:4" ht="31.5" x14ac:dyDescent="0.25">
      <c r="A154" s="328" t="s">
        <v>545</v>
      </c>
      <c r="B154" s="329">
        <v>43596</v>
      </c>
      <c r="C154" s="328" t="s">
        <v>546</v>
      </c>
      <c r="D154" s="328" t="s">
        <v>543</v>
      </c>
    </row>
    <row r="155" spans="1:4" ht="31.5" x14ac:dyDescent="0.25">
      <c r="A155" s="328" t="s">
        <v>538</v>
      </c>
      <c r="B155" s="329">
        <v>43505</v>
      </c>
      <c r="C155" s="328" t="s">
        <v>539</v>
      </c>
      <c r="D155" s="328" t="s">
        <v>540</v>
      </c>
    </row>
    <row r="156" spans="1:4" ht="31.5" x14ac:dyDescent="0.25">
      <c r="A156" s="227" t="s">
        <v>679</v>
      </c>
      <c r="B156" s="293" t="s">
        <v>680</v>
      </c>
      <c r="C156" s="227" t="s">
        <v>681</v>
      </c>
      <c r="D156" s="227" t="s">
        <v>642</v>
      </c>
    </row>
    <row r="157" spans="1:4" ht="18.75" x14ac:dyDescent="0.25">
      <c r="A157" s="179" t="s">
        <v>255</v>
      </c>
      <c r="B157" s="188"/>
      <c r="C157" s="179"/>
      <c r="D157" s="180"/>
    </row>
    <row r="158" spans="1:4" ht="31.5" x14ac:dyDescent="0.25">
      <c r="A158" s="214" t="s">
        <v>423</v>
      </c>
      <c r="B158" s="275" t="s">
        <v>424</v>
      </c>
      <c r="C158" s="224" t="s">
        <v>425</v>
      </c>
      <c r="D158" s="224" t="s">
        <v>426</v>
      </c>
    </row>
    <row r="159" spans="1:4" ht="78.75" x14ac:dyDescent="0.25">
      <c r="A159" s="211" t="s">
        <v>814</v>
      </c>
      <c r="B159" s="276" t="s">
        <v>813</v>
      </c>
      <c r="C159" s="211"/>
      <c r="D159" s="211" t="s">
        <v>815</v>
      </c>
    </row>
    <row r="160" spans="1:4" ht="31.5" x14ac:dyDescent="0.25">
      <c r="A160" s="228" t="s">
        <v>819</v>
      </c>
      <c r="B160" s="276" t="s">
        <v>816</v>
      </c>
      <c r="C160" s="211"/>
      <c r="D160" s="211" t="s">
        <v>820</v>
      </c>
    </row>
    <row r="161" spans="1:4" ht="31.5" x14ac:dyDescent="0.25">
      <c r="A161" s="332" t="s">
        <v>817</v>
      </c>
      <c r="B161" s="276" t="s">
        <v>816</v>
      </c>
      <c r="C161" s="211"/>
      <c r="D161" s="211" t="s">
        <v>818</v>
      </c>
    </row>
    <row r="162" spans="1:4" ht="31.5" x14ac:dyDescent="0.25">
      <c r="A162" s="211" t="s">
        <v>541</v>
      </c>
      <c r="B162" s="276">
        <v>43553</v>
      </c>
      <c r="C162" s="211" t="s">
        <v>542</v>
      </c>
      <c r="D162" s="234" t="s">
        <v>543</v>
      </c>
    </row>
    <row r="163" spans="1:4" ht="47.25" x14ac:dyDescent="0.25">
      <c r="A163" s="234" t="s">
        <v>547</v>
      </c>
      <c r="B163" s="277">
        <v>43604</v>
      </c>
      <c r="C163" s="235" t="s">
        <v>548</v>
      </c>
      <c r="D163" s="234" t="s">
        <v>549</v>
      </c>
    </row>
    <row r="164" spans="1:4" ht="47.25" x14ac:dyDescent="0.25">
      <c r="A164" s="211" t="s">
        <v>550</v>
      </c>
      <c r="B164" s="276">
        <v>43685</v>
      </c>
      <c r="C164" s="212" t="s">
        <v>279</v>
      </c>
      <c r="D164" s="234" t="s">
        <v>551</v>
      </c>
    </row>
    <row r="165" spans="1:4" ht="47.25" x14ac:dyDescent="0.25">
      <c r="A165" s="211" t="s">
        <v>550</v>
      </c>
      <c r="B165" s="276">
        <v>43685</v>
      </c>
      <c r="C165" s="211" t="s">
        <v>279</v>
      </c>
      <c r="D165" s="234" t="s">
        <v>552</v>
      </c>
    </row>
    <row r="166" spans="1:4" ht="31.5" x14ac:dyDescent="0.25">
      <c r="A166" s="211" t="s">
        <v>553</v>
      </c>
      <c r="B166" s="276" t="s">
        <v>554</v>
      </c>
      <c r="C166" s="211" t="s">
        <v>555</v>
      </c>
      <c r="D166" s="234" t="s">
        <v>552</v>
      </c>
    </row>
    <row r="167" spans="1:4" ht="31.5" x14ac:dyDescent="0.25">
      <c r="A167" s="211" t="s">
        <v>556</v>
      </c>
      <c r="B167" s="276" t="s">
        <v>554</v>
      </c>
      <c r="C167" s="211" t="s">
        <v>555</v>
      </c>
      <c r="D167" s="234" t="s">
        <v>552</v>
      </c>
    </row>
    <row r="168" spans="1:4" ht="47.25" x14ac:dyDescent="0.25">
      <c r="A168" s="211" t="s">
        <v>557</v>
      </c>
      <c r="B168" s="276">
        <v>43730</v>
      </c>
      <c r="C168" s="211" t="s">
        <v>558</v>
      </c>
      <c r="D168" s="234" t="s">
        <v>552</v>
      </c>
    </row>
    <row r="169" spans="1:4" ht="47.25" x14ac:dyDescent="0.25">
      <c r="A169" s="211" t="s">
        <v>685</v>
      </c>
      <c r="B169" s="276" t="s">
        <v>686</v>
      </c>
      <c r="C169" s="211" t="s">
        <v>687</v>
      </c>
      <c r="D169" s="234" t="s">
        <v>688</v>
      </c>
    </row>
    <row r="170" spans="1:4" ht="18.75" x14ac:dyDescent="0.25">
      <c r="A170" s="179" t="s">
        <v>821</v>
      </c>
      <c r="B170" s="188"/>
      <c r="C170" s="179"/>
      <c r="D170" s="180"/>
    </row>
    <row r="171" spans="1:4" ht="78.75" x14ac:dyDescent="0.25">
      <c r="A171" s="203" t="s">
        <v>432</v>
      </c>
      <c r="B171" s="203" t="s">
        <v>433</v>
      </c>
      <c r="C171" s="203" t="s">
        <v>320</v>
      </c>
      <c r="D171" s="203" t="s">
        <v>434</v>
      </c>
    </row>
    <row r="172" spans="1:4" ht="31.5" x14ac:dyDescent="0.25">
      <c r="A172" s="203" t="s">
        <v>559</v>
      </c>
      <c r="B172" s="203" t="s">
        <v>560</v>
      </c>
      <c r="C172" s="203" t="s">
        <v>285</v>
      </c>
      <c r="D172" s="203" t="s">
        <v>840</v>
      </c>
    </row>
    <row r="173" spans="1:4" ht="31.5" x14ac:dyDescent="0.25">
      <c r="A173" s="203" t="s">
        <v>427</v>
      </c>
      <c r="B173" s="205">
        <v>43601</v>
      </c>
      <c r="C173" s="203" t="s">
        <v>428</v>
      </c>
      <c r="D173" s="203" t="s">
        <v>429</v>
      </c>
    </row>
    <row r="174" spans="1:4" ht="31.5" x14ac:dyDescent="0.25">
      <c r="A174" s="203" t="s">
        <v>430</v>
      </c>
      <c r="B174" s="205">
        <v>43611</v>
      </c>
      <c r="C174" s="203" t="s">
        <v>431</v>
      </c>
      <c r="D174" s="203" t="s">
        <v>429</v>
      </c>
    </row>
    <row r="175" spans="1:4" ht="18.75" x14ac:dyDescent="0.25">
      <c r="A175" s="179" t="s">
        <v>252</v>
      </c>
      <c r="B175" s="188"/>
      <c r="C175" s="179"/>
      <c r="D175" s="180"/>
    </row>
    <row r="176" spans="1:4" ht="31.5" x14ac:dyDescent="0.25">
      <c r="A176" s="227" t="s">
        <v>590</v>
      </c>
      <c r="B176" s="274">
        <v>43511</v>
      </c>
      <c r="C176" s="227" t="s">
        <v>591</v>
      </c>
      <c r="D176" s="227" t="s">
        <v>804</v>
      </c>
    </row>
    <row r="177" spans="1:4" ht="31.5" x14ac:dyDescent="0.25">
      <c r="A177" s="227" t="s">
        <v>590</v>
      </c>
      <c r="B177" s="274">
        <v>43511</v>
      </c>
      <c r="C177" s="227" t="s">
        <v>591</v>
      </c>
      <c r="D177" s="207" t="s">
        <v>842</v>
      </c>
    </row>
    <row r="178" spans="1:4" ht="31.5" x14ac:dyDescent="0.25">
      <c r="A178" s="227" t="s">
        <v>592</v>
      </c>
      <c r="B178" s="274">
        <v>43528</v>
      </c>
      <c r="C178" s="227" t="s">
        <v>591</v>
      </c>
      <c r="D178" s="227" t="s">
        <v>841</v>
      </c>
    </row>
    <row r="179" spans="1:4" ht="31.5" x14ac:dyDescent="0.25">
      <c r="A179" s="227" t="s">
        <v>592</v>
      </c>
      <c r="B179" s="274">
        <v>43528</v>
      </c>
      <c r="C179" s="227" t="s">
        <v>591</v>
      </c>
      <c r="D179" s="227" t="s">
        <v>805</v>
      </c>
    </row>
    <row r="180" spans="1:4" ht="47.25" x14ac:dyDescent="0.25">
      <c r="A180" s="203" t="s">
        <v>441</v>
      </c>
      <c r="B180" s="206">
        <v>43532</v>
      </c>
      <c r="C180" s="203" t="s">
        <v>436</v>
      </c>
      <c r="D180" s="204" t="s">
        <v>442</v>
      </c>
    </row>
    <row r="181" spans="1:4" ht="47.25" x14ac:dyDescent="0.25">
      <c r="A181" s="203" t="s">
        <v>435</v>
      </c>
      <c r="B181" s="206">
        <v>43533</v>
      </c>
      <c r="C181" s="203" t="s">
        <v>436</v>
      </c>
      <c r="D181" s="201" t="s">
        <v>437</v>
      </c>
    </row>
    <row r="182" spans="1:4" ht="47.25" x14ac:dyDescent="0.25">
      <c r="A182" s="246" t="s">
        <v>694</v>
      </c>
      <c r="B182" s="296">
        <v>43544</v>
      </c>
      <c r="C182" s="246" t="s">
        <v>616</v>
      </c>
      <c r="D182" s="294" t="s">
        <v>695</v>
      </c>
    </row>
    <row r="183" spans="1:4" ht="31.5" x14ac:dyDescent="0.25">
      <c r="A183" s="200" t="s">
        <v>438</v>
      </c>
      <c r="B183" s="190" t="s">
        <v>439</v>
      </c>
      <c r="C183" s="200" t="s">
        <v>436</v>
      </c>
      <c r="D183" s="215" t="s">
        <v>440</v>
      </c>
    </row>
    <row r="184" spans="1:4" ht="47.25" x14ac:dyDescent="0.25">
      <c r="A184" s="203" t="s">
        <v>561</v>
      </c>
      <c r="B184" s="206">
        <v>43567</v>
      </c>
      <c r="C184" s="203" t="s">
        <v>562</v>
      </c>
      <c r="D184" s="204" t="s">
        <v>563</v>
      </c>
    </row>
    <row r="185" spans="1:4" ht="63" x14ac:dyDescent="0.25">
      <c r="A185" s="230" t="s">
        <v>689</v>
      </c>
      <c r="B185" s="274">
        <v>43576</v>
      </c>
      <c r="C185" s="227" t="s">
        <v>690</v>
      </c>
      <c r="D185" s="227" t="s">
        <v>691</v>
      </c>
    </row>
    <row r="186" spans="1:4" ht="63" x14ac:dyDescent="0.25">
      <c r="A186" s="227" t="s">
        <v>689</v>
      </c>
      <c r="B186" s="190">
        <v>43576</v>
      </c>
      <c r="C186" s="227" t="s">
        <v>690</v>
      </c>
      <c r="D186" s="214" t="s">
        <v>836</v>
      </c>
    </row>
    <row r="187" spans="1:4" ht="63" x14ac:dyDescent="0.25">
      <c r="A187" s="227" t="s">
        <v>689</v>
      </c>
      <c r="B187" s="190">
        <v>43576</v>
      </c>
      <c r="C187" s="227" t="s">
        <v>690</v>
      </c>
      <c r="D187" s="214" t="s">
        <v>837</v>
      </c>
    </row>
    <row r="188" spans="1:4" ht="63" x14ac:dyDescent="0.25">
      <c r="A188" s="227" t="s">
        <v>689</v>
      </c>
      <c r="B188" s="190">
        <v>43576</v>
      </c>
      <c r="C188" s="227" t="s">
        <v>690</v>
      </c>
      <c r="D188" s="214" t="s">
        <v>838</v>
      </c>
    </row>
    <row r="189" spans="1:4" ht="63" x14ac:dyDescent="0.25">
      <c r="A189" s="233" t="s">
        <v>692</v>
      </c>
      <c r="B189" s="295">
        <v>43576</v>
      </c>
      <c r="C189" s="227" t="s">
        <v>693</v>
      </c>
      <c r="D189" s="227" t="s">
        <v>835</v>
      </c>
    </row>
    <row r="190" spans="1:4" ht="31.5" x14ac:dyDescent="0.25">
      <c r="A190" s="233" t="s">
        <v>564</v>
      </c>
      <c r="B190" s="278" t="s">
        <v>569</v>
      </c>
      <c r="C190" s="233" t="s">
        <v>565</v>
      </c>
      <c r="D190" s="233" t="s">
        <v>566</v>
      </c>
    </row>
    <row r="191" spans="1:4" ht="31.5" x14ac:dyDescent="0.25">
      <c r="A191" s="227" t="s">
        <v>571</v>
      </c>
      <c r="B191" s="274" t="s">
        <v>570</v>
      </c>
      <c r="C191" s="227" t="s">
        <v>567</v>
      </c>
      <c r="D191" s="227" t="s">
        <v>568</v>
      </c>
    </row>
    <row r="192" spans="1:4" ht="47.25" x14ac:dyDescent="0.25">
      <c r="A192" s="227" t="s">
        <v>593</v>
      </c>
      <c r="B192" s="274">
        <v>43751</v>
      </c>
      <c r="C192" s="227" t="s">
        <v>594</v>
      </c>
      <c r="D192" s="227" t="s">
        <v>839</v>
      </c>
    </row>
    <row r="193" spans="1:4" ht="47.25" x14ac:dyDescent="0.25">
      <c r="A193" s="227" t="s">
        <v>593</v>
      </c>
      <c r="B193" s="274">
        <v>43751</v>
      </c>
      <c r="C193" s="227" t="s">
        <v>594</v>
      </c>
      <c r="D193" s="227" t="s">
        <v>834</v>
      </c>
    </row>
    <row r="194" spans="1:4" ht="31.5" x14ac:dyDescent="0.25">
      <c r="A194" s="227" t="s">
        <v>824</v>
      </c>
      <c r="B194" s="274">
        <v>43767</v>
      </c>
      <c r="C194" s="227" t="s">
        <v>829</v>
      </c>
      <c r="D194" s="227" t="s">
        <v>830</v>
      </c>
    </row>
    <row r="195" spans="1:4" ht="31.5" x14ac:dyDescent="0.25">
      <c r="A195" s="227" t="s">
        <v>824</v>
      </c>
      <c r="B195" s="274">
        <v>43767</v>
      </c>
      <c r="C195" s="227" t="s">
        <v>829</v>
      </c>
      <c r="D195" s="227" t="s">
        <v>831</v>
      </c>
    </row>
    <row r="196" spans="1:4" ht="31.5" x14ac:dyDescent="0.25">
      <c r="A196" s="227" t="s">
        <v>824</v>
      </c>
      <c r="B196" s="274">
        <v>43767</v>
      </c>
      <c r="C196" s="227" t="s">
        <v>829</v>
      </c>
      <c r="D196" s="227" t="s">
        <v>831</v>
      </c>
    </row>
    <row r="197" spans="1:4" ht="31.5" x14ac:dyDescent="0.25">
      <c r="A197" s="227" t="s">
        <v>824</v>
      </c>
      <c r="B197" s="274">
        <v>43767</v>
      </c>
      <c r="C197" s="227" t="s">
        <v>829</v>
      </c>
      <c r="D197" s="227" t="s">
        <v>832</v>
      </c>
    </row>
    <row r="198" spans="1:4" ht="31.5" x14ac:dyDescent="0.25">
      <c r="A198" s="227" t="s">
        <v>824</v>
      </c>
      <c r="B198" s="274">
        <v>43767</v>
      </c>
      <c r="C198" s="227" t="s">
        <v>829</v>
      </c>
      <c r="D198" s="227" t="s">
        <v>717</v>
      </c>
    </row>
    <row r="199" spans="1:4" ht="31.5" x14ac:dyDescent="0.25">
      <c r="A199" s="227" t="s">
        <v>824</v>
      </c>
      <c r="B199" s="274">
        <v>43767</v>
      </c>
      <c r="C199" s="227" t="s">
        <v>829</v>
      </c>
      <c r="D199" s="227" t="s">
        <v>833</v>
      </c>
    </row>
    <row r="200" spans="1:4" ht="31.5" x14ac:dyDescent="0.25">
      <c r="A200" s="227" t="s">
        <v>825</v>
      </c>
      <c r="B200" s="274" t="s">
        <v>828</v>
      </c>
      <c r="C200" s="227" t="s">
        <v>297</v>
      </c>
      <c r="D200" s="227" t="s">
        <v>826</v>
      </c>
    </row>
    <row r="201" spans="1:4" ht="31.5" x14ac:dyDescent="0.25">
      <c r="A201" s="227" t="s">
        <v>825</v>
      </c>
      <c r="B201" s="274" t="s">
        <v>828</v>
      </c>
      <c r="C201" s="227" t="s">
        <v>297</v>
      </c>
      <c r="D201" s="227" t="s">
        <v>826</v>
      </c>
    </row>
    <row r="202" spans="1:4" ht="31.5" x14ac:dyDescent="0.25">
      <c r="A202" s="227" t="s">
        <v>825</v>
      </c>
      <c r="B202" s="274" t="s">
        <v>828</v>
      </c>
      <c r="C202" s="227" t="s">
        <v>297</v>
      </c>
      <c r="D202" s="227" t="s">
        <v>827</v>
      </c>
    </row>
    <row r="206" spans="1:4" ht="23.25" customHeight="1" x14ac:dyDescent="0.25"/>
    <row r="207" spans="1:4" ht="23.25" customHeight="1" x14ac:dyDescent="0.25"/>
    <row r="208" spans="1:4" ht="23.25" customHeight="1" x14ac:dyDescent="0.25"/>
    <row r="209" ht="23.25" customHeight="1" x14ac:dyDescent="0.25"/>
    <row r="210" ht="23.25" customHeight="1" x14ac:dyDescent="0.25"/>
    <row r="211" ht="23.25" customHeight="1" x14ac:dyDescent="0.25"/>
    <row r="212" ht="23.25" customHeight="1" x14ac:dyDescent="0.25"/>
    <row r="213" ht="23.25" customHeight="1" x14ac:dyDescent="0.25"/>
    <row r="214" ht="23.25" customHeight="1" x14ac:dyDescent="0.25"/>
    <row r="215" ht="23.25" customHeight="1" x14ac:dyDescent="0.25"/>
    <row r="216" ht="21" customHeight="1" x14ac:dyDescent="0.25"/>
    <row r="217" ht="17.25" customHeight="1" x14ac:dyDescent="0.25"/>
    <row r="218" ht="18.75" customHeight="1" x14ac:dyDescent="0.25"/>
    <row r="219" ht="16.5" customHeight="1" x14ac:dyDescent="0.25"/>
  </sheetData>
  <sheetProtection algorithmName="SHA-512" hashValue="JM+6yh3CsUvtFR4wo9kEhfTl90dOH31pOGKJfSLGXA8GkvkomEFwQI5QEs3ZIqjug4KBCkITsbpED0SjSivr1Q==" saltValue="eUV5lDeaW8rHgNCEm1BLsQ==" spinCount="100000" sheet="1" sort="0" autoFilter="0" pivotTables="0"/>
  <mergeCells count="1">
    <mergeCell ref="A1:D1"/>
  </mergeCells>
  <pageMargins left="0.7" right="0.7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topLeftCell="A4" zoomScaleNormal="100" zoomScaleSheetLayoutView="100" workbookViewId="0">
      <selection activeCell="D12" sqref="D12"/>
    </sheetView>
  </sheetViews>
  <sheetFormatPr defaultRowHeight="15" x14ac:dyDescent="0.25"/>
  <cols>
    <col min="1" max="1" width="47.42578125" customWidth="1"/>
    <col min="2" max="2" width="50" customWidth="1"/>
    <col min="3" max="3" width="16.28515625" customWidth="1"/>
    <col min="4" max="5" width="19.85546875" customWidth="1"/>
  </cols>
  <sheetData>
    <row r="1" spans="1:5" ht="18.75" x14ac:dyDescent="0.25">
      <c r="A1" s="400" t="s">
        <v>166</v>
      </c>
      <c r="B1" s="400"/>
      <c r="C1" s="400"/>
      <c r="D1" s="171"/>
      <c r="E1" s="171"/>
    </row>
    <row r="2" spans="1:5" ht="18.75" x14ac:dyDescent="0.25">
      <c r="A2" s="348" t="s">
        <v>167</v>
      </c>
      <c r="B2" s="348"/>
      <c r="C2" s="348"/>
      <c r="D2" s="167"/>
      <c r="E2" s="167"/>
    </row>
    <row r="3" spans="1:5" ht="75.75" customHeight="1" x14ac:dyDescent="0.25">
      <c r="A3" s="27" t="s">
        <v>168</v>
      </c>
      <c r="B3" s="170" t="s">
        <v>258</v>
      </c>
      <c r="C3" s="169" t="s">
        <v>259</v>
      </c>
      <c r="D3" s="168" t="s">
        <v>260</v>
      </c>
      <c r="E3" s="168" t="s">
        <v>261</v>
      </c>
    </row>
    <row r="4" spans="1:5" ht="18.75" x14ac:dyDescent="0.3">
      <c r="A4" s="77" t="s">
        <v>169</v>
      </c>
      <c r="B4" s="80"/>
      <c r="C4" s="191"/>
      <c r="D4" s="81"/>
      <c r="E4" s="81"/>
    </row>
    <row r="5" spans="1:5" ht="18.75" x14ac:dyDescent="0.25">
      <c r="A5" s="75" t="s">
        <v>170</v>
      </c>
      <c r="B5" s="220" t="s">
        <v>443</v>
      </c>
      <c r="C5" s="130"/>
      <c r="D5" s="247"/>
      <c r="E5" s="247"/>
    </row>
    <row r="6" spans="1:5" ht="37.5" x14ac:dyDescent="0.25">
      <c r="A6" s="31" t="s">
        <v>171</v>
      </c>
      <c r="B6" s="327" t="s">
        <v>697</v>
      </c>
      <c r="C6" s="112"/>
      <c r="D6" s="113"/>
      <c r="E6" s="113"/>
    </row>
    <row r="7" spans="1:5" ht="61.5" customHeight="1" x14ac:dyDescent="0.25">
      <c r="A7" s="31" t="s">
        <v>172</v>
      </c>
      <c r="B7" s="60"/>
      <c r="C7" s="173"/>
      <c r="D7" s="279"/>
      <c r="E7" s="298"/>
    </row>
    <row r="8" spans="1:5" ht="61.5" customHeight="1" x14ac:dyDescent="0.25">
      <c r="A8" s="31" t="s">
        <v>751</v>
      </c>
      <c r="B8" s="310" t="s">
        <v>749</v>
      </c>
      <c r="C8" s="173">
        <v>1762</v>
      </c>
      <c r="D8" s="279" t="s">
        <v>750</v>
      </c>
      <c r="E8" s="173">
        <v>4064</v>
      </c>
    </row>
    <row r="9" spans="1:5" ht="61.5" customHeight="1" x14ac:dyDescent="0.25">
      <c r="A9" s="31" t="s">
        <v>752</v>
      </c>
      <c r="B9" s="310" t="s">
        <v>748</v>
      </c>
      <c r="C9" s="173">
        <v>203</v>
      </c>
      <c r="D9" s="279" t="s">
        <v>807</v>
      </c>
      <c r="E9" s="279">
        <v>808</v>
      </c>
    </row>
    <row r="10" spans="1:5" ht="37.5" x14ac:dyDescent="0.25">
      <c r="A10" s="31" t="s">
        <v>753</v>
      </c>
      <c r="B10" s="308" t="s">
        <v>700</v>
      </c>
      <c r="C10" s="173">
        <v>667</v>
      </c>
      <c r="D10" s="279" t="s">
        <v>806</v>
      </c>
      <c r="E10" s="335">
        <v>1260</v>
      </c>
    </row>
    <row r="11" spans="1:5" ht="18.75" x14ac:dyDescent="0.25">
      <c r="A11" s="31" t="s">
        <v>173</v>
      </c>
      <c r="B11" s="113"/>
      <c r="C11" s="237"/>
      <c r="D11" s="238"/>
      <c r="E11" s="238"/>
    </row>
    <row r="12" spans="1:5" ht="18.75" x14ac:dyDescent="0.25">
      <c r="A12" s="75" t="s">
        <v>174</v>
      </c>
      <c r="B12" s="297" t="s">
        <v>699</v>
      </c>
      <c r="C12" s="287">
        <v>986</v>
      </c>
      <c r="D12" s="238"/>
      <c r="E12" s="238"/>
    </row>
    <row r="13" spans="1:5" ht="18.75" x14ac:dyDescent="0.25">
      <c r="A13" s="31" t="s">
        <v>175</v>
      </c>
      <c r="B13" s="326" t="s">
        <v>698</v>
      </c>
      <c r="C13" s="112">
        <v>258</v>
      </c>
      <c r="D13" s="238"/>
      <c r="E13" s="238"/>
    </row>
    <row r="14" spans="1:5" ht="18.75" customHeight="1" x14ac:dyDescent="0.3">
      <c r="A14" s="31" t="s">
        <v>201</v>
      </c>
      <c r="B14" s="222"/>
      <c r="C14" s="248"/>
      <c r="D14" s="238"/>
      <c r="E14" s="238"/>
    </row>
    <row r="15" spans="1:5" ht="18.75" x14ac:dyDescent="0.25">
      <c r="A15" s="78" t="s">
        <v>176</v>
      </c>
      <c r="B15" s="221"/>
      <c r="C15" s="248"/>
      <c r="D15" s="238"/>
      <c r="E15" s="238"/>
    </row>
    <row r="16" spans="1:5" ht="18.75" x14ac:dyDescent="0.25">
      <c r="A16" s="82" t="s">
        <v>177</v>
      </c>
      <c r="B16" s="58" t="s">
        <v>181</v>
      </c>
      <c r="C16" s="248" t="s">
        <v>180</v>
      </c>
      <c r="D16" s="238"/>
      <c r="E16" s="238"/>
    </row>
    <row r="17" spans="1:5" ht="18.75" x14ac:dyDescent="0.3">
      <c r="A17" s="50" t="s">
        <v>178</v>
      </c>
      <c r="B17" s="79"/>
      <c r="C17" s="192"/>
      <c r="D17" s="79"/>
      <c r="E17" s="79"/>
    </row>
    <row r="18" spans="1:5" ht="18.75" x14ac:dyDescent="0.25">
      <c r="A18" s="31" t="s">
        <v>179</v>
      </c>
      <c r="B18" s="58"/>
      <c r="C18" s="112"/>
      <c r="D18" s="113"/>
      <c r="E18" s="113"/>
    </row>
    <row r="19" spans="1:5" ht="37.5" customHeight="1" x14ac:dyDescent="0.25">
      <c r="A19" s="31" t="s">
        <v>179</v>
      </c>
      <c r="B19" s="58"/>
      <c r="C19" s="112"/>
      <c r="D19" s="113"/>
      <c r="E19" s="113"/>
    </row>
    <row r="20" spans="1:5" ht="75" customHeight="1" x14ac:dyDescent="0.3">
      <c r="A20" s="1"/>
      <c r="B20" s="1"/>
      <c r="C20" s="1"/>
      <c r="D20" s="1"/>
      <c r="E20" s="1"/>
    </row>
    <row r="21" spans="1:5" ht="38.25" customHeight="1" x14ac:dyDescent="0.25"/>
    <row r="33" spans="1:5" ht="18.75" x14ac:dyDescent="0.3">
      <c r="A33" s="1"/>
      <c r="B33" s="1"/>
      <c r="C33" s="1"/>
      <c r="D33" s="1"/>
      <c r="E33" s="1"/>
    </row>
    <row r="34" spans="1:5" ht="18.75" x14ac:dyDescent="0.3">
      <c r="A34" s="1"/>
      <c r="B34" s="1"/>
      <c r="C34" s="1"/>
      <c r="D34" s="1"/>
      <c r="E34" s="1"/>
    </row>
  </sheetData>
  <sheetProtection algorithmName="SHA-512" hashValue="HsChpe13p/2a8uZGziiGTXiDO2ea4MZifnwUdJ2vbavA3FdHOIHX+TCVt0Uus084yCFdI99Alezz57hcGsowTA==" saltValue="G/YjCSTBGdjnqcFptnUjww==" spinCount="100000" sheet="1" objects="1" scenarios="1"/>
  <mergeCells count="2">
    <mergeCell ref="A1:C1"/>
    <mergeCell ref="A2:C2"/>
  </mergeCells>
  <hyperlinks>
    <hyperlink ref="B15" r:id="rId1" display="https://www.youtube.com/channel/UCOPMUl9E88e7l-AQvFDXOCw"/>
    <hyperlink ref="B5" r:id="rId2"/>
    <hyperlink ref="B6" r:id="rId3"/>
    <hyperlink ref="B12" r:id="rId4"/>
    <hyperlink ref="B10" r:id="rId5"/>
    <hyperlink ref="B9" r:id="rId6"/>
    <hyperlink ref="B8" r:id="rId7"/>
    <hyperlink ref="B13" r:id="rId8"/>
  </hyperlinks>
  <pageMargins left="0.7" right="0.7" top="0.75" bottom="0.75" header="0.3" footer="0.3"/>
  <pageSetup paperSize="9" orientation="landscape" r:id="rId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8" t="s">
        <v>182</v>
      </c>
      <c r="B1" s="348"/>
    </row>
    <row r="2" spans="1:2" ht="18.75" x14ac:dyDescent="0.25">
      <c r="A2" s="194" t="s">
        <v>183</v>
      </c>
      <c r="B2" s="27" t="s">
        <v>190</v>
      </c>
    </row>
    <row r="3" spans="1:2" ht="82.5" customHeight="1" x14ac:dyDescent="0.25">
      <c r="A3" s="196" t="s">
        <v>184</v>
      </c>
      <c r="B3" s="249">
        <v>2</v>
      </c>
    </row>
    <row r="4" spans="1:2" ht="66.75" customHeight="1" x14ac:dyDescent="0.25">
      <c r="A4" s="196" t="s">
        <v>185</v>
      </c>
      <c r="B4" s="249">
        <v>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97" t="s">
        <v>186</v>
      </c>
      <c r="B1" s="197"/>
      <c r="C1" s="197"/>
      <c r="D1" s="197"/>
    </row>
    <row r="2" spans="1:4" ht="37.5" customHeight="1" x14ac:dyDescent="0.25">
      <c r="A2" s="27" t="s">
        <v>62</v>
      </c>
      <c r="B2" s="27" t="s">
        <v>187</v>
      </c>
      <c r="C2" s="27" t="s">
        <v>188</v>
      </c>
      <c r="D2" s="27" t="s">
        <v>189</v>
      </c>
    </row>
    <row r="3" spans="1:4" ht="24" customHeight="1" x14ac:dyDescent="0.25">
      <c r="A3" s="71">
        <v>1</v>
      </c>
      <c r="B3" s="31" t="s">
        <v>191</v>
      </c>
      <c r="C3" s="83"/>
      <c r="D3" s="21"/>
    </row>
    <row r="4" spans="1:4" ht="43.5" customHeight="1" x14ac:dyDescent="0.25">
      <c r="A4" s="71">
        <v>2</v>
      </c>
      <c r="B4" s="31" t="s">
        <v>192</v>
      </c>
      <c r="C4" s="83"/>
      <c r="D4" s="21"/>
    </row>
    <row r="5" spans="1:4" ht="24.75" customHeight="1" x14ac:dyDescent="0.25">
      <c r="A5" s="71"/>
      <c r="B5" s="31" t="s">
        <v>193</v>
      </c>
      <c r="C5" s="83"/>
      <c r="D5" s="21"/>
    </row>
    <row r="6" spans="1:4" ht="78.75" x14ac:dyDescent="0.25">
      <c r="A6" s="71">
        <v>3</v>
      </c>
      <c r="B6" s="309" t="s">
        <v>746</v>
      </c>
      <c r="C6" s="244" t="s">
        <v>747</v>
      </c>
      <c r="D6" s="21">
        <v>509</v>
      </c>
    </row>
    <row r="7" spans="1:4" ht="24.75" customHeight="1" x14ac:dyDescent="0.25">
      <c r="A7" s="71">
        <v>4</v>
      </c>
      <c r="B7" s="76" t="s">
        <v>176</v>
      </c>
      <c r="C7" s="244"/>
      <c r="D7" s="239"/>
    </row>
    <row r="8" spans="1:4" ht="18.75" x14ac:dyDescent="0.3">
      <c r="A8" s="1"/>
      <c r="B8" s="1"/>
      <c r="C8" s="1"/>
      <c r="D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00" t="s">
        <v>156</v>
      </c>
      <c r="B1" s="400"/>
      <c r="C1" s="400"/>
      <c r="D1" s="400"/>
      <c r="E1" s="400"/>
    </row>
    <row r="2" spans="1:5" ht="39" customHeight="1" x14ac:dyDescent="0.25">
      <c r="A2" s="102" t="s">
        <v>62</v>
      </c>
      <c r="B2" s="102" t="s">
        <v>157</v>
      </c>
      <c r="C2" s="102" t="s">
        <v>158</v>
      </c>
      <c r="D2" s="102" t="s">
        <v>159</v>
      </c>
      <c r="E2" s="102" t="s">
        <v>160</v>
      </c>
    </row>
    <row r="3" spans="1:5" ht="18.75" x14ac:dyDescent="0.25">
      <c r="A3" s="75">
        <v>1</v>
      </c>
      <c r="B3" s="75" t="s">
        <v>161</v>
      </c>
      <c r="C3" s="104"/>
      <c r="D3" s="104"/>
      <c r="E3" s="76"/>
    </row>
    <row r="4" spans="1:5" ht="18.75" x14ac:dyDescent="0.25">
      <c r="A4" s="31">
        <v>2</v>
      </c>
      <c r="B4" s="75" t="s">
        <v>162</v>
      </c>
      <c r="C4" s="104"/>
      <c r="D4" s="104"/>
      <c r="E4" s="76"/>
    </row>
    <row r="5" spans="1:5" ht="18.75" x14ac:dyDescent="0.25">
      <c r="A5" s="75">
        <v>3</v>
      </c>
      <c r="B5" s="75" t="s">
        <v>163</v>
      </c>
      <c r="C5" s="104"/>
      <c r="D5" s="104"/>
      <c r="E5" s="76"/>
    </row>
    <row r="6" spans="1:5" ht="56.25" x14ac:dyDescent="0.25">
      <c r="A6" s="75">
        <v>4</v>
      </c>
      <c r="B6" s="75" t="s">
        <v>164</v>
      </c>
      <c r="C6" s="21" t="s">
        <v>809</v>
      </c>
      <c r="D6" s="104">
        <v>1</v>
      </c>
      <c r="E6" s="76" t="s">
        <v>808</v>
      </c>
    </row>
    <row r="7" spans="1:5" ht="18.75" x14ac:dyDescent="0.25">
      <c r="A7" s="31">
        <v>5</v>
      </c>
      <c r="B7" s="75" t="s">
        <v>165</v>
      </c>
      <c r="C7" s="104"/>
      <c r="D7" s="104"/>
      <c r="E7" s="7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80" zoomScaleNormal="80" zoomScaleSheetLayoutView="80" workbookViewId="0">
      <selection activeCell="E8" sqref="E8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8" t="s">
        <v>131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3" ht="19.5" customHeight="1" x14ac:dyDescent="0.3">
      <c r="A2" s="407" t="s">
        <v>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3" ht="18.75" x14ac:dyDescent="0.3">
      <c r="A3" s="383" t="s">
        <v>19</v>
      </c>
      <c r="B3" s="396" t="s">
        <v>13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3" ht="19.5" customHeight="1" x14ac:dyDescent="0.25">
      <c r="A4" s="383"/>
      <c r="B4" s="383" t="s">
        <v>14</v>
      </c>
      <c r="C4" s="383" t="s">
        <v>20</v>
      </c>
      <c r="D4" s="383" t="s">
        <v>132</v>
      </c>
      <c r="E4" s="383"/>
      <c r="F4" s="383" t="s">
        <v>15</v>
      </c>
      <c r="G4" s="377" t="s">
        <v>265</v>
      </c>
      <c r="H4" s="383" t="s">
        <v>81</v>
      </c>
      <c r="I4" s="383" t="s">
        <v>85</v>
      </c>
      <c r="J4" s="383" t="s">
        <v>16</v>
      </c>
      <c r="K4" s="383" t="s">
        <v>46</v>
      </c>
      <c r="L4" s="383" t="s">
        <v>17</v>
      </c>
    </row>
    <row r="5" spans="1:13" ht="37.5" customHeight="1" x14ac:dyDescent="0.25">
      <c r="A5" s="383"/>
      <c r="B5" s="383"/>
      <c r="C5" s="383"/>
      <c r="D5" s="27" t="s">
        <v>134</v>
      </c>
      <c r="E5" s="27" t="s">
        <v>133</v>
      </c>
      <c r="F5" s="383"/>
      <c r="G5" s="379"/>
      <c r="H5" s="383"/>
      <c r="I5" s="383"/>
      <c r="J5" s="383"/>
      <c r="K5" s="383"/>
      <c r="L5" s="383"/>
    </row>
    <row r="6" spans="1:13" s="86" customFormat="1" ht="36" customHeight="1" x14ac:dyDescent="0.3">
      <c r="A6" s="252">
        <f>SUM(B6:L6)-A10</f>
        <v>53</v>
      </c>
      <c r="B6" s="250">
        <v>1</v>
      </c>
      <c r="C6" s="250">
        <v>3</v>
      </c>
      <c r="D6" s="250">
        <v>2</v>
      </c>
      <c r="E6" s="240"/>
      <c r="F6" s="250">
        <v>12</v>
      </c>
      <c r="G6" s="250">
        <v>2</v>
      </c>
      <c r="H6" s="250">
        <v>5</v>
      </c>
      <c r="I6" s="250">
        <v>1</v>
      </c>
      <c r="J6" s="250">
        <v>22</v>
      </c>
      <c r="K6" s="250">
        <v>8</v>
      </c>
      <c r="L6" s="118">
        <v>23</v>
      </c>
      <c r="M6" s="99"/>
    </row>
    <row r="7" spans="1:13" ht="18.75" customHeight="1" x14ac:dyDescent="0.3">
      <c r="A7" s="401" t="str">
        <f>IF(A6=B6+C6+D6+E6+F6+G6+H6+I6+J6+K6+L6-A10,"ПРАВИЛЬНО"," НЕПРАВИЛЬНО")</f>
        <v>ПРАВИЛЬНО</v>
      </c>
      <c r="B7" s="402"/>
      <c r="C7" s="403" t="s">
        <v>18</v>
      </c>
      <c r="D7" s="403"/>
      <c r="E7" s="403"/>
      <c r="F7" s="403"/>
      <c r="G7" s="403"/>
      <c r="H7" s="403"/>
      <c r="I7" s="403"/>
      <c r="J7" s="403"/>
      <c r="K7" s="403"/>
      <c r="L7" s="404"/>
      <c r="M7" s="100"/>
    </row>
    <row r="8" spans="1:13" ht="36" customHeight="1" x14ac:dyDescent="0.25">
      <c r="A8" s="253">
        <f>SUM(B8:L8)</f>
        <v>100</v>
      </c>
      <c r="B8" s="253">
        <f>100/A6*(B6-B10)</f>
        <v>1.8867924528301887</v>
      </c>
      <c r="C8" s="253">
        <f>100/A6*(C6-C10)</f>
        <v>5.6603773584905657</v>
      </c>
      <c r="D8" s="253">
        <f>100/A6*(D6-D10)</f>
        <v>3.7735849056603774</v>
      </c>
      <c r="E8" s="253">
        <f>100/A6*(E6-E10)</f>
        <v>0</v>
      </c>
      <c r="F8" s="253">
        <f>100/A6*(F6-F10)</f>
        <v>15.09433962264151</v>
      </c>
      <c r="G8" s="253">
        <f>100/A6*(G6-G10)</f>
        <v>1.8867924528301887</v>
      </c>
      <c r="H8" s="253">
        <f>100/A6*(H6-H10)</f>
        <v>7.5471698113207548</v>
      </c>
      <c r="I8" s="253">
        <f>100/A6*(I6-I10)</f>
        <v>0</v>
      </c>
      <c r="J8" s="253">
        <f>100/A6*(J6-J10)</f>
        <v>33.962264150943398</v>
      </c>
      <c r="K8" s="253">
        <f>100/A6*(K6-K10)</f>
        <v>7.5471698113207548</v>
      </c>
      <c r="L8" s="253">
        <f>100/A6*(L6-L10)</f>
        <v>22.641509433962263</v>
      </c>
      <c r="M8" s="101"/>
    </row>
    <row r="9" spans="1:13" ht="19.5" customHeight="1" x14ac:dyDescent="0.3">
      <c r="A9" s="406" t="s">
        <v>216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100"/>
    </row>
    <row r="10" spans="1:13" s="67" customFormat="1" ht="36" customHeight="1" x14ac:dyDescent="0.25">
      <c r="A10" s="254">
        <f>SUM(B10:L10)</f>
        <v>26</v>
      </c>
      <c r="B10" s="251"/>
      <c r="C10" s="251"/>
      <c r="D10" s="251"/>
      <c r="E10" s="251"/>
      <c r="F10" s="251">
        <v>4</v>
      </c>
      <c r="G10" s="251">
        <v>1</v>
      </c>
      <c r="H10" s="251">
        <v>1</v>
      </c>
      <c r="I10" s="251">
        <v>1</v>
      </c>
      <c r="J10" s="251">
        <v>4</v>
      </c>
      <c r="K10" s="251">
        <v>4</v>
      </c>
      <c r="L10" s="251">
        <v>11</v>
      </c>
    </row>
    <row r="11" spans="1:13" ht="19.5" customHeight="1" x14ac:dyDescent="0.25">
      <c r="A11" s="405" t="s">
        <v>210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</row>
    <row r="12" spans="1:13" s="87" customFormat="1" ht="36" customHeight="1" x14ac:dyDescent="0.3">
      <c r="A12" s="255">
        <f>SUM(B12:L12)</f>
        <v>22</v>
      </c>
      <c r="B12" s="256"/>
      <c r="C12" s="256">
        <v>1</v>
      </c>
      <c r="D12" s="256"/>
      <c r="E12" s="256"/>
      <c r="F12" s="256"/>
      <c r="G12" s="256"/>
      <c r="H12" s="257">
        <v>1</v>
      </c>
      <c r="I12" s="257"/>
      <c r="J12" s="257">
        <v>12</v>
      </c>
      <c r="K12" s="257">
        <v>3</v>
      </c>
      <c r="L12" s="257">
        <v>5</v>
      </c>
    </row>
    <row r="13" spans="1:13" s="87" customFormat="1" ht="18.75" x14ac:dyDescent="0.3"/>
    <row r="14" spans="1:13" s="87" customFormat="1" ht="18.75" x14ac:dyDescent="0.3"/>
    <row r="15" spans="1:13" s="87" customFormat="1" ht="18.75" x14ac:dyDescent="0.3"/>
    <row r="16" spans="1:13" s="87" customFormat="1" ht="18.75" x14ac:dyDescent="0.3"/>
    <row r="17" s="87" customFormat="1" ht="18.75" x14ac:dyDescent="0.3"/>
    <row r="18" s="87" customFormat="1" ht="18.75" x14ac:dyDescent="0.3"/>
    <row r="19" s="87" customFormat="1" ht="18.75" x14ac:dyDescent="0.3"/>
    <row r="20" s="87" customFormat="1" ht="18.75" x14ac:dyDescent="0.3"/>
    <row r="21" s="87" customFormat="1" ht="18.75" x14ac:dyDescent="0.3"/>
    <row r="22" s="87" customFormat="1" ht="18.75" x14ac:dyDescent="0.3"/>
    <row r="23" s="87" customFormat="1" ht="18.75" x14ac:dyDescent="0.3"/>
    <row r="24" s="87" customFormat="1" ht="18.75" x14ac:dyDescent="0.3"/>
    <row r="25" s="87" customFormat="1" ht="18.75" x14ac:dyDescent="0.3"/>
    <row r="26" s="87" customFormat="1" ht="18.75" x14ac:dyDescent="0.3"/>
    <row r="27" s="87" customFormat="1" ht="18.75" x14ac:dyDescent="0.3"/>
    <row r="28" s="87" customFormat="1" ht="18.75" x14ac:dyDescent="0.3"/>
    <row r="29" s="87" customFormat="1" ht="18.75" x14ac:dyDescent="0.3"/>
    <row r="30" s="87" customFormat="1" ht="18.75" x14ac:dyDescent="0.3"/>
    <row r="31" s="87" customFormat="1" ht="18.75" x14ac:dyDescent="0.3"/>
    <row r="32" s="87" customFormat="1" ht="18.75" x14ac:dyDescent="0.3"/>
    <row r="33" s="87" customFormat="1" ht="18.75" x14ac:dyDescent="0.3"/>
    <row r="34" s="87" customFormat="1" ht="18.75" x14ac:dyDescent="0.3"/>
    <row r="35" s="87" customFormat="1" ht="18.75" x14ac:dyDescent="0.3"/>
    <row r="36" s="87" customFormat="1" ht="18.75" x14ac:dyDescent="0.3"/>
    <row r="37" s="87" customFormat="1" ht="18.75" x14ac:dyDescent="0.3"/>
    <row r="38" s="87" customFormat="1" ht="18.75" x14ac:dyDescent="0.3"/>
    <row r="39" s="87" customFormat="1" ht="18.75" x14ac:dyDescent="0.3"/>
    <row r="40" s="87" customFormat="1" ht="18.75" x14ac:dyDescent="0.3"/>
    <row r="41" s="87" customFormat="1" ht="18.75" x14ac:dyDescent="0.3"/>
    <row r="42" s="87" customFormat="1" ht="18.75" x14ac:dyDescent="0.3"/>
    <row r="43" s="87" customFormat="1" ht="18.75" x14ac:dyDescent="0.3"/>
    <row r="44" s="87" customFormat="1" ht="18.75" x14ac:dyDescent="0.3"/>
    <row r="45" s="87" customFormat="1" ht="18.75" x14ac:dyDescent="0.3"/>
    <row r="46" s="87" customFormat="1" ht="18.75" x14ac:dyDescent="0.3"/>
    <row r="47" s="87" customFormat="1" ht="18.75" x14ac:dyDescent="0.3"/>
    <row r="48" s="87" customFormat="1" ht="18.75" x14ac:dyDescent="0.3"/>
    <row r="49" s="87" customFormat="1" ht="18.75" x14ac:dyDescent="0.3"/>
    <row r="50" s="87" customFormat="1" ht="18.75" x14ac:dyDescent="0.3"/>
    <row r="51" s="87" customFormat="1" ht="18.75" x14ac:dyDescent="0.3"/>
    <row r="52" s="87" customFormat="1" ht="18.75" x14ac:dyDescent="0.3"/>
    <row r="53" s="87" customFormat="1" ht="18.75" x14ac:dyDescent="0.3"/>
    <row r="54" s="88" customFormat="1" x14ac:dyDescent="0.25"/>
    <row r="55" s="88" customFormat="1" x14ac:dyDescent="0.25"/>
    <row r="56" s="88" customFormat="1" x14ac:dyDescent="0.25"/>
    <row r="57" s="88" customFormat="1" x14ac:dyDescent="0.25"/>
    <row r="58" s="88" customFormat="1" x14ac:dyDescent="0.25"/>
    <row r="59" s="88" customFormat="1" x14ac:dyDescent="0.25"/>
  </sheetData>
  <sheetProtection algorithmName="SHA-512" hashValue="05SrBjqkfZ2/X9JR+qTAq4imMwLzvDKB+KQGOmv0RvT7YkeCgd/fG5T/d4HC+d83bU54r22raFpUK1T/XChWBw==" saltValue="oJ7G+dMvtTT7h0x9PqOchA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SheetLayoutView="100" workbookViewId="0">
      <selection activeCell="B40" sqref="B40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72" t="s">
        <v>44</v>
      </c>
      <c r="B1" s="372"/>
      <c r="C1" s="372"/>
    </row>
    <row r="2" spans="1:4" ht="18.75" customHeight="1" x14ac:dyDescent="0.25">
      <c r="A2" s="119" t="s">
        <v>1</v>
      </c>
      <c r="B2" s="119" t="s">
        <v>2</v>
      </c>
      <c r="C2" s="119" t="s">
        <v>47</v>
      </c>
    </row>
    <row r="3" spans="1:4" ht="18.75" customHeight="1" x14ac:dyDescent="0.25">
      <c r="A3" s="28" t="s">
        <v>202</v>
      </c>
      <c r="B3" s="254">
        <v>42</v>
      </c>
      <c r="C3" s="311">
        <f>SUM(B6:B14)</f>
        <v>42</v>
      </c>
      <c r="D3" s="122">
        <f>SUM(B6:B14)-B4</f>
        <v>31</v>
      </c>
    </row>
    <row r="4" spans="1:4" ht="55.5" customHeight="1" x14ac:dyDescent="0.25">
      <c r="A4" s="108" t="s">
        <v>218</v>
      </c>
      <c r="B4" s="258">
        <v>11</v>
      </c>
      <c r="C4" s="241"/>
      <c r="D4" s="122"/>
    </row>
    <row r="5" spans="1:4" ht="18.75" x14ac:dyDescent="0.25">
      <c r="A5" s="120" t="s">
        <v>0</v>
      </c>
      <c r="B5" s="242"/>
      <c r="C5" s="243"/>
    </row>
    <row r="6" spans="1:4" ht="18.75" x14ac:dyDescent="0.25">
      <c r="A6" s="30" t="s">
        <v>207</v>
      </c>
      <c r="B6" s="251">
        <v>22</v>
      </c>
      <c r="C6" s="288">
        <f>100/B3*B6</f>
        <v>52.38095238095238</v>
      </c>
    </row>
    <row r="7" spans="1:4" ht="18.75" customHeight="1" x14ac:dyDescent="0.25">
      <c r="A7" s="30" t="s">
        <v>21</v>
      </c>
      <c r="B7" s="251">
        <v>4</v>
      </c>
      <c r="C7" s="288">
        <f>100/B3*B7</f>
        <v>9.5238095238095237</v>
      </c>
    </row>
    <row r="8" spans="1:4" ht="18.75" customHeight="1" x14ac:dyDescent="0.25">
      <c r="A8" s="30" t="s">
        <v>206</v>
      </c>
      <c r="B8" s="251">
        <v>4</v>
      </c>
      <c r="C8" s="288">
        <f>100/B3*B8</f>
        <v>9.5238095238095237</v>
      </c>
    </row>
    <row r="9" spans="1:4" ht="18.75" customHeight="1" x14ac:dyDescent="0.25">
      <c r="A9" s="30" t="s">
        <v>22</v>
      </c>
      <c r="B9" s="251">
        <v>5</v>
      </c>
      <c r="C9" s="288">
        <f>100/B3*B9</f>
        <v>11.904761904761905</v>
      </c>
    </row>
    <row r="10" spans="1:4" ht="18.75" customHeight="1" x14ac:dyDescent="0.25">
      <c r="A10" s="30" t="s">
        <v>23</v>
      </c>
      <c r="B10" s="251">
        <v>1</v>
      </c>
      <c r="C10" s="288">
        <f>100/B3*B10</f>
        <v>2.3809523809523809</v>
      </c>
    </row>
    <row r="11" spans="1:4" ht="18.75" customHeight="1" x14ac:dyDescent="0.25">
      <c r="A11" s="30" t="s">
        <v>24</v>
      </c>
      <c r="B11" s="251">
        <v>3</v>
      </c>
      <c r="C11" s="288">
        <f>100/B3*B11</f>
        <v>7.1428571428571423</v>
      </c>
    </row>
    <row r="12" spans="1:4" ht="18.75" customHeight="1" x14ac:dyDescent="0.25">
      <c r="A12" s="30" t="s">
        <v>25</v>
      </c>
      <c r="B12" s="251"/>
      <c r="C12" s="288">
        <f>100/B3*B12</f>
        <v>0</v>
      </c>
    </row>
    <row r="13" spans="1:4" ht="18.75" customHeight="1" x14ac:dyDescent="0.25">
      <c r="A13" s="30" t="s">
        <v>26</v>
      </c>
      <c r="B13" s="251">
        <v>1</v>
      </c>
      <c r="C13" s="288">
        <f>100/B3*B13</f>
        <v>2.3809523809523809</v>
      </c>
    </row>
    <row r="14" spans="1:4" ht="18.75" customHeight="1" x14ac:dyDescent="0.25">
      <c r="A14" s="31" t="s">
        <v>45</v>
      </c>
      <c r="B14" s="251">
        <v>2</v>
      </c>
      <c r="C14" s="288">
        <f>100/B3*B14</f>
        <v>4.7619047619047619</v>
      </c>
    </row>
    <row r="15" spans="1:4" ht="18.75" x14ac:dyDescent="0.25">
      <c r="A15" s="120" t="s">
        <v>27</v>
      </c>
      <c r="B15" s="312">
        <f>SUM(B16,B18,B19,B20)</f>
        <v>31</v>
      </c>
      <c r="C15" s="97" t="str">
        <f>IF(B15=D3,"ПРАВИЛЬНО","НЕПРАВИЛЬНО")</f>
        <v>ПРАВИЛЬНО</v>
      </c>
    </row>
    <row r="16" spans="1:4" ht="18.75" customHeight="1" x14ac:dyDescent="0.25">
      <c r="A16" s="30" t="s">
        <v>194</v>
      </c>
      <c r="B16" s="289">
        <v>11</v>
      </c>
      <c r="C16" s="288">
        <f>100/D3*B16</f>
        <v>35.483870967741936</v>
      </c>
    </row>
    <row r="17" spans="1:3" ht="56.25" customHeight="1" x14ac:dyDescent="0.25">
      <c r="A17" s="33" t="s">
        <v>215</v>
      </c>
      <c r="B17" s="290">
        <v>5</v>
      </c>
      <c r="C17" s="288">
        <f>100/D3*B17</f>
        <v>16.129032258064516</v>
      </c>
    </row>
    <row r="18" spans="1:3" ht="18.75" customHeight="1" x14ac:dyDescent="0.25">
      <c r="A18" s="30" t="s">
        <v>28</v>
      </c>
      <c r="B18" s="290"/>
      <c r="C18" s="288">
        <f>100/D3*B18</f>
        <v>0</v>
      </c>
    </row>
    <row r="19" spans="1:3" ht="18.75" customHeight="1" x14ac:dyDescent="0.25">
      <c r="A19" s="30" t="s">
        <v>29</v>
      </c>
      <c r="B19" s="290">
        <v>14</v>
      </c>
      <c r="C19" s="288">
        <f>100/D3*B19</f>
        <v>45.161290322580641</v>
      </c>
    </row>
    <row r="20" spans="1:3" ht="18.75" customHeight="1" x14ac:dyDescent="0.25">
      <c r="A20" s="30" t="s">
        <v>30</v>
      </c>
      <c r="B20" s="290">
        <v>6</v>
      </c>
      <c r="C20" s="288">
        <f>100/D3*B20</f>
        <v>19.354838709677416</v>
      </c>
    </row>
    <row r="21" spans="1:3" ht="18.75" x14ac:dyDescent="0.25">
      <c r="A21" s="120" t="s">
        <v>31</v>
      </c>
      <c r="B21" s="312">
        <f>SUM(B22:B25)</f>
        <v>42</v>
      </c>
      <c r="C21" s="97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289">
        <v>1</v>
      </c>
      <c r="C22" s="288">
        <f>100/B3*B22</f>
        <v>2.3809523809523809</v>
      </c>
    </row>
    <row r="23" spans="1:3" ht="18.75" x14ac:dyDescent="0.25">
      <c r="A23" s="30" t="s">
        <v>33</v>
      </c>
      <c r="B23" s="290">
        <v>11</v>
      </c>
      <c r="C23" s="288">
        <f>100/B3*B23</f>
        <v>26.19047619047619</v>
      </c>
    </row>
    <row r="24" spans="1:3" ht="18.75" x14ac:dyDescent="0.25">
      <c r="A24" s="30" t="s">
        <v>34</v>
      </c>
      <c r="B24" s="290">
        <v>5</v>
      </c>
      <c r="C24" s="288">
        <f>100/B3*B24</f>
        <v>11.904761904761905</v>
      </c>
    </row>
    <row r="25" spans="1:3" ht="18.75" customHeight="1" x14ac:dyDescent="0.25">
      <c r="A25" s="30" t="s">
        <v>35</v>
      </c>
      <c r="B25" s="290">
        <v>25</v>
      </c>
      <c r="C25" s="288">
        <f>100/B3*B25</f>
        <v>59.523809523809526</v>
      </c>
    </row>
    <row r="26" spans="1:3" ht="18.75" x14ac:dyDescent="0.25">
      <c r="A26" s="120" t="s">
        <v>135</v>
      </c>
      <c r="B26" s="312">
        <f>SUM(B27:B30)</f>
        <v>31</v>
      </c>
      <c r="C26" s="97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290">
        <v>9</v>
      </c>
      <c r="C27" s="288">
        <f>100/D3*B27</f>
        <v>29.032258064516128</v>
      </c>
    </row>
    <row r="28" spans="1:3" ht="18.75" customHeight="1" x14ac:dyDescent="0.25">
      <c r="A28" s="34" t="s">
        <v>36</v>
      </c>
      <c r="B28" s="290">
        <v>5</v>
      </c>
      <c r="C28" s="288">
        <f>100/D3*B28</f>
        <v>16.129032258064516</v>
      </c>
    </row>
    <row r="29" spans="1:3" ht="18.75" customHeight="1" x14ac:dyDescent="0.25">
      <c r="A29" s="34" t="s">
        <v>37</v>
      </c>
      <c r="B29" s="290">
        <v>5</v>
      </c>
      <c r="C29" s="288">
        <f>100/D3*B29</f>
        <v>16.129032258064516</v>
      </c>
    </row>
    <row r="30" spans="1:3" ht="18.75" customHeight="1" x14ac:dyDescent="0.25">
      <c r="A30" s="34" t="s">
        <v>38</v>
      </c>
      <c r="B30" s="290">
        <v>12</v>
      </c>
      <c r="C30" s="288">
        <f>100/D3*B30</f>
        <v>38.709677419354833</v>
      </c>
    </row>
    <row r="31" spans="1:3" ht="18.75" x14ac:dyDescent="0.25">
      <c r="A31" s="98" t="s">
        <v>136</v>
      </c>
      <c r="B31" s="312">
        <f>SUM(B32:B35)</f>
        <v>31</v>
      </c>
      <c r="C31" s="97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290">
        <v>9</v>
      </c>
      <c r="C32" s="288">
        <f>100/D3*B32</f>
        <v>29.032258064516128</v>
      </c>
    </row>
    <row r="33" spans="1:3" ht="18.75" customHeight="1" x14ac:dyDescent="0.25">
      <c r="A33" s="30" t="s">
        <v>36</v>
      </c>
      <c r="B33" s="290">
        <v>8</v>
      </c>
      <c r="C33" s="288">
        <f>100/D3*B33</f>
        <v>25.806451612903224</v>
      </c>
    </row>
    <row r="34" spans="1:3" ht="18.75" customHeight="1" x14ac:dyDescent="0.25">
      <c r="A34" s="30" t="s">
        <v>37</v>
      </c>
      <c r="B34" s="290">
        <v>6</v>
      </c>
      <c r="C34" s="288">
        <f>100/D3*B34</f>
        <v>19.354838709677416</v>
      </c>
    </row>
    <row r="35" spans="1:3" ht="18.75" customHeight="1" x14ac:dyDescent="0.25">
      <c r="A35" s="30" t="s">
        <v>38</v>
      </c>
      <c r="B35" s="290">
        <v>8</v>
      </c>
      <c r="C35" s="288">
        <f>100/D3*B35</f>
        <v>25.806451612903224</v>
      </c>
    </row>
    <row r="36" spans="1:3" ht="18.75" x14ac:dyDescent="0.25">
      <c r="A36" s="120" t="s">
        <v>39</v>
      </c>
      <c r="B36" s="312">
        <f>SUM(B37:B38)</f>
        <v>31</v>
      </c>
      <c r="C36" s="97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290">
        <v>22</v>
      </c>
      <c r="C37" s="288">
        <f>100/D3*B37</f>
        <v>70.967741935483872</v>
      </c>
    </row>
    <row r="38" spans="1:3" ht="18.75" customHeight="1" x14ac:dyDescent="0.25">
      <c r="A38" s="30" t="s">
        <v>41</v>
      </c>
      <c r="B38" s="290">
        <v>9</v>
      </c>
      <c r="C38" s="288">
        <f>100/D3*B38</f>
        <v>29.032258064516128</v>
      </c>
    </row>
    <row r="39" spans="1:3" ht="18.75" x14ac:dyDescent="0.3">
      <c r="A39" s="22"/>
      <c r="B39" s="25"/>
      <c r="C39" s="26"/>
    </row>
  </sheetData>
  <sheetProtection algorithmName="SHA-512" hashValue="AHh9rUMGvxX0bzd5IGTkG0r1fRB7/NVf6/AWK8ixNlIv7R80KEg6HlVdHoB6VrBOlxBMFLG+MhwCCIh+xaHNJw==" saltValue="EkurEpop5gyhGWIO5RPy7g==" spinCount="100000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2" sqref="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227</v>
      </c>
      <c r="B1" s="1"/>
      <c r="C1" s="1"/>
      <c r="D1" s="1"/>
    </row>
    <row r="2" spans="1:6" ht="18.75" x14ac:dyDescent="0.3">
      <c r="A2" s="2" t="s">
        <v>263</v>
      </c>
    </row>
    <row r="3" spans="1:6" ht="37.5" customHeight="1" x14ac:dyDescent="0.3">
      <c r="A3" s="140">
        <v>1</v>
      </c>
      <c r="B3" s="193" t="s">
        <v>273</v>
      </c>
      <c r="C3" s="132"/>
      <c r="D3" s="132"/>
      <c r="E3" s="133"/>
      <c r="F3" s="216" t="s">
        <v>299</v>
      </c>
    </row>
    <row r="4" spans="1:6" ht="37.5" customHeight="1" x14ac:dyDescent="0.3">
      <c r="A4" s="141">
        <v>2</v>
      </c>
      <c r="B4" s="138" t="s">
        <v>228</v>
      </c>
      <c r="C4" s="134"/>
      <c r="D4" s="134"/>
      <c r="E4" s="135"/>
      <c r="F4" s="217" t="s">
        <v>300</v>
      </c>
    </row>
    <row r="5" spans="1:6" ht="75" x14ac:dyDescent="0.3">
      <c r="A5" s="140">
        <v>4</v>
      </c>
      <c r="B5" s="139" t="s">
        <v>271</v>
      </c>
      <c r="C5" s="132"/>
      <c r="D5" s="136"/>
      <c r="E5" s="133"/>
      <c r="F5" s="216" t="s">
        <v>301</v>
      </c>
    </row>
    <row r="6" spans="1:6" ht="37.5" customHeight="1" x14ac:dyDescent="0.3">
      <c r="A6" s="140">
        <v>5</v>
      </c>
      <c r="B6" s="137" t="s">
        <v>274</v>
      </c>
      <c r="C6" s="132"/>
      <c r="D6" s="132"/>
      <c r="E6" s="133"/>
      <c r="F6" s="216" t="s">
        <v>302</v>
      </c>
    </row>
    <row r="7" spans="1:6" ht="193.5" customHeight="1" x14ac:dyDescent="0.3">
      <c r="A7" s="140">
        <v>6</v>
      </c>
      <c r="B7" s="139" t="s">
        <v>272</v>
      </c>
      <c r="C7" s="132"/>
      <c r="D7" s="132"/>
      <c r="E7" s="133"/>
      <c r="F7" s="216" t="s">
        <v>812</v>
      </c>
    </row>
    <row r="8" spans="1:6" ht="104.25" customHeight="1" x14ac:dyDescent="0.3">
      <c r="A8" s="140">
        <v>7</v>
      </c>
      <c r="B8" s="139" t="s">
        <v>267</v>
      </c>
      <c r="C8" s="132"/>
      <c r="D8" s="132"/>
      <c r="E8" s="133"/>
      <c r="F8" s="216" t="s">
        <v>810</v>
      </c>
    </row>
    <row r="9" spans="1:6" ht="113.25" customHeight="1" x14ac:dyDescent="0.3">
      <c r="A9" s="140">
        <v>8</v>
      </c>
      <c r="B9" s="139" t="s">
        <v>268</v>
      </c>
      <c r="C9" s="132"/>
      <c r="D9" s="132"/>
      <c r="E9" s="133"/>
      <c r="F9" s="216" t="s">
        <v>811</v>
      </c>
    </row>
    <row r="10" spans="1:6" ht="385.5" customHeight="1" x14ac:dyDescent="0.3">
      <c r="A10" s="140">
        <v>9</v>
      </c>
      <c r="B10" s="139" t="s">
        <v>266</v>
      </c>
      <c r="C10" s="132"/>
      <c r="D10" s="132"/>
      <c r="E10" s="133"/>
      <c r="F10" s="216" t="s">
        <v>759</v>
      </c>
    </row>
    <row r="11" spans="1:6" ht="88.5" customHeight="1" x14ac:dyDescent="0.3">
      <c r="A11" s="140">
        <v>10</v>
      </c>
      <c r="B11" s="139" t="s">
        <v>270</v>
      </c>
      <c r="C11" s="132"/>
      <c r="D11" s="132"/>
      <c r="E11" s="133"/>
      <c r="F11" s="216" t="s">
        <v>758</v>
      </c>
    </row>
    <row r="12" spans="1:6" ht="318.75" x14ac:dyDescent="0.3">
      <c r="A12" s="140">
        <v>11</v>
      </c>
      <c r="B12" s="139" t="s">
        <v>269</v>
      </c>
      <c r="C12" s="132"/>
      <c r="D12" s="132"/>
      <c r="E12" s="133"/>
      <c r="F12" s="314" t="s">
        <v>851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98" t="s">
        <v>137</v>
      </c>
      <c r="B1" s="398"/>
      <c r="C1" s="398"/>
      <c r="D1" s="38"/>
      <c r="E1" s="67"/>
      <c r="F1" s="38"/>
    </row>
    <row r="2" spans="1:6" ht="98.25" customHeight="1" x14ac:dyDescent="0.25">
      <c r="A2" s="194" t="s">
        <v>139</v>
      </c>
      <c r="B2" s="27" t="s">
        <v>140</v>
      </c>
      <c r="C2" s="27" t="s">
        <v>138</v>
      </c>
      <c r="D2" s="194" t="s">
        <v>139</v>
      </c>
      <c r="E2" s="27" t="s">
        <v>140</v>
      </c>
      <c r="F2" s="27" t="s">
        <v>138</v>
      </c>
    </row>
    <row r="3" spans="1:6" ht="37.5" x14ac:dyDescent="0.25">
      <c r="A3" s="84" t="s">
        <v>141</v>
      </c>
      <c r="B3" s="37">
        <f>SUM(B4:B7)</f>
        <v>0</v>
      </c>
      <c r="C3" s="29"/>
      <c r="D3" s="84" t="s">
        <v>142</v>
      </c>
      <c r="E3" s="37">
        <f>SUM(E4:E7)</f>
        <v>7</v>
      </c>
      <c r="F3" s="29"/>
    </row>
    <row r="4" spans="1:6" ht="56.25" x14ac:dyDescent="0.25">
      <c r="A4" s="225"/>
      <c r="B4" s="21"/>
      <c r="C4" s="76"/>
      <c r="D4" s="225" t="s">
        <v>572</v>
      </c>
      <c r="E4" s="21">
        <v>3</v>
      </c>
      <c r="F4" s="76" t="s">
        <v>755</v>
      </c>
    </row>
    <row r="5" spans="1:6" ht="56.25" x14ac:dyDescent="0.25">
      <c r="A5" s="60"/>
      <c r="B5" s="313"/>
      <c r="C5" s="60"/>
      <c r="D5" s="225" t="s">
        <v>754</v>
      </c>
      <c r="E5" s="21">
        <v>1</v>
      </c>
      <c r="F5" s="76" t="s">
        <v>755</v>
      </c>
    </row>
    <row r="6" spans="1:6" ht="56.25" x14ac:dyDescent="0.25">
      <c r="A6" s="85"/>
      <c r="B6" s="21"/>
      <c r="C6" s="76"/>
      <c r="D6" s="225" t="s">
        <v>754</v>
      </c>
      <c r="E6" s="21">
        <v>2</v>
      </c>
      <c r="F6" s="76" t="s">
        <v>756</v>
      </c>
    </row>
    <row r="7" spans="1:6" ht="56.25" x14ac:dyDescent="0.25">
      <c r="A7" s="85"/>
      <c r="B7" s="21"/>
      <c r="C7" s="76"/>
      <c r="D7" s="225" t="s">
        <v>754</v>
      </c>
      <c r="E7" s="21">
        <v>1</v>
      </c>
      <c r="F7" s="76" t="s">
        <v>757</v>
      </c>
    </row>
    <row r="12" spans="1:6" ht="18.75" x14ac:dyDescent="0.3">
      <c r="C12" s="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C22" sqref="C22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408" t="s">
        <v>48</v>
      </c>
      <c r="B1" s="408"/>
      <c r="C1" s="408"/>
      <c r="D1" s="408"/>
      <c r="E1" s="408"/>
    </row>
    <row r="2" spans="1:5" ht="18.75" x14ac:dyDescent="0.25">
      <c r="A2" s="383" t="s">
        <v>49</v>
      </c>
      <c r="B2" s="409" t="s">
        <v>50</v>
      </c>
      <c r="C2" s="409"/>
      <c r="D2" s="409"/>
      <c r="E2" s="409"/>
    </row>
    <row r="3" spans="1:5" ht="57.75" customHeight="1" x14ac:dyDescent="0.25">
      <c r="A3" s="383"/>
      <c r="B3" s="35" t="s">
        <v>51</v>
      </c>
      <c r="C3" s="35" t="s">
        <v>54</v>
      </c>
      <c r="D3" s="36" t="s">
        <v>53</v>
      </c>
      <c r="E3" s="27" t="s">
        <v>52</v>
      </c>
    </row>
    <row r="4" spans="1:5" ht="18.75" x14ac:dyDescent="0.25">
      <c r="A4" s="31" t="s">
        <v>79</v>
      </c>
      <c r="B4" s="21">
        <v>1</v>
      </c>
      <c r="C4" s="89"/>
      <c r="D4" s="90"/>
      <c r="E4" s="90"/>
    </row>
    <row r="5" spans="1:5" ht="18.75" x14ac:dyDescent="0.25">
      <c r="A5" s="33" t="s">
        <v>83</v>
      </c>
      <c r="B5" s="24">
        <v>2</v>
      </c>
      <c r="C5" s="89"/>
      <c r="D5" s="90"/>
      <c r="E5" s="90"/>
    </row>
    <row r="6" spans="1:5" ht="18.75" x14ac:dyDescent="0.25">
      <c r="A6" s="55" t="s">
        <v>203</v>
      </c>
      <c r="B6" s="91"/>
      <c r="C6" s="91"/>
      <c r="D6" s="23"/>
      <c r="E6" s="23"/>
    </row>
    <row r="7" spans="1:5" ht="18.75" x14ac:dyDescent="0.25">
      <c r="A7" s="55" t="s">
        <v>80</v>
      </c>
      <c r="B7" s="91"/>
      <c r="C7" s="91"/>
      <c r="D7" s="23"/>
      <c r="E7" s="23"/>
    </row>
    <row r="8" spans="1:5" ht="18.75" x14ac:dyDescent="0.25">
      <c r="A8" s="33" t="s">
        <v>211</v>
      </c>
      <c r="B8" s="24">
        <v>2</v>
      </c>
      <c r="C8" s="89"/>
      <c r="D8" s="23"/>
      <c r="E8" s="90"/>
    </row>
    <row r="9" spans="1:5" ht="18.75" x14ac:dyDescent="0.25">
      <c r="A9" s="55" t="s">
        <v>84</v>
      </c>
      <c r="B9" s="23"/>
      <c r="C9" s="92"/>
      <c r="D9" s="23"/>
      <c r="E9" s="23"/>
    </row>
    <row r="10" spans="1:5" ht="18.75" x14ac:dyDescent="0.25">
      <c r="A10" s="55" t="s">
        <v>82</v>
      </c>
      <c r="B10" s="91"/>
      <c r="C10" s="92"/>
      <c r="D10" s="23"/>
      <c r="E10" s="23"/>
    </row>
    <row r="11" spans="1:5" ht="18.75" x14ac:dyDescent="0.25">
      <c r="A11" s="55" t="s">
        <v>86</v>
      </c>
      <c r="B11" s="91"/>
      <c r="C11" s="92"/>
      <c r="D11" s="23"/>
      <c r="E11" s="23"/>
    </row>
    <row r="12" spans="1:5" ht="18.75" x14ac:dyDescent="0.25">
      <c r="A12" s="55" t="s">
        <v>87</v>
      </c>
      <c r="B12" s="91">
        <v>1</v>
      </c>
      <c r="C12" s="92"/>
      <c r="D12" s="23"/>
      <c r="E12" s="23"/>
    </row>
    <row r="13" spans="1:5" ht="18.75" x14ac:dyDescent="0.25">
      <c r="A13" s="55" t="s">
        <v>204</v>
      </c>
      <c r="B13" s="91"/>
      <c r="C13" s="92"/>
      <c r="D13" s="23"/>
      <c r="E13" s="23"/>
    </row>
    <row r="14" spans="1:5" ht="37.5" x14ac:dyDescent="0.25">
      <c r="A14" s="33" t="s">
        <v>205</v>
      </c>
      <c r="B14" s="91"/>
      <c r="C14" s="92"/>
      <c r="D14" s="23"/>
      <c r="E14" s="23"/>
    </row>
    <row r="15" spans="1:5" ht="18.75" x14ac:dyDescent="0.25">
      <c r="A15" s="75" t="s">
        <v>81</v>
      </c>
      <c r="B15" s="23"/>
      <c r="C15" s="91"/>
      <c r="D15" s="23"/>
      <c r="E15" s="23"/>
    </row>
    <row r="16" spans="1:5" ht="18.75" x14ac:dyDescent="0.25">
      <c r="A16" s="55" t="s">
        <v>85</v>
      </c>
      <c r="B16" s="91"/>
      <c r="C16" s="91"/>
      <c r="D16" s="23"/>
      <c r="E16" s="23"/>
    </row>
    <row r="17" spans="1:5" ht="18.75" x14ac:dyDescent="0.25">
      <c r="A17" s="93" t="s">
        <v>88</v>
      </c>
      <c r="B17" s="94">
        <v>6</v>
      </c>
      <c r="C17" s="37"/>
      <c r="D17" s="37"/>
      <c r="E17" s="37"/>
    </row>
    <row r="18" spans="1:5" ht="18.75" x14ac:dyDescent="0.3">
      <c r="A18" s="22"/>
      <c r="B18" s="22"/>
      <c r="C18" s="22"/>
      <c r="D18" s="22"/>
      <c r="E18" s="22"/>
    </row>
  </sheetData>
  <sheetProtection algorithmName="SHA-512" hashValue="Hpn6YqGCVgiDqgcZBPtu7GBMfJaYFwonKJcAxyUDgfrYU3IuZg67+LDLwGfq3Z8Mkf/VthE4gpdPkQ5HuRTCzg==" saltValue="alnrrNwvnwZYMAoB2WozDw==" spinCount="100000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72" t="s">
        <v>89</v>
      </c>
      <c r="B1" s="372"/>
      <c r="C1" s="372"/>
      <c r="D1" s="372"/>
      <c r="E1" s="372"/>
      <c r="F1" s="372"/>
      <c r="G1" s="372"/>
      <c r="H1" s="372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377" t="s">
        <v>62</v>
      </c>
      <c r="B3" s="380" t="s">
        <v>78</v>
      </c>
      <c r="C3" s="373" t="s">
        <v>195</v>
      </c>
      <c r="D3" s="374"/>
      <c r="E3" s="373" t="s">
        <v>213</v>
      </c>
      <c r="F3" s="374"/>
      <c r="G3" s="383" t="s">
        <v>0</v>
      </c>
      <c r="H3" s="383"/>
    </row>
    <row r="4" spans="1:9" s="1" customFormat="1" ht="54" customHeight="1" x14ac:dyDescent="0.3">
      <c r="A4" s="378"/>
      <c r="B4" s="381"/>
      <c r="C4" s="375"/>
      <c r="D4" s="376"/>
      <c r="E4" s="375"/>
      <c r="F4" s="382"/>
      <c r="G4" s="383" t="s">
        <v>196</v>
      </c>
      <c r="H4" s="383" t="s">
        <v>214</v>
      </c>
    </row>
    <row r="5" spans="1:9" s="1" customFormat="1" ht="18.75" hidden="1" customHeight="1" x14ac:dyDescent="0.3">
      <c r="A5" s="378"/>
      <c r="B5" s="381"/>
      <c r="C5" s="41"/>
      <c r="D5" s="41"/>
      <c r="E5" s="41"/>
      <c r="F5" s="42"/>
      <c r="G5" s="383"/>
      <c r="H5" s="383"/>
    </row>
    <row r="6" spans="1:9" s="1" customFormat="1" ht="21.75" customHeight="1" x14ac:dyDescent="0.3">
      <c r="A6" s="379"/>
      <c r="B6" s="382"/>
      <c r="C6" s="27" t="s">
        <v>59</v>
      </c>
      <c r="D6" s="27" t="s">
        <v>90</v>
      </c>
      <c r="E6" s="27" t="s">
        <v>59</v>
      </c>
      <c r="F6" s="43" t="s">
        <v>90</v>
      </c>
      <c r="G6" s="383"/>
      <c r="H6" s="383"/>
    </row>
    <row r="7" spans="1:9" s="1" customFormat="1" ht="39" customHeight="1" x14ac:dyDescent="0.3">
      <c r="A7" s="44">
        <v>1</v>
      </c>
      <c r="B7" s="45" t="s">
        <v>60</v>
      </c>
      <c r="C7" s="49">
        <v>13</v>
      </c>
      <c r="D7" s="49">
        <v>13</v>
      </c>
      <c r="E7" s="49">
        <v>310</v>
      </c>
      <c r="F7" s="49">
        <v>349</v>
      </c>
      <c r="G7" s="49"/>
      <c r="H7" s="49"/>
    </row>
    <row r="8" spans="1:9" s="1" customFormat="1" ht="39" customHeight="1" x14ac:dyDescent="0.3">
      <c r="A8" s="44">
        <v>2</v>
      </c>
      <c r="B8" s="45" t="s">
        <v>61</v>
      </c>
      <c r="C8" s="49"/>
      <c r="D8" s="49"/>
      <c r="E8" s="49"/>
      <c r="F8" s="49"/>
      <c r="G8" s="49"/>
      <c r="H8" s="49"/>
    </row>
    <row r="9" spans="1:9" s="1" customFormat="1" ht="19.5" customHeight="1" x14ac:dyDescent="0.3">
      <c r="A9" s="369">
        <v>3</v>
      </c>
      <c r="B9" s="103" t="s">
        <v>69</v>
      </c>
      <c r="C9" s="354">
        <v>2</v>
      </c>
      <c r="D9" s="354">
        <v>2</v>
      </c>
      <c r="E9" s="356">
        <v>67</v>
      </c>
      <c r="F9" s="357"/>
      <c r="G9" s="354"/>
      <c r="H9" s="105"/>
    </row>
    <row r="10" spans="1:9" s="1" customFormat="1" ht="18.75" customHeight="1" x14ac:dyDescent="0.3">
      <c r="A10" s="370"/>
      <c r="B10" s="103" t="s">
        <v>92</v>
      </c>
      <c r="C10" s="355"/>
      <c r="D10" s="355"/>
      <c r="E10" s="49">
        <v>26</v>
      </c>
      <c r="F10" s="49">
        <v>33</v>
      </c>
      <c r="G10" s="355"/>
      <c r="H10" s="49"/>
    </row>
    <row r="11" spans="1:9" s="1" customFormat="1" ht="56.25" customHeight="1" x14ac:dyDescent="0.3">
      <c r="A11" s="44">
        <v>4</v>
      </c>
      <c r="B11" s="46" t="s">
        <v>70</v>
      </c>
      <c r="C11" s="49"/>
      <c r="D11" s="49"/>
      <c r="E11" s="49"/>
      <c r="F11" s="49"/>
      <c r="G11" s="49"/>
      <c r="H11" s="49"/>
    </row>
    <row r="12" spans="1:9" s="1" customFormat="1" ht="56.25" x14ac:dyDescent="0.3">
      <c r="A12" s="44">
        <v>5</v>
      </c>
      <c r="B12" s="45" t="s">
        <v>71</v>
      </c>
      <c r="C12" s="49">
        <v>19</v>
      </c>
      <c r="D12" s="49">
        <v>19</v>
      </c>
      <c r="E12" s="49">
        <v>455</v>
      </c>
      <c r="F12" s="49">
        <v>482</v>
      </c>
      <c r="G12" s="49">
        <v>1</v>
      </c>
      <c r="H12" s="49">
        <v>31</v>
      </c>
    </row>
    <row r="13" spans="1:9" s="1" customFormat="1" ht="39" customHeight="1" x14ac:dyDescent="0.3">
      <c r="A13" s="44">
        <v>6</v>
      </c>
      <c r="B13" s="46" t="s">
        <v>72</v>
      </c>
      <c r="C13" s="49"/>
      <c r="D13" s="49"/>
      <c r="E13" s="49"/>
      <c r="F13" s="49"/>
      <c r="G13" s="49"/>
      <c r="H13" s="49"/>
    </row>
    <row r="14" spans="1:9" s="2" customFormat="1" ht="39" customHeight="1" x14ac:dyDescent="0.3">
      <c r="A14" s="358" t="s">
        <v>91</v>
      </c>
      <c r="B14" s="359"/>
      <c r="C14" s="371">
        <v>35</v>
      </c>
      <c r="D14" s="371">
        <v>35</v>
      </c>
      <c r="E14" s="47">
        <f>SUM(E7,E8,E11,E12,E13)</f>
        <v>765</v>
      </c>
      <c r="F14" s="47">
        <f>SUM(F7,F8,F11,F12,F13)</f>
        <v>831</v>
      </c>
      <c r="G14" s="367"/>
      <c r="H14" s="47"/>
      <c r="I14" s="121"/>
    </row>
    <row r="15" spans="1:9" ht="39" customHeight="1" x14ac:dyDescent="0.25">
      <c r="A15" s="360"/>
      <c r="B15" s="361"/>
      <c r="C15" s="368"/>
      <c r="D15" s="368"/>
      <c r="E15" s="48">
        <f>E10</f>
        <v>26</v>
      </c>
      <c r="F15" s="48">
        <f>F10</f>
        <v>33</v>
      </c>
      <c r="G15" s="368"/>
      <c r="H15" s="48"/>
    </row>
    <row r="16" spans="1:9" ht="18.75" x14ac:dyDescent="0.3">
      <c r="A16" s="362" t="s">
        <v>212</v>
      </c>
      <c r="B16" s="363"/>
      <c r="C16" s="364">
        <f>F14+E9</f>
        <v>898</v>
      </c>
      <c r="D16" s="365"/>
      <c r="E16" s="365"/>
      <c r="F16" s="365"/>
      <c r="G16" s="365"/>
      <c r="H16" s="366"/>
      <c r="I16" s="117">
        <f>F14+F15</f>
        <v>864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0zYujAqzWR9cRVVdB2VYXR68EG58B/NRIky8o1ePxE4/A3eJBP7HIkyHrJKrgnOqashIyYhv+ADEJN36RnjpMA==" saltValue="g+sVafAcHGjgzoqpEkQPGg==" spinCount="100000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84" t="s">
        <v>76</v>
      </c>
      <c r="B1" s="384"/>
      <c r="C1" s="384"/>
      <c r="D1" s="6"/>
    </row>
    <row r="2" spans="1:4" ht="38.25" customHeight="1" x14ac:dyDescent="0.25">
      <c r="A2" s="106" t="s">
        <v>1</v>
      </c>
      <c r="B2" s="111" t="s">
        <v>2</v>
      </c>
      <c r="C2" s="106" t="s">
        <v>77</v>
      </c>
      <c r="D2" s="8"/>
    </row>
    <row r="3" spans="1:4" ht="18.75" x14ac:dyDescent="0.25">
      <c r="A3" s="123" t="s">
        <v>3</v>
      </c>
      <c r="B3" s="125">
        <f>SUM(B4:B8)</f>
        <v>864</v>
      </c>
      <c r="C3" s="124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08" t="s">
        <v>4</v>
      </c>
      <c r="B4" s="110">
        <v>84</v>
      </c>
      <c r="C4" s="107">
        <f>100/'Раздел 1.1'!I16*B4</f>
        <v>9.7222222222222214</v>
      </c>
      <c r="D4" s="11"/>
    </row>
    <row r="5" spans="1:4" ht="18.75" customHeight="1" x14ac:dyDescent="0.25">
      <c r="A5" s="108" t="s">
        <v>5</v>
      </c>
      <c r="B5" s="110">
        <v>282</v>
      </c>
      <c r="C5" s="107">
        <f>100/'Раздел 1.1'!I16*B5</f>
        <v>32.638888888888886</v>
      </c>
      <c r="D5" s="11"/>
    </row>
    <row r="6" spans="1:4" ht="18.75" customHeight="1" x14ac:dyDescent="0.25">
      <c r="A6" s="108" t="s">
        <v>6</v>
      </c>
      <c r="B6" s="110">
        <v>218</v>
      </c>
      <c r="C6" s="107">
        <f>100/'Раздел 1.1'!I16*B6</f>
        <v>25.231481481481481</v>
      </c>
      <c r="D6" s="11"/>
    </row>
    <row r="7" spans="1:4" ht="18.75" customHeight="1" x14ac:dyDescent="0.25">
      <c r="A7" s="108" t="s">
        <v>73</v>
      </c>
      <c r="B7" s="110">
        <v>173</v>
      </c>
      <c r="C7" s="107">
        <f>100/'Раздел 1.1'!I16*B7</f>
        <v>20.023148148148149</v>
      </c>
      <c r="D7" s="11"/>
    </row>
    <row r="8" spans="1:4" ht="18.75" customHeight="1" x14ac:dyDescent="0.25">
      <c r="A8" s="109" t="s">
        <v>74</v>
      </c>
      <c r="B8" s="110">
        <v>107</v>
      </c>
      <c r="C8" s="107">
        <f>100/'Раздел 1.1'!I16*B8</f>
        <v>12.38425925925926</v>
      </c>
      <c r="D8" s="11"/>
    </row>
    <row r="9" spans="1:4" ht="18.75" x14ac:dyDescent="0.25">
      <c r="A9" s="123" t="s">
        <v>7</v>
      </c>
      <c r="B9" s="125">
        <f>SUM(B10:B15)</f>
        <v>864</v>
      </c>
      <c r="C9" s="124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08" t="s">
        <v>8</v>
      </c>
      <c r="B10" s="110">
        <v>45</v>
      </c>
      <c r="C10" s="107">
        <f>100/'Раздел 1.1'!I16*B10</f>
        <v>5.208333333333333</v>
      </c>
      <c r="D10" s="11"/>
    </row>
    <row r="11" spans="1:4" ht="18.75" customHeight="1" x14ac:dyDescent="0.25">
      <c r="A11" s="108" t="s">
        <v>9</v>
      </c>
      <c r="B11" s="110">
        <v>446</v>
      </c>
      <c r="C11" s="107">
        <f>100/'Раздел 1.1'!I16*B11</f>
        <v>51.620370370370374</v>
      </c>
      <c r="D11" s="11"/>
    </row>
    <row r="12" spans="1:4" ht="18.75" customHeight="1" x14ac:dyDescent="0.25">
      <c r="A12" s="108" t="s">
        <v>10</v>
      </c>
      <c r="B12" s="110">
        <v>83</v>
      </c>
      <c r="C12" s="107">
        <f>100/'Раздел 1.1'!I16*B12</f>
        <v>9.606481481481481</v>
      </c>
      <c r="D12" s="11"/>
    </row>
    <row r="13" spans="1:4" ht="18.75" customHeight="1" x14ac:dyDescent="0.25">
      <c r="A13" s="108" t="s">
        <v>11</v>
      </c>
      <c r="B13" s="110">
        <v>87</v>
      </c>
      <c r="C13" s="107">
        <f>100/'Раздел 1.1'!I16*B13</f>
        <v>10.069444444444445</v>
      </c>
      <c r="D13" s="11"/>
    </row>
    <row r="14" spans="1:4" ht="18.75" customHeight="1" x14ac:dyDescent="0.25">
      <c r="A14" s="108" t="s">
        <v>12</v>
      </c>
      <c r="B14" s="110">
        <v>160</v>
      </c>
      <c r="C14" s="107">
        <f>100/'Раздел 1.1'!I16*B14</f>
        <v>18.518518518518519</v>
      </c>
      <c r="D14" s="11"/>
    </row>
    <row r="15" spans="1:4" ht="18.75" x14ac:dyDescent="0.25">
      <c r="A15" s="108" t="s">
        <v>217</v>
      </c>
      <c r="B15" s="110">
        <v>43</v>
      </c>
      <c r="C15" s="107">
        <f>100/'Раздел 1.1'!I16*B15</f>
        <v>4.9768518518518521</v>
      </c>
    </row>
  </sheetData>
  <sheetProtection algorithmName="SHA-512" hashValue="m7P4QpQAV7DH0OUWeSxJ4TFaPc3mia9iu0HfosJiCnjJ3CW6QIPxmOcB8dHzjPDYBSMAk3XwYByBc+Z89ljyIA==" saltValue="ZuWEbgyhMyHtdMlsVkoBGw==" spinCount="100000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1" t="s">
        <v>250</v>
      </c>
      <c r="B1" s="51"/>
      <c r="C1" s="51"/>
      <c r="D1" s="59"/>
    </row>
    <row r="2" spans="1:4" ht="117" customHeight="1" x14ac:dyDescent="0.25">
      <c r="A2" s="172" t="s">
        <v>93</v>
      </c>
      <c r="B2" s="154" t="s">
        <v>253</v>
      </c>
      <c r="C2" s="155" t="s">
        <v>95</v>
      </c>
      <c r="D2" s="155" t="s">
        <v>96</v>
      </c>
    </row>
    <row r="3" spans="1:4" ht="18.75" x14ac:dyDescent="0.25">
      <c r="A3" s="199" t="s">
        <v>275</v>
      </c>
      <c r="B3" s="174"/>
      <c r="C3" s="174"/>
      <c r="D3" s="195">
        <f>SUM(D4,D7,D9,D17,D22,D35,D37)</f>
        <v>1357</v>
      </c>
    </row>
    <row r="4" spans="1:4" ht="18.75" x14ac:dyDescent="0.25">
      <c r="A4" s="198" t="s">
        <v>276</v>
      </c>
      <c r="B4" s="175"/>
      <c r="C4" s="175"/>
      <c r="D4" s="181">
        <v>320</v>
      </c>
    </row>
    <row r="5" spans="1:4" ht="47.25" x14ac:dyDescent="0.25">
      <c r="A5" s="337" t="s">
        <v>850</v>
      </c>
      <c r="B5" s="338">
        <v>43711</v>
      </c>
      <c r="C5" s="173" t="s">
        <v>308</v>
      </c>
      <c r="D5" s="218">
        <v>20</v>
      </c>
    </row>
    <row r="6" spans="1:4" ht="63" x14ac:dyDescent="0.25">
      <c r="A6" s="269" t="s">
        <v>846</v>
      </c>
      <c r="B6" s="269" t="s">
        <v>847</v>
      </c>
      <c r="C6" s="173" t="s">
        <v>308</v>
      </c>
      <c r="D6" s="173">
        <v>300</v>
      </c>
    </row>
    <row r="7" spans="1:4" ht="18.75" x14ac:dyDescent="0.25">
      <c r="A7" s="198" t="s">
        <v>277</v>
      </c>
      <c r="B7" s="175"/>
      <c r="C7" s="175"/>
      <c r="D7" s="181">
        <v>300</v>
      </c>
    </row>
    <row r="8" spans="1:4" ht="31.5" x14ac:dyDescent="0.25">
      <c r="A8" s="336" t="s">
        <v>848</v>
      </c>
      <c r="B8" s="218" t="s">
        <v>849</v>
      </c>
      <c r="C8" s="173" t="s">
        <v>308</v>
      </c>
      <c r="D8" s="218">
        <v>300</v>
      </c>
    </row>
    <row r="9" spans="1:4" ht="18.75" x14ac:dyDescent="0.25">
      <c r="A9" s="184" t="s">
        <v>226</v>
      </c>
      <c r="B9" s="175"/>
      <c r="C9" s="175"/>
      <c r="D9" s="181">
        <f>SUM(D10:D16)</f>
        <v>453</v>
      </c>
    </row>
    <row r="10" spans="1:4" ht="31.5" x14ac:dyDescent="0.25">
      <c r="A10" s="173" t="s">
        <v>286</v>
      </c>
      <c r="B10" s="245" t="s">
        <v>736</v>
      </c>
      <c r="C10" s="190" t="s">
        <v>287</v>
      </c>
      <c r="D10" s="173">
        <v>16</v>
      </c>
    </row>
    <row r="11" spans="1:4" ht="63" x14ac:dyDescent="0.25">
      <c r="A11" s="200" t="s">
        <v>288</v>
      </c>
      <c r="B11" s="245" t="s">
        <v>771</v>
      </c>
      <c r="C11" s="173" t="s">
        <v>308</v>
      </c>
      <c r="D11" s="173">
        <v>20</v>
      </c>
    </row>
    <row r="12" spans="1:4" ht="47.25" x14ac:dyDescent="0.25">
      <c r="A12" s="200" t="s">
        <v>444</v>
      </c>
      <c r="B12" s="245">
        <v>43546</v>
      </c>
      <c r="C12" s="200" t="s">
        <v>445</v>
      </c>
      <c r="D12" s="173">
        <v>89</v>
      </c>
    </row>
    <row r="13" spans="1:4" ht="47.25" x14ac:dyDescent="0.25">
      <c r="A13" s="200" t="s">
        <v>446</v>
      </c>
      <c r="B13" s="245">
        <v>43630</v>
      </c>
      <c r="C13" s="200" t="s">
        <v>447</v>
      </c>
      <c r="D13" s="173">
        <v>42</v>
      </c>
    </row>
    <row r="14" spans="1:4" ht="59.25" customHeight="1" x14ac:dyDescent="0.25">
      <c r="A14" s="209" t="s">
        <v>448</v>
      </c>
      <c r="B14" s="190">
        <v>43735</v>
      </c>
      <c r="C14" s="209" t="s">
        <v>449</v>
      </c>
      <c r="D14" s="209">
        <v>69</v>
      </c>
    </row>
    <row r="15" spans="1:4" ht="31.5" x14ac:dyDescent="0.25">
      <c r="A15" s="211" t="s">
        <v>450</v>
      </c>
      <c r="B15" s="259">
        <v>43805</v>
      </c>
      <c r="C15" s="211" t="s">
        <v>449</v>
      </c>
      <c r="D15" s="209">
        <v>207</v>
      </c>
    </row>
    <row r="16" spans="1:4" ht="31.5" x14ac:dyDescent="0.25">
      <c r="A16" s="211" t="s">
        <v>573</v>
      </c>
      <c r="B16" s="259">
        <v>43584</v>
      </c>
      <c r="C16" s="211" t="s">
        <v>574</v>
      </c>
      <c r="D16" s="218">
        <v>10</v>
      </c>
    </row>
    <row r="17" spans="1:4" ht="18.75" x14ac:dyDescent="0.25">
      <c r="A17" s="185" t="s">
        <v>124</v>
      </c>
      <c r="B17" s="178"/>
      <c r="C17" s="177"/>
      <c r="D17" s="182">
        <f>SUM(D18:D21)</f>
        <v>63</v>
      </c>
    </row>
    <row r="18" spans="1:4" ht="47.25" x14ac:dyDescent="0.25">
      <c r="A18" s="203" t="s">
        <v>309</v>
      </c>
      <c r="B18" s="206">
        <v>43580</v>
      </c>
      <c r="C18" s="203" t="s">
        <v>287</v>
      </c>
      <c r="D18" s="201">
        <v>11</v>
      </c>
    </row>
    <row r="19" spans="1:4" ht="94.5" x14ac:dyDescent="0.25">
      <c r="A19" s="203" t="s">
        <v>310</v>
      </c>
      <c r="B19" s="208" t="s">
        <v>311</v>
      </c>
      <c r="C19" s="203" t="s">
        <v>312</v>
      </c>
      <c r="D19" s="201">
        <v>20</v>
      </c>
    </row>
    <row r="20" spans="1:4" ht="49.5" customHeight="1" x14ac:dyDescent="0.25">
      <c r="A20" s="302" t="s">
        <v>313</v>
      </c>
      <c r="B20" s="303">
        <v>43547</v>
      </c>
      <c r="C20" s="302" t="s">
        <v>314</v>
      </c>
      <c r="D20" s="304">
        <v>26</v>
      </c>
    </row>
    <row r="21" spans="1:4" ht="63" customHeight="1" x14ac:dyDescent="0.25">
      <c r="A21" s="315" t="s">
        <v>762</v>
      </c>
      <c r="B21" s="303" t="s">
        <v>763</v>
      </c>
      <c r="C21" s="316" t="s">
        <v>764</v>
      </c>
      <c r="D21" s="304">
        <v>6</v>
      </c>
    </row>
    <row r="22" spans="1:4" ht="19.5" customHeight="1" x14ac:dyDescent="0.25">
      <c r="A22" s="186" t="s">
        <v>254</v>
      </c>
      <c r="B22" s="180"/>
      <c r="C22" s="179"/>
      <c r="D22" s="183">
        <v>211</v>
      </c>
    </row>
    <row r="23" spans="1:4" ht="31.5" x14ac:dyDescent="0.25">
      <c r="A23" s="203" t="s">
        <v>289</v>
      </c>
      <c r="B23" s="208" t="s">
        <v>315</v>
      </c>
      <c r="C23" s="203" t="s">
        <v>290</v>
      </c>
      <c r="D23" s="201">
        <v>14</v>
      </c>
    </row>
    <row r="24" spans="1:4" ht="31.5" x14ac:dyDescent="0.25">
      <c r="A24" s="203" t="s">
        <v>316</v>
      </c>
      <c r="B24" s="208">
        <v>43611</v>
      </c>
      <c r="C24" s="203" t="s">
        <v>317</v>
      </c>
      <c r="D24" s="201">
        <v>15</v>
      </c>
    </row>
    <row r="25" spans="1:4" ht="31.5" x14ac:dyDescent="0.25">
      <c r="A25" s="203" t="s">
        <v>844</v>
      </c>
      <c r="B25" s="208">
        <v>43754</v>
      </c>
      <c r="C25" s="203" t="s">
        <v>845</v>
      </c>
      <c r="D25" s="201">
        <v>15</v>
      </c>
    </row>
    <row r="26" spans="1:4" ht="63" x14ac:dyDescent="0.25">
      <c r="A26" s="203" t="s">
        <v>318</v>
      </c>
      <c r="B26" s="208" t="s">
        <v>319</v>
      </c>
      <c r="C26" s="203" t="s">
        <v>320</v>
      </c>
      <c r="D26" s="201">
        <v>11</v>
      </c>
    </row>
    <row r="27" spans="1:4" ht="110.25" x14ac:dyDescent="0.25">
      <c r="A27" s="203" t="s">
        <v>321</v>
      </c>
      <c r="B27" s="208">
        <v>43621</v>
      </c>
      <c r="C27" s="203" t="s">
        <v>322</v>
      </c>
      <c r="D27" s="201">
        <v>8</v>
      </c>
    </row>
    <row r="28" spans="1:4" ht="63" x14ac:dyDescent="0.25">
      <c r="A28" s="205" t="s">
        <v>323</v>
      </c>
      <c r="B28" s="208" t="s">
        <v>324</v>
      </c>
      <c r="C28" s="203" t="s">
        <v>325</v>
      </c>
      <c r="D28" s="201">
        <v>8</v>
      </c>
    </row>
    <row r="29" spans="1:4" ht="78.75" x14ac:dyDescent="0.25">
      <c r="A29" s="203" t="s">
        <v>326</v>
      </c>
      <c r="B29" s="208">
        <v>43573</v>
      </c>
      <c r="C29" s="203" t="s">
        <v>327</v>
      </c>
      <c r="D29" s="201">
        <v>2</v>
      </c>
    </row>
    <row r="30" spans="1:4" ht="63" x14ac:dyDescent="0.25">
      <c r="A30" s="203" t="s">
        <v>451</v>
      </c>
      <c r="B30" s="208">
        <v>43580</v>
      </c>
      <c r="C30" s="203" t="s">
        <v>452</v>
      </c>
      <c r="D30" s="201">
        <v>6</v>
      </c>
    </row>
    <row r="31" spans="1:4" ht="31.5" x14ac:dyDescent="0.25">
      <c r="A31" s="203" t="s">
        <v>453</v>
      </c>
      <c r="B31" s="208">
        <v>43584</v>
      </c>
      <c r="C31" s="203" t="s">
        <v>454</v>
      </c>
      <c r="D31" s="201">
        <v>6</v>
      </c>
    </row>
    <row r="32" spans="1:4" ht="15.75" x14ac:dyDescent="0.25">
      <c r="A32" s="203" t="s">
        <v>455</v>
      </c>
      <c r="B32" s="208">
        <v>43657</v>
      </c>
      <c r="C32" s="268" t="s">
        <v>456</v>
      </c>
      <c r="D32" s="201">
        <v>10</v>
      </c>
    </row>
    <row r="33" spans="1:4" ht="31.5" x14ac:dyDescent="0.25">
      <c r="A33" s="203" t="s">
        <v>457</v>
      </c>
      <c r="B33" s="208">
        <v>43693</v>
      </c>
      <c r="C33" s="268" t="s">
        <v>458</v>
      </c>
      <c r="D33" s="201">
        <v>87</v>
      </c>
    </row>
    <row r="34" spans="1:4" ht="31.5" x14ac:dyDescent="0.25">
      <c r="A34" s="213" t="s">
        <v>765</v>
      </c>
      <c r="B34" s="319">
        <v>43629</v>
      </c>
      <c r="C34" s="317" t="s">
        <v>766</v>
      </c>
      <c r="D34" s="201">
        <v>10</v>
      </c>
    </row>
    <row r="35" spans="1:4" ht="31.5" x14ac:dyDescent="0.25">
      <c r="A35" s="214" t="s">
        <v>767</v>
      </c>
      <c r="B35" s="319">
        <v>43751</v>
      </c>
      <c r="C35" s="236" t="s">
        <v>768</v>
      </c>
      <c r="D35" s="201">
        <v>10</v>
      </c>
    </row>
    <row r="36" spans="1:4" ht="63" x14ac:dyDescent="0.25">
      <c r="A36" s="176" t="s">
        <v>769</v>
      </c>
      <c r="B36" s="319">
        <v>43750</v>
      </c>
      <c r="C36" s="317" t="s">
        <v>770</v>
      </c>
      <c r="D36" s="201">
        <v>9</v>
      </c>
    </row>
    <row r="37" spans="1:4" ht="19.5" customHeight="1" x14ac:dyDescent="0.25">
      <c r="A37" s="186" t="s">
        <v>251</v>
      </c>
      <c r="B37" s="180"/>
      <c r="C37" s="179"/>
      <c r="D37" s="183">
        <v>0</v>
      </c>
    </row>
    <row r="38" spans="1:4" ht="19.5" customHeight="1" x14ac:dyDescent="0.25">
      <c r="A38" s="203"/>
      <c r="B38" s="205"/>
      <c r="C38" s="203"/>
      <c r="D38" s="201"/>
    </row>
    <row r="39" spans="1:4" ht="19.5" customHeight="1" x14ac:dyDescent="0.25">
      <c r="A39" s="186" t="s">
        <v>252</v>
      </c>
      <c r="B39" s="179"/>
      <c r="C39" s="179"/>
      <c r="D39" s="187">
        <f>SUM(D40:D40)</f>
        <v>0</v>
      </c>
    </row>
    <row r="40" spans="1:4" ht="15.75" x14ac:dyDescent="0.25">
      <c r="A40" s="203"/>
      <c r="B40" s="205"/>
      <c r="C40" s="203"/>
      <c r="D40" s="219"/>
    </row>
    <row r="49" ht="139.5" customHeight="1" x14ac:dyDescent="0.25"/>
  </sheetData>
  <sheetProtection algorithmName="SHA-512" hashValue="mVbi9LK1JBgTBVgIwMR6EqOkWYt6QwTYFb/tkbSdYU/+WzJGva+EZmESyssmXGeI/d+3rL/dDXCzN4aKx3H7Kg==" saltValue="e0q1tpSSSR/Y0t8cHrBlcw==" spinCount="100000" sheet="1"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80" zoomScaleNormal="80" zoomScaleSheetLayoutView="80" workbookViewId="0">
      <selection activeCell="I14" sqref="I1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84" t="s">
        <v>101</v>
      </c>
      <c r="B1" s="384"/>
      <c r="C1" s="384"/>
      <c r="D1" s="384"/>
      <c r="E1" s="384"/>
      <c r="F1" s="384"/>
      <c r="G1" s="384"/>
      <c r="H1" s="384"/>
      <c r="I1" s="384"/>
      <c r="J1" s="384"/>
      <c r="K1" s="150"/>
      <c r="L1" s="150"/>
    </row>
    <row r="2" spans="1:12" s="5" customFormat="1" ht="37.5" customHeight="1" x14ac:dyDescent="0.25">
      <c r="A2" s="389" t="s">
        <v>62</v>
      </c>
      <c r="B2" s="383" t="s">
        <v>55</v>
      </c>
      <c r="C2" s="383" t="s">
        <v>56</v>
      </c>
      <c r="D2" s="383"/>
      <c r="E2" s="383" t="s">
        <v>57</v>
      </c>
      <c r="F2" s="383" t="s">
        <v>58</v>
      </c>
      <c r="G2" s="385" t="s">
        <v>63</v>
      </c>
      <c r="H2" s="386"/>
      <c r="I2" s="387"/>
      <c r="J2" s="383" t="s">
        <v>64</v>
      </c>
      <c r="K2" s="385" t="s">
        <v>246</v>
      </c>
      <c r="L2" s="385" t="s">
        <v>219</v>
      </c>
    </row>
    <row r="3" spans="1:12" s="5" customFormat="1" ht="57.75" customHeight="1" x14ac:dyDescent="0.25">
      <c r="A3" s="389"/>
      <c r="B3" s="383"/>
      <c r="C3" s="27" t="s">
        <v>59</v>
      </c>
      <c r="D3" s="27" t="s">
        <v>90</v>
      </c>
      <c r="E3" s="383"/>
      <c r="F3" s="383"/>
      <c r="G3" s="149" t="s">
        <v>65</v>
      </c>
      <c r="H3" s="149" t="s">
        <v>245</v>
      </c>
      <c r="I3" s="149" t="s">
        <v>66</v>
      </c>
      <c r="J3" s="383"/>
      <c r="K3" s="385"/>
      <c r="L3" s="385"/>
    </row>
    <row r="4" spans="1:12" s="5" customFormat="1" ht="75" customHeight="1" x14ac:dyDescent="0.25">
      <c r="A4" s="66" t="s">
        <v>67</v>
      </c>
      <c r="B4" s="29" t="s">
        <v>60</v>
      </c>
      <c r="C4" s="29">
        <f>SUM(C5,C9,C12)</f>
        <v>6</v>
      </c>
      <c r="D4" s="29">
        <f>SUM(D5,D9,D12)</f>
        <v>6</v>
      </c>
      <c r="E4" s="115"/>
      <c r="F4" s="29"/>
      <c r="G4" s="29">
        <f t="shared" ref="G4:L4" si="0">SUM(G5,G9,G12)</f>
        <v>97</v>
      </c>
      <c r="H4" s="115">
        <f t="shared" si="0"/>
        <v>1</v>
      </c>
      <c r="I4" s="115">
        <f t="shared" si="0"/>
        <v>1535</v>
      </c>
      <c r="J4" s="114">
        <f t="shared" si="0"/>
        <v>0</v>
      </c>
      <c r="K4" s="114">
        <f t="shared" si="0"/>
        <v>0</v>
      </c>
      <c r="L4" s="114">
        <f t="shared" si="0"/>
        <v>0</v>
      </c>
    </row>
    <row r="5" spans="1:12" s="5" customFormat="1" ht="21.6" customHeight="1" x14ac:dyDescent="0.25">
      <c r="A5" s="63"/>
      <c r="B5" s="156" t="s">
        <v>247</v>
      </c>
      <c r="C5" s="157">
        <f>SUM(C6:C8)</f>
        <v>3</v>
      </c>
      <c r="D5" s="157">
        <f>SUM(D6:D8)</f>
        <v>3</v>
      </c>
      <c r="E5" s="158"/>
      <c r="F5" s="159"/>
      <c r="G5" s="157">
        <f t="shared" ref="G5:L5" si="1">SUM(G6:G8)</f>
        <v>65</v>
      </c>
      <c r="H5" s="157">
        <f t="shared" si="1"/>
        <v>1</v>
      </c>
      <c r="I5" s="157">
        <f t="shared" si="1"/>
        <v>896</v>
      </c>
      <c r="J5" s="159">
        <f t="shared" si="1"/>
        <v>0</v>
      </c>
      <c r="K5" s="159">
        <f t="shared" si="1"/>
        <v>0</v>
      </c>
      <c r="L5" s="160">
        <f t="shared" si="1"/>
        <v>0</v>
      </c>
    </row>
    <row r="6" spans="1:12" s="5" customFormat="1" ht="56.25" x14ac:dyDescent="0.25">
      <c r="A6" s="63"/>
      <c r="B6" s="76" t="s">
        <v>291</v>
      </c>
      <c r="C6" s="62">
        <v>1</v>
      </c>
      <c r="D6" s="62">
        <v>1</v>
      </c>
      <c r="E6" s="112" t="s">
        <v>345</v>
      </c>
      <c r="F6" s="113" t="s">
        <v>303</v>
      </c>
      <c r="G6" s="21">
        <v>20</v>
      </c>
      <c r="H6" s="21"/>
      <c r="I6" s="21">
        <v>150</v>
      </c>
      <c r="J6" s="153"/>
      <c r="K6" s="153"/>
      <c r="L6" s="153"/>
    </row>
    <row r="7" spans="1:12" s="5" customFormat="1" ht="37.5" x14ac:dyDescent="0.25">
      <c r="A7" s="63"/>
      <c r="B7" s="76" t="s">
        <v>292</v>
      </c>
      <c r="C7" s="62">
        <v>1</v>
      </c>
      <c r="D7" s="62">
        <v>1</v>
      </c>
      <c r="E7" s="112" t="s">
        <v>346</v>
      </c>
      <c r="F7" s="113" t="s">
        <v>304</v>
      </c>
      <c r="G7" s="21">
        <v>15</v>
      </c>
      <c r="H7" s="21"/>
      <c r="I7" s="21">
        <v>140</v>
      </c>
      <c r="J7" s="153">
        <v>0</v>
      </c>
      <c r="K7" s="153">
        <v>0</v>
      </c>
      <c r="L7" s="153">
        <v>0</v>
      </c>
    </row>
    <row r="8" spans="1:12" s="5" customFormat="1" ht="56.25" x14ac:dyDescent="0.25">
      <c r="A8" s="63"/>
      <c r="B8" s="76" t="s">
        <v>459</v>
      </c>
      <c r="C8" s="62">
        <v>1</v>
      </c>
      <c r="D8" s="62">
        <v>1</v>
      </c>
      <c r="E8" s="112" t="s">
        <v>460</v>
      </c>
      <c r="F8" s="113" t="s">
        <v>461</v>
      </c>
      <c r="G8" s="21">
        <v>30</v>
      </c>
      <c r="H8" s="21">
        <v>1</v>
      </c>
      <c r="I8" s="21">
        <v>606</v>
      </c>
      <c r="J8" s="153"/>
      <c r="K8" s="153"/>
      <c r="L8" s="153"/>
    </row>
    <row r="9" spans="1:12" s="5" customFormat="1" x14ac:dyDescent="0.25">
      <c r="A9" s="63"/>
      <c r="B9" s="156" t="s">
        <v>248</v>
      </c>
      <c r="C9" s="157">
        <f>SUM(C10:C11)</f>
        <v>2</v>
      </c>
      <c r="D9" s="157">
        <f>SUM(D10:D11)</f>
        <v>2</v>
      </c>
      <c r="E9" s="158"/>
      <c r="F9" s="159"/>
      <c r="G9" s="157">
        <f t="shared" ref="G9:L9" si="2">SUM(G10:G11)</f>
        <v>22</v>
      </c>
      <c r="H9" s="157">
        <f t="shared" si="2"/>
        <v>0</v>
      </c>
      <c r="I9" s="157">
        <f t="shared" si="2"/>
        <v>439</v>
      </c>
      <c r="J9" s="159">
        <f t="shared" si="2"/>
        <v>0</v>
      </c>
      <c r="K9" s="159">
        <f t="shared" si="2"/>
        <v>0</v>
      </c>
      <c r="L9" s="160">
        <f t="shared" si="2"/>
        <v>0</v>
      </c>
    </row>
    <row r="10" spans="1:12" s="5" customFormat="1" ht="56.25" x14ac:dyDescent="0.25">
      <c r="A10" s="63"/>
      <c r="B10" s="76" t="s">
        <v>462</v>
      </c>
      <c r="C10" s="62">
        <v>1</v>
      </c>
      <c r="D10" s="62">
        <v>1</v>
      </c>
      <c r="E10" s="112" t="s">
        <v>463</v>
      </c>
      <c r="F10" s="58" t="s">
        <v>464</v>
      </c>
      <c r="G10" s="21">
        <v>10</v>
      </c>
      <c r="H10" s="21">
        <v>0</v>
      </c>
      <c r="I10" s="21">
        <v>359</v>
      </c>
      <c r="J10" s="153"/>
      <c r="K10" s="153"/>
      <c r="L10" s="153"/>
    </row>
    <row r="11" spans="1:12" s="5" customFormat="1" ht="75" x14ac:dyDescent="0.25">
      <c r="A11" s="63"/>
      <c r="B11" s="76" t="s">
        <v>735</v>
      </c>
      <c r="C11" s="62">
        <v>1</v>
      </c>
      <c r="D11" s="62">
        <v>1</v>
      </c>
      <c r="E11" s="112" t="s">
        <v>328</v>
      </c>
      <c r="F11" s="113" t="s">
        <v>329</v>
      </c>
      <c r="G11" s="21">
        <v>12</v>
      </c>
      <c r="H11" s="21"/>
      <c r="I11" s="21">
        <v>80</v>
      </c>
      <c r="J11" s="153"/>
      <c r="K11" s="153"/>
      <c r="L11" s="153"/>
    </row>
    <row r="12" spans="1:12" s="5" customFormat="1" x14ac:dyDescent="0.25">
      <c r="A12" s="63"/>
      <c r="B12" s="156" t="s">
        <v>249</v>
      </c>
      <c r="C12" s="157">
        <f>SUM(C13:C13)</f>
        <v>1</v>
      </c>
      <c r="D12" s="157">
        <f>SUM(D13:D13)</f>
        <v>1</v>
      </c>
      <c r="E12" s="158"/>
      <c r="F12" s="159"/>
      <c r="G12" s="157">
        <f t="shared" ref="G12:L12" si="3">SUM(G13:G13)</f>
        <v>10</v>
      </c>
      <c r="H12" s="157">
        <f t="shared" si="3"/>
        <v>0</v>
      </c>
      <c r="I12" s="157">
        <f t="shared" si="3"/>
        <v>200</v>
      </c>
      <c r="J12" s="159">
        <f t="shared" si="3"/>
        <v>0</v>
      </c>
      <c r="K12" s="159">
        <f t="shared" si="3"/>
        <v>0</v>
      </c>
      <c r="L12" s="160">
        <f t="shared" si="3"/>
        <v>0</v>
      </c>
    </row>
    <row r="13" spans="1:12" s="5" customFormat="1" ht="75" x14ac:dyDescent="0.25">
      <c r="A13" s="63"/>
      <c r="B13" s="161" t="s">
        <v>293</v>
      </c>
      <c r="C13" s="162">
        <v>1</v>
      </c>
      <c r="D13" s="162">
        <v>1</v>
      </c>
      <c r="E13" s="163" t="s">
        <v>347</v>
      </c>
      <c r="F13" s="164" t="s">
        <v>306</v>
      </c>
      <c r="G13" s="162">
        <v>10</v>
      </c>
      <c r="H13" s="162"/>
      <c r="I13" s="162">
        <v>200</v>
      </c>
      <c r="J13" s="165"/>
      <c r="K13" s="165"/>
      <c r="L13" s="166"/>
    </row>
    <row r="14" spans="1:12" s="5" customFormat="1" ht="75" x14ac:dyDescent="0.25">
      <c r="A14" s="66" t="s">
        <v>68</v>
      </c>
      <c r="B14" s="29" t="s">
        <v>61</v>
      </c>
      <c r="C14" s="29">
        <f>SUM(C15,C18,C20)</f>
        <v>2</v>
      </c>
      <c r="D14" s="29">
        <f>SUM(D15,D18,D20)</f>
        <v>2</v>
      </c>
      <c r="E14" s="115"/>
      <c r="F14" s="64"/>
      <c r="G14" s="115">
        <f>SUM(G15,G18,G20)</f>
        <v>30</v>
      </c>
      <c r="H14" s="115">
        <f>SUM(H15,H18,H20)</f>
        <v>0</v>
      </c>
      <c r="I14" s="115">
        <f>SUM(I15,I18,I20)</f>
        <v>951</v>
      </c>
      <c r="J14" s="114">
        <f>SUM(J15,J18,J20)</f>
        <v>0</v>
      </c>
      <c r="K14" s="114">
        <f>SUM(K15,K18,K20)</f>
        <v>0</v>
      </c>
      <c r="L14" s="114">
        <f>SUM(K15,K18,K20)</f>
        <v>0</v>
      </c>
    </row>
    <row r="15" spans="1:12" s="5" customFormat="1" x14ac:dyDescent="0.25">
      <c r="A15" s="63"/>
      <c r="B15" s="156" t="s">
        <v>247</v>
      </c>
      <c r="C15" s="157">
        <f>SUM(C16:C16)</f>
        <v>1</v>
      </c>
      <c r="D15" s="157">
        <f>SUM(D16:D16)</f>
        <v>1</v>
      </c>
      <c r="E15" s="158"/>
      <c r="F15" s="159"/>
      <c r="G15" s="157">
        <f>SUM(G16:G16)</f>
        <v>20</v>
      </c>
      <c r="H15" s="157">
        <f>SUM(H16:H16)</f>
        <v>0</v>
      </c>
      <c r="I15" s="157">
        <v>831</v>
      </c>
      <c r="J15" s="159">
        <f>SUM(J16:J16)</f>
        <v>0</v>
      </c>
      <c r="K15" s="159">
        <f>SUM(K16:K16)</f>
        <v>0</v>
      </c>
      <c r="L15" s="160">
        <f>SUM(L16:L16)</f>
        <v>0</v>
      </c>
    </row>
    <row r="16" spans="1:12" ht="93.75" x14ac:dyDescent="0.25">
      <c r="A16" s="63"/>
      <c r="B16" s="76" t="s">
        <v>465</v>
      </c>
      <c r="C16" s="62">
        <v>1</v>
      </c>
      <c r="D16" s="62">
        <v>1</v>
      </c>
      <c r="E16" s="112" t="s">
        <v>280</v>
      </c>
      <c r="F16" s="113" t="s">
        <v>466</v>
      </c>
      <c r="G16" s="21">
        <v>20</v>
      </c>
      <c r="H16" s="21">
        <v>0</v>
      </c>
      <c r="I16" s="21">
        <v>831</v>
      </c>
      <c r="J16" s="112"/>
      <c r="K16" s="112"/>
      <c r="L16" s="112"/>
    </row>
    <row r="17" spans="1:12" x14ac:dyDescent="0.25">
      <c r="A17" s="63"/>
      <c r="B17" s="76"/>
      <c r="C17" s="62"/>
      <c r="D17" s="62"/>
      <c r="E17" s="112"/>
      <c r="F17" s="113"/>
      <c r="G17" s="21"/>
      <c r="H17" s="21"/>
      <c r="I17" s="21"/>
      <c r="J17" s="112"/>
      <c r="K17" s="112"/>
      <c r="L17" s="112"/>
    </row>
    <row r="18" spans="1:12" s="5" customFormat="1" x14ac:dyDescent="0.25">
      <c r="A18" s="63"/>
      <c r="B18" s="156" t="s">
        <v>248</v>
      </c>
      <c r="C18" s="157">
        <f>SUM(C19:C19)</f>
        <v>1</v>
      </c>
      <c r="D18" s="157">
        <f>SUM(D19:D19)</f>
        <v>1</v>
      </c>
      <c r="E18" s="158"/>
      <c r="F18" s="159"/>
      <c r="G18" s="157">
        <f t="shared" ref="G18:L18" si="4">SUM(G19:G19)</f>
        <v>10</v>
      </c>
      <c r="H18" s="157">
        <f t="shared" si="4"/>
        <v>0</v>
      </c>
      <c r="I18" s="157">
        <f t="shared" si="4"/>
        <v>120</v>
      </c>
      <c r="J18" s="159">
        <f t="shared" si="4"/>
        <v>0</v>
      </c>
      <c r="K18" s="159">
        <f t="shared" si="4"/>
        <v>0</v>
      </c>
      <c r="L18" s="160">
        <f t="shared" si="4"/>
        <v>0</v>
      </c>
    </row>
    <row r="19" spans="1:12" s="5" customFormat="1" ht="75" x14ac:dyDescent="0.25">
      <c r="A19" s="63"/>
      <c r="B19" s="76" t="s">
        <v>294</v>
      </c>
      <c r="C19" s="62">
        <v>1</v>
      </c>
      <c r="D19" s="62">
        <v>1</v>
      </c>
      <c r="E19" s="112" t="s">
        <v>330</v>
      </c>
      <c r="F19" s="113" t="s">
        <v>305</v>
      </c>
      <c r="G19" s="21">
        <v>10</v>
      </c>
      <c r="H19" s="21"/>
      <c r="I19" s="21">
        <v>120</v>
      </c>
      <c r="J19" s="112"/>
      <c r="K19" s="112"/>
      <c r="L19" s="112"/>
    </row>
    <row r="20" spans="1:12" s="5" customFormat="1" x14ac:dyDescent="0.25">
      <c r="A20" s="63"/>
      <c r="B20" s="156" t="s">
        <v>249</v>
      </c>
      <c r="C20" s="157">
        <f>SUM(C21:C21)</f>
        <v>0</v>
      </c>
      <c r="D20" s="157">
        <f>SUM(D21:D21)</f>
        <v>0</v>
      </c>
      <c r="E20" s="158"/>
      <c r="F20" s="159"/>
      <c r="G20" s="157">
        <f t="shared" ref="G20:L20" si="5">SUM(G21:G21)</f>
        <v>0</v>
      </c>
      <c r="H20" s="157">
        <f t="shared" si="5"/>
        <v>0</v>
      </c>
      <c r="I20" s="157">
        <f t="shared" si="5"/>
        <v>0</v>
      </c>
      <c r="J20" s="159">
        <f t="shared" si="5"/>
        <v>0</v>
      </c>
      <c r="K20" s="159">
        <f t="shared" si="5"/>
        <v>0</v>
      </c>
      <c r="L20" s="160">
        <f t="shared" si="5"/>
        <v>0</v>
      </c>
    </row>
    <row r="21" spans="1:12" s="5" customFormat="1" x14ac:dyDescent="0.25">
      <c r="A21" s="63"/>
      <c r="B21" s="76"/>
      <c r="C21" s="62"/>
      <c r="D21" s="62"/>
      <c r="E21" s="112"/>
      <c r="F21" s="58"/>
      <c r="G21" s="21"/>
      <c r="H21" s="21"/>
      <c r="I21" s="21"/>
      <c r="J21" s="112"/>
      <c r="K21" s="112"/>
      <c r="L21" s="112"/>
    </row>
    <row r="22" spans="1:12" s="5" customFormat="1" ht="37.5" x14ac:dyDescent="0.25">
      <c r="A22" s="66" t="s">
        <v>97</v>
      </c>
      <c r="B22" s="29" t="s">
        <v>69</v>
      </c>
      <c r="C22" s="29">
        <f>SUM(C23,C25,C27)</f>
        <v>0</v>
      </c>
      <c r="D22" s="29">
        <f>SUM(D23,D25,D27)</f>
        <v>0</v>
      </c>
      <c r="E22" s="114"/>
      <c r="F22" s="65"/>
      <c r="G22" s="115">
        <f t="shared" ref="G22:L22" si="6">SUM(G23,G25,G27)</f>
        <v>0</v>
      </c>
      <c r="H22" s="115">
        <f t="shared" si="6"/>
        <v>0</v>
      </c>
      <c r="I22" s="115">
        <f t="shared" si="6"/>
        <v>0</v>
      </c>
      <c r="J22" s="114">
        <f t="shared" si="6"/>
        <v>0</v>
      </c>
      <c r="K22" s="114">
        <f t="shared" si="6"/>
        <v>0</v>
      </c>
      <c r="L22" s="114">
        <f t="shared" si="6"/>
        <v>0</v>
      </c>
    </row>
    <row r="23" spans="1:12" s="5" customFormat="1" x14ac:dyDescent="0.25">
      <c r="A23" s="63"/>
      <c r="B23" s="156" t="s">
        <v>247</v>
      </c>
      <c r="C23" s="157">
        <f>SUM(C24:C24)</f>
        <v>0</v>
      </c>
      <c r="D23" s="157">
        <f>SUM(D24:D24)</f>
        <v>0</v>
      </c>
      <c r="E23" s="158"/>
      <c r="F23" s="159"/>
      <c r="G23" s="157">
        <f t="shared" ref="G23:L23" si="7">SUM(G24:G24)</f>
        <v>0</v>
      </c>
      <c r="H23" s="157">
        <f t="shared" si="7"/>
        <v>0</v>
      </c>
      <c r="I23" s="157">
        <f t="shared" si="7"/>
        <v>0</v>
      </c>
      <c r="J23" s="159">
        <f t="shared" si="7"/>
        <v>0</v>
      </c>
      <c r="K23" s="159">
        <f t="shared" si="7"/>
        <v>0</v>
      </c>
      <c r="L23" s="160">
        <f t="shared" si="7"/>
        <v>0</v>
      </c>
    </row>
    <row r="24" spans="1:12" x14ac:dyDescent="0.25">
      <c r="A24" s="63"/>
      <c r="B24" s="76"/>
      <c r="C24" s="62"/>
      <c r="D24" s="62"/>
      <c r="E24" s="112"/>
      <c r="F24" s="58"/>
      <c r="G24" s="21"/>
      <c r="H24" s="21"/>
      <c r="I24" s="21"/>
      <c r="J24" s="112"/>
      <c r="K24" s="112"/>
      <c r="L24" s="112"/>
    </row>
    <row r="25" spans="1:12" s="5" customFormat="1" x14ac:dyDescent="0.25">
      <c r="A25" s="63"/>
      <c r="B25" s="156" t="s">
        <v>248</v>
      </c>
      <c r="C25" s="157">
        <f>SUM(C26:C26)</f>
        <v>0</v>
      </c>
      <c r="D25" s="157">
        <f>SUM(D26:D26)</f>
        <v>0</v>
      </c>
      <c r="E25" s="158"/>
      <c r="F25" s="159"/>
      <c r="G25" s="157">
        <f t="shared" ref="G25:L25" si="8">SUM(G26:G26)</f>
        <v>0</v>
      </c>
      <c r="H25" s="157">
        <f t="shared" si="8"/>
        <v>0</v>
      </c>
      <c r="I25" s="157">
        <f t="shared" si="8"/>
        <v>0</v>
      </c>
      <c r="J25" s="159">
        <f t="shared" si="8"/>
        <v>0</v>
      </c>
      <c r="K25" s="159">
        <f t="shared" si="8"/>
        <v>0</v>
      </c>
      <c r="L25" s="160">
        <f t="shared" si="8"/>
        <v>0</v>
      </c>
    </row>
    <row r="26" spans="1:12" s="5" customFormat="1" x14ac:dyDescent="0.25">
      <c r="A26" s="63"/>
      <c r="B26" s="76"/>
      <c r="C26" s="62"/>
      <c r="D26" s="62"/>
      <c r="E26" s="112"/>
      <c r="F26" s="58"/>
      <c r="G26" s="21"/>
      <c r="H26" s="21"/>
      <c r="I26" s="21"/>
      <c r="J26" s="112"/>
      <c r="K26" s="112"/>
      <c r="L26" s="112"/>
    </row>
    <row r="27" spans="1:12" s="5" customFormat="1" x14ac:dyDescent="0.25">
      <c r="A27" s="63"/>
      <c r="B27" s="156" t="s">
        <v>249</v>
      </c>
      <c r="C27" s="157">
        <f>SUM(C28:C28)</f>
        <v>0</v>
      </c>
      <c r="D27" s="157">
        <f>SUM(D28:D28)</f>
        <v>0</v>
      </c>
      <c r="E27" s="158"/>
      <c r="F27" s="159"/>
      <c r="G27" s="157">
        <f t="shared" ref="G27:L27" si="9">SUM(G28:G28)</f>
        <v>0</v>
      </c>
      <c r="H27" s="157">
        <f t="shared" si="9"/>
        <v>0</v>
      </c>
      <c r="I27" s="157">
        <f t="shared" si="9"/>
        <v>0</v>
      </c>
      <c r="J27" s="159">
        <f t="shared" si="9"/>
        <v>0</v>
      </c>
      <c r="K27" s="159">
        <f t="shared" si="9"/>
        <v>0</v>
      </c>
      <c r="L27" s="160">
        <f t="shared" si="9"/>
        <v>0</v>
      </c>
    </row>
    <row r="28" spans="1:12" s="5" customFormat="1" x14ac:dyDescent="0.25">
      <c r="A28" s="63"/>
      <c r="B28" s="76"/>
      <c r="C28" s="62"/>
      <c r="D28" s="62"/>
      <c r="E28" s="112"/>
      <c r="F28" s="58"/>
      <c r="G28" s="21"/>
      <c r="H28" s="21"/>
      <c r="I28" s="21"/>
      <c r="J28" s="112"/>
      <c r="K28" s="112"/>
      <c r="L28" s="112"/>
    </row>
    <row r="29" spans="1:12" s="5" customFormat="1" ht="75" x14ac:dyDescent="0.25">
      <c r="A29" s="29" t="s">
        <v>98</v>
      </c>
      <c r="B29" s="29" t="s">
        <v>70</v>
      </c>
      <c r="C29" s="29">
        <f>SUM(C30,C32,C34)</f>
        <v>0</v>
      </c>
      <c r="D29" s="29">
        <f>SUM(D30,D32,D34)</f>
        <v>0</v>
      </c>
      <c r="E29" s="114"/>
      <c r="F29" s="29"/>
      <c r="G29" s="115">
        <f t="shared" ref="G29:L29" si="10">SUM(G30,G32,G34)</f>
        <v>0</v>
      </c>
      <c r="H29" s="115">
        <f t="shared" si="10"/>
        <v>0</v>
      </c>
      <c r="I29" s="115">
        <f t="shared" si="10"/>
        <v>0</v>
      </c>
      <c r="J29" s="114">
        <f t="shared" si="10"/>
        <v>0</v>
      </c>
      <c r="K29" s="114">
        <f t="shared" si="10"/>
        <v>0</v>
      </c>
      <c r="L29" s="114">
        <f t="shared" si="10"/>
        <v>0</v>
      </c>
    </row>
    <row r="30" spans="1:12" s="5" customFormat="1" x14ac:dyDescent="0.25">
      <c r="A30" s="63"/>
      <c r="B30" s="156" t="s">
        <v>247</v>
      </c>
      <c r="C30" s="157">
        <f>SUM(C31:C31)</f>
        <v>0</v>
      </c>
      <c r="D30" s="157">
        <f>SUM(D31:D31)</f>
        <v>0</v>
      </c>
      <c r="E30" s="158"/>
      <c r="F30" s="159"/>
      <c r="G30" s="157">
        <f t="shared" ref="G30:L30" si="11">SUM(G31:G31)</f>
        <v>0</v>
      </c>
      <c r="H30" s="157">
        <f t="shared" si="11"/>
        <v>0</v>
      </c>
      <c r="I30" s="157">
        <f t="shared" si="11"/>
        <v>0</v>
      </c>
      <c r="J30" s="159">
        <f t="shared" si="11"/>
        <v>0</v>
      </c>
      <c r="K30" s="159">
        <f t="shared" si="11"/>
        <v>0</v>
      </c>
      <c r="L30" s="160">
        <f t="shared" si="11"/>
        <v>0</v>
      </c>
    </row>
    <row r="31" spans="1:12" x14ac:dyDescent="0.25">
      <c r="A31" s="63"/>
      <c r="B31" s="76"/>
      <c r="C31" s="62"/>
      <c r="D31" s="62"/>
      <c r="E31" s="112"/>
      <c r="F31" s="58"/>
      <c r="G31" s="21"/>
      <c r="H31" s="21"/>
      <c r="I31" s="21"/>
      <c r="J31" s="112"/>
      <c r="K31" s="112"/>
      <c r="L31" s="112"/>
    </row>
    <row r="32" spans="1:12" s="5" customFormat="1" x14ac:dyDescent="0.25">
      <c r="A32" s="63"/>
      <c r="B32" s="156" t="s">
        <v>248</v>
      </c>
      <c r="C32" s="157">
        <f>SUM(C33:C33)</f>
        <v>0</v>
      </c>
      <c r="D32" s="157">
        <f>SUM(D33:D33)</f>
        <v>0</v>
      </c>
      <c r="E32" s="158"/>
      <c r="F32" s="159"/>
      <c r="G32" s="157">
        <f t="shared" ref="G32:L32" si="12">SUM(G33:G33)</f>
        <v>0</v>
      </c>
      <c r="H32" s="157">
        <f t="shared" si="12"/>
        <v>0</v>
      </c>
      <c r="I32" s="157">
        <f t="shared" si="12"/>
        <v>0</v>
      </c>
      <c r="J32" s="159">
        <f t="shared" si="12"/>
        <v>0</v>
      </c>
      <c r="K32" s="159">
        <f t="shared" si="12"/>
        <v>0</v>
      </c>
      <c r="L32" s="160">
        <f t="shared" si="12"/>
        <v>0</v>
      </c>
    </row>
    <row r="33" spans="1:12" s="5" customFormat="1" x14ac:dyDescent="0.25">
      <c r="A33" s="63"/>
      <c r="B33" s="76"/>
      <c r="C33" s="62"/>
      <c r="D33" s="62"/>
      <c r="E33" s="112"/>
      <c r="F33" s="58"/>
      <c r="G33" s="21"/>
      <c r="H33" s="21"/>
      <c r="I33" s="21"/>
      <c r="J33" s="112"/>
      <c r="K33" s="112"/>
      <c r="L33" s="112"/>
    </row>
    <row r="34" spans="1:12" s="5" customFormat="1" x14ac:dyDescent="0.25">
      <c r="A34" s="63"/>
      <c r="B34" s="156" t="s">
        <v>249</v>
      </c>
      <c r="C34" s="157">
        <f>SUM(C35:C35)</f>
        <v>0</v>
      </c>
      <c r="D34" s="157">
        <f>SUM(D35:D35)</f>
        <v>0</v>
      </c>
      <c r="E34" s="158"/>
      <c r="F34" s="159"/>
      <c r="G34" s="157">
        <f t="shared" ref="G34:L34" si="13">SUM(G35:G35)</f>
        <v>0</v>
      </c>
      <c r="H34" s="157">
        <f t="shared" si="13"/>
        <v>0</v>
      </c>
      <c r="I34" s="157">
        <f t="shared" si="13"/>
        <v>0</v>
      </c>
      <c r="J34" s="159">
        <f t="shared" si="13"/>
        <v>0</v>
      </c>
      <c r="K34" s="159">
        <f t="shared" si="13"/>
        <v>0</v>
      </c>
      <c r="L34" s="160">
        <f t="shared" si="13"/>
        <v>0</v>
      </c>
    </row>
    <row r="35" spans="1:12" s="5" customFormat="1" x14ac:dyDescent="0.25">
      <c r="A35" s="63"/>
      <c r="B35" s="76"/>
      <c r="C35" s="62"/>
      <c r="D35" s="62"/>
      <c r="E35" s="112"/>
      <c r="F35" s="58"/>
      <c r="G35" s="21"/>
      <c r="H35" s="21"/>
      <c r="I35" s="21"/>
      <c r="J35" s="112"/>
      <c r="K35" s="112"/>
      <c r="L35" s="112"/>
    </row>
    <row r="36" spans="1:12" s="5" customFormat="1" ht="93.75" x14ac:dyDescent="0.25">
      <c r="A36" s="29" t="s">
        <v>99</v>
      </c>
      <c r="B36" s="29" t="s">
        <v>71</v>
      </c>
      <c r="C36" s="29">
        <f>SUM(C37,C39,C41)</f>
        <v>1</v>
      </c>
      <c r="D36" s="29">
        <f>SUM(D37,D39,D41)</f>
        <v>1</v>
      </c>
      <c r="E36" s="114"/>
      <c r="F36" s="29"/>
      <c r="G36" s="115">
        <f t="shared" ref="G36:L36" si="14">SUM(G37,G39,G41)</f>
        <v>12</v>
      </c>
      <c r="H36" s="115">
        <f t="shared" si="14"/>
        <v>0</v>
      </c>
      <c r="I36" s="115">
        <f t="shared" si="14"/>
        <v>275</v>
      </c>
      <c r="J36" s="114">
        <f t="shared" si="14"/>
        <v>0</v>
      </c>
      <c r="K36" s="114">
        <f t="shared" si="14"/>
        <v>0</v>
      </c>
      <c r="L36" s="114">
        <f t="shared" si="14"/>
        <v>0</v>
      </c>
    </row>
    <row r="37" spans="1:12" s="5" customFormat="1" x14ac:dyDescent="0.25">
      <c r="A37" s="63"/>
      <c r="B37" s="156" t="s">
        <v>247</v>
      </c>
      <c r="C37" s="157">
        <f>SUM(C38:C38)</f>
        <v>0</v>
      </c>
      <c r="D37" s="157">
        <f>SUM(D38:D38)</f>
        <v>0</v>
      </c>
      <c r="E37" s="158"/>
      <c r="F37" s="159"/>
      <c r="G37" s="157">
        <f t="shared" ref="G37:L37" si="15">SUM(G38:G38)</f>
        <v>0</v>
      </c>
      <c r="H37" s="157">
        <f t="shared" si="15"/>
        <v>0</v>
      </c>
      <c r="I37" s="157">
        <f t="shared" si="15"/>
        <v>0</v>
      </c>
      <c r="J37" s="159">
        <f t="shared" si="15"/>
        <v>0</v>
      </c>
      <c r="K37" s="159">
        <f t="shared" si="15"/>
        <v>0</v>
      </c>
      <c r="L37" s="160">
        <f t="shared" si="15"/>
        <v>0</v>
      </c>
    </row>
    <row r="38" spans="1:12" x14ac:dyDescent="0.25">
      <c r="A38" s="63"/>
      <c r="B38" s="76"/>
      <c r="C38" s="62"/>
      <c r="D38" s="62"/>
      <c r="E38" s="112"/>
      <c r="F38" s="113"/>
      <c r="G38" s="21"/>
      <c r="H38" s="21"/>
      <c r="I38" s="21"/>
      <c r="J38" s="153"/>
      <c r="K38" s="153"/>
      <c r="L38" s="153">
        <v>0</v>
      </c>
    </row>
    <row r="39" spans="1:12" s="5" customFormat="1" x14ac:dyDescent="0.25">
      <c r="A39" s="63"/>
      <c r="B39" s="156" t="s">
        <v>248</v>
      </c>
      <c r="C39" s="157">
        <f>SUM(C40:C40)</f>
        <v>1</v>
      </c>
      <c r="D39" s="157">
        <f>SUM(D40:D40)</f>
        <v>1</v>
      </c>
      <c r="E39" s="158"/>
      <c r="F39" s="159"/>
      <c r="G39" s="157">
        <f t="shared" ref="G39:L39" si="16">SUM(G40:G40)</f>
        <v>12</v>
      </c>
      <c r="H39" s="157">
        <f t="shared" si="16"/>
        <v>0</v>
      </c>
      <c r="I39" s="157">
        <f t="shared" si="16"/>
        <v>275</v>
      </c>
      <c r="J39" s="159">
        <f t="shared" si="16"/>
        <v>0</v>
      </c>
      <c r="K39" s="159">
        <f t="shared" si="16"/>
        <v>0</v>
      </c>
      <c r="L39" s="160">
        <f t="shared" si="16"/>
        <v>0</v>
      </c>
    </row>
    <row r="40" spans="1:12" s="5" customFormat="1" ht="56.25" x14ac:dyDescent="0.25">
      <c r="A40" s="63"/>
      <c r="B40" s="76" t="s">
        <v>575</v>
      </c>
      <c r="C40" s="62">
        <v>1</v>
      </c>
      <c r="D40" s="62">
        <v>1</v>
      </c>
      <c r="E40" s="112" t="s">
        <v>577</v>
      </c>
      <c r="F40" s="113" t="s">
        <v>576</v>
      </c>
      <c r="G40" s="21">
        <v>12</v>
      </c>
      <c r="H40" s="21"/>
      <c r="I40" s="21">
        <v>275</v>
      </c>
      <c r="J40" s="112"/>
      <c r="K40" s="112"/>
      <c r="L40" s="112"/>
    </row>
    <row r="41" spans="1:12" s="5" customFormat="1" x14ac:dyDescent="0.25">
      <c r="A41" s="63"/>
      <c r="B41" s="156" t="s">
        <v>249</v>
      </c>
      <c r="C41" s="157">
        <f>SUM(C42:C42)</f>
        <v>0</v>
      </c>
      <c r="D41" s="157">
        <f>SUM(D42:D42)</f>
        <v>0</v>
      </c>
      <c r="E41" s="158"/>
      <c r="F41" s="159"/>
      <c r="G41" s="157">
        <f t="shared" ref="G41:L41" si="17">SUM(G42:G42)</f>
        <v>0</v>
      </c>
      <c r="H41" s="157">
        <f t="shared" si="17"/>
        <v>0</v>
      </c>
      <c r="I41" s="157">
        <f t="shared" si="17"/>
        <v>0</v>
      </c>
      <c r="J41" s="159">
        <f t="shared" si="17"/>
        <v>0</v>
      </c>
      <c r="K41" s="159">
        <f t="shared" si="17"/>
        <v>0</v>
      </c>
      <c r="L41" s="160">
        <f t="shared" si="17"/>
        <v>0</v>
      </c>
    </row>
    <row r="42" spans="1:12" s="5" customFormat="1" x14ac:dyDescent="0.25">
      <c r="A42" s="63"/>
      <c r="B42" s="76"/>
      <c r="C42" s="62"/>
      <c r="D42" s="62"/>
      <c r="E42" s="112"/>
      <c r="F42" s="58"/>
      <c r="G42" s="21"/>
      <c r="H42" s="21"/>
      <c r="I42" s="21"/>
      <c r="J42" s="112"/>
      <c r="K42" s="112"/>
      <c r="L42" s="112"/>
    </row>
    <row r="43" spans="1:12" s="5" customFormat="1" ht="75" x14ac:dyDescent="0.25">
      <c r="A43" s="29" t="s">
        <v>100</v>
      </c>
      <c r="B43" s="29" t="s">
        <v>72</v>
      </c>
      <c r="C43" s="29">
        <f>SUM(C44,C46,C48)</f>
        <v>1</v>
      </c>
      <c r="D43" s="29">
        <f>SUM(D44,D46,D48)</f>
        <v>1</v>
      </c>
      <c r="E43" s="114"/>
      <c r="F43" s="29"/>
      <c r="G43" s="115">
        <f>SUM(G44,G46,G48)</f>
        <v>10</v>
      </c>
      <c r="H43" s="115">
        <f>SUM(H44,H46,H48)</f>
        <v>110</v>
      </c>
      <c r="I43" s="115">
        <v>140</v>
      </c>
      <c r="J43" s="114">
        <f>SUM(J44,J46,J48)</f>
        <v>0</v>
      </c>
      <c r="K43" s="114">
        <f>SUM(K44,K46,K48)</f>
        <v>0</v>
      </c>
      <c r="L43" s="114">
        <f>SUM(L44,L46,L48)</f>
        <v>0</v>
      </c>
    </row>
    <row r="44" spans="1:12" s="5" customFormat="1" x14ac:dyDescent="0.25">
      <c r="A44" s="63"/>
      <c r="B44" s="156" t="s">
        <v>247</v>
      </c>
      <c r="C44" s="157">
        <f>SUM(C45:C45)</f>
        <v>0</v>
      </c>
      <c r="D44" s="157">
        <f>SUM(D45:D45)</f>
        <v>0</v>
      </c>
      <c r="E44" s="158"/>
      <c r="F44" s="159"/>
      <c r="G44" s="157">
        <f t="shared" ref="G44:L44" si="18">SUM(G45:G45)</f>
        <v>0</v>
      </c>
      <c r="H44" s="157">
        <f t="shared" si="18"/>
        <v>0</v>
      </c>
      <c r="I44" s="157">
        <f t="shared" si="18"/>
        <v>0</v>
      </c>
      <c r="J44" s="159">
        <f t="shared" si="18"/>
        <v>0</v>
      </c>
      <c r="K44" s="159">
        <f t="shared" si="18"/>
        <v>0</v>
      </c>
      <c r="L44" s="160">
        <f t="shared" si="18"/>
        <v>0</v>
      </c>
    </row>
    <row r="45" spans="1:12" x14ac:dyDescent="0.25">
      <c r="A45" s="63"/>
      <c r="B45" s="76"/>
      <c r="C45" s="62"/>
      <c r="D45" s="62"/>
      <c r="E45" s="112"/>
      <c r="F45" s="58"/>
      <c r="G45" s="21"/>
      <c r="H45" s="21"/>
      <c r="I45" s="21"/>
      <c r="J45" s="112"/>
      <c r="K45" s="112"/>
      <c r="L45" s="112"/>
    </row>
    <row r="46" spans="1:12" s="5" customFormat="1" x14ac:dyDescent="0.25">
      <c r="A46" s="63"/>
      <c r="B46" s="156" t="s">
        <v>248</v>
      </c>
      <c r="C46" s="157">
        <f>SUM(C47:C47)</f>
        <v>1</v>
      </c>
      <c r="D46" s="157">
        <f>SUM(D47:D47)</f>
        <v>1</v>
      </c>
      <c r="E46" s="158"/>
      <c r="F46" s="159"/>
      <c r="G46" s="157">
        <f t="shared" ref="G46:L46" si="19">SUM(G47:G47)</f>
        <v>10</v>
      </c>
      <c r="H46" s="157">
        <f t="shared" si="19"/>
        <v>110</v>
      </c>
      <c r="I46" s="157">
        <f t="shared" si="19"/>
        <v>140</v>
      </c>
      <c r="J46" s="159">
        <f t="shared" si="19"/>
        <v>0</v>
      </c>
      <c r="K46" s="159">
        <f t="shared" si="19"/>
        <v>0</v>
      </c>
      <c r="L46" s="160">
        <f t="shared" si="19"/>
        <v>0</v>
      </c>
    </row>
    <row r="47" spans="1:12" s="5" customFormat="1" ht="75" x14ac:dyDescent="0.25">
      <c r="A47" s="63"/>
      <c r="B47" s="76" t="s">
        <v>331</v>
      </c>
      <c r="C47" s="62">
        <v>1</v>
      </c>
      <c r="D47" s="62">
        <v>1</v>
      </c>
      <c r="E47" s="112" t="s">
        <v>330</v>
      </c>
      <c r="F47" s="113"/>
      <c r="G47" s="21">
        <v>10</v>
      </c>
      <c r="H47" s="21">
        <v>110</v>
      </c>
      <c r="I47" s="21">
        <v>140</v>
      </c>
      <c r="J47" s="112"/>
      <c r="K47" s="112"/>
      <c r="L47" s="112"/>
    </row>
    <row r="48" spans="1:12" s="5" customFormat="1" x14ac:dyDescent="0.25">
      <c r="A48" s="63"/>
      <c r="B48" s="156" t="s">
        <v>249</v>
      </c>
      <c r="C48" s="157">
        <f>SUM(C49:C49)</f>
        <v>0</v>
      </c>
      <c r="D48" s="157">
        <f>SUM(D49:D49)</f>
        <v>0</v>
      </c>
      <c r="E48" s="158"/>
      <c r="F48" s="159"/>
      <c r="G48" s="157">
        <f t="shared" ref="G48:L48" si="20">SUM(G49:G49)</f>
        <v>0</v>
      </c>
      <c r="H48" s="157">
        <f t="shared" si="20"/>
        <v>0</v>
      </c>
      <c r="I48" s="157">
        <f t="shared" si="20"/>
        <v>0</v>
      </c>
      <c r="J48" s="159">
        <f t="shared" si="20"/>
        <v>0</v>
      </c>
      <c r="K48" s="159">
        <f t="shared" si="20"/>
        <v>0</v>
      </c>
      <c r="L48" s="160">
        <f t="shared" si="20"/>
        <v>0</v>
      </c>
    </row>
    <row r="49" spans="1:12" s="5" customFormat="1" x14ac:dyDescent="0.25">
      <c r="A49" s="63"/>
      <c r="B49" s="76"/>
      <c r="C49" s="62"/>
      <c r="D49" s="62"/>
      <c r="E49" s="112"/>
      <c r="F49" s="58"/>
      <c r="G49" s="21"/>
      <c r="H49" s="21"/>
      <c r="I49" s="21"/>
      <c r="J49" s="112"/>
      <c r="K49" s="112"/>
      <c r="L49" s="112"/>
    </row>
    <row r="50" spans="1:12" s="5" customFormat="1" ht="187.5" x14ac:dyDescent="0.25">
      <c r="A50" s="29" t="s">
        <v>198</v>
      </c>
      <c r="B50" s="29" t="s">
        <v>199</v>
      </c>
      <c r="C50" s="29">
        <f>SUM(C51,C53,C56)</f>
        <v>0</v>
      </c>
      <c r="D50" s="29">
        <f>SUM(D51,D53,D56)</f>
        <v>0</v>
      </c>
      <c r="E50" s="114"/>
      <c r="F50" s="29"/>
      <c r="G50" s="115">
        <f t="shared" ref="G50:L50" si="21">SUM(G51,G53,G56)</f>
        <v>0</v>
      </c>
      <c r="H50" s="115">
        <f t="shared" si="21"/>
        <v>0</v>
      </c>
      <c r="I50" s="115">
        <f t="shared" si="21"/>
        <v>0</v>
      </c>
      <c r="J50" s="114">
        <f t="shared" si="21"/>
        <v>0</v>
      </c>
      <c r="K50" s="114">
        <f t="shared" si="21"/>
        <v>0</v>
      </c>
      <c r="L50" s="114">
        <f t="shared" si="21"/>
        <v>0</v>
      </c>
    </row>
    <row r="51" spans="1:12" s="5" customFormat="1" x14ac:dyDescent="0.25">
      <c r="A51" s="63"/>
      <c r="B51" s="156" t="s">
        <v>247</v>
      </c>
      <c r="C51" s="157">
        <f>SUM(C52:C52)</f>
        <v>0</v>
      </c>
      <c r="D51" s="157">
        <f>SUM(D52:D52)</f>
        <v>0</v>
      </c>
      <c r="E51" s="158"/>
      <c r="F51" s="159"/>
      <c r="G51" s="157">
        <f t="shared" ref="G51:L51" si="22">SUM(G52:G52)</f>
        <v>0</v>
      </c>
      <c r="H51" s="157">
        <f t="shared" si="22"/>
        <v>0</v>
      </c>
      <c r="I51" s="157">
        <f t="shared" si="22"/>
        <v>0</v>
      </c>
      <c r="J51" s="159">
        <f t="shared" si="22"/>
        <v>0</v>
      </c>
      <c r="K51" s="159">
        <f t="shared" si="22"/>
        <v>0</v>
      </c>
      <c r="L51" s="160">
        <f t="shared" si="22"/>
        <v>0</v>
      </c>
    </row>
    <row r="52" spans="1:12" x14ac:dyDescent="0.25">
      <c r="A52" s="63"/>
      <c r="B52" s="76"/>
      <c r="C52" s="62"/>
      <c r="D52" s="62"/>
      <c r="E52" s="112"/>
      <c r="F52" s="58"/>
      <c r="G52" s="21"/>
      <c r="H52" s="21"/>
      <c r="I52" s="21"/>
      <c r="J52" s="112"/>
      <c r="K52" s="112"/>
      <c r="L52" s="112"/>
    </row>
    <row r="53" spans="1:12" x14ac:dyDescent="0.25">
      <c r="A53" s="63"/>
      <c r="B53" s="156" t="s">
        <v>248</v>
      </c>
      <c r="C53" s="157">
        <f>SUM(C54:C55)</f>
        <v>0</v>
      </c>
      <c r="D53" s="157">
        <f>SUM(D54:D55)</f>
        <v>0</v>
      </c>
      <c r="E53" s="158"/>
      <c r="F53" s="159"/>
      <c r="G53" s="157">
        <f t="shared" ref="G53:L53" si="23">SUM(G54:G55)</f>
        <v>0</v>
      </c>
      <c r="H53" s="157">
        <f t="shared" si="23"/>
        <v>0</v>
      </c>
      <c r="I53" s="157">
        <f t="shared" si="23"/>
        <v>0</v>
      </c>
      <c r="J53" s="159">
        <f t="shared" si="23"/>
        <v>0</v>
      </c>
      <c r="K53" s="159">
        <f t="shared" si="23"/>
        <v>0</v>
      </c>
      <c r="L53" s="160">
        <f t="shared" si="23"/>
        <v>0</v>
      </c>
    </row>
    <row r="54" spans="1:12" x14ac:dyDescent="0.25">
      <c r="A54" s="63"/>
      <c r="B54" s="76"/>
      <c r="C54" s="62"/>
      <c r="D54" s="62"/>
      <c r="E54" s="112"/>
      <c r="F54" s="113"/>
      <c r="G54" s="21"/>
      <c r="H54" s="21"/>
      <c r="I54" s="21"/>
      <c r="J54" s="112"/>
      <c r="K54" s="112"/>
      <c r="L54" s="112"/>
    </row>
    <row r="55" spans="1:12" x14ac:dyDescent="0.25">
      <c r="A55" s="63"/>
      <c r="B55" s="76"/>
      <c r="C55" s="62"/>
      <c r="D55" s="62"/>
      <c r="E55" s="112"/>
      <c r="F55" s="58"/>
      <c r="G55" s="21"/>
      <c r="H55" s="21"/>
      <c r="I55" s="21"/>
      <c r="J55" s="112"/>
      <c r="K55" s="112"/>
      <c r="L55" s="112"/>
    </row>
    <row r="56" spans="1:12" x14ac:dyDescent="0.25">
      <c r="A56" s="63"/>
      <c r="B56" s="156" t="s">
        <v>249</v>
      </c>
      <c r="C56" s="157">
        <f>SUM(C57:C57)</f>
        <v>0</v>
      </c>
      <c r="D56" s="157">
        <f>SUM(D57:D57)</f>
        <v>0</v>
      </c>
      <c r="E56" s="158"/>
      <c r="F56" s="159"/>
      <c r="G56" s="157">
        <f t="shared" ref="G56:L56" si="24">SUM(G57:G57)</f>
        <v>0</v>
      </c>
      <c r="H56" s="157">
        <f t="shared" si="24"/>
        <v>0</v>
      </c>
      <c r="I56" s="157">
        <f t="shared" si="24"/>
        <v>0</v>
      </c>
      <c r="J56" s="159">
        <f t="shared" si="24"/>
        <v>0</v>
      </c>
      <c r="K56" s="159">
        <f t="shared" si="24"/>
        <v>0</v>
      </c>
      <c r="L56" s="160">
        <f t="shared" si="24"/>
        <v>0</v>
      </c>
    </row>
    <row r="57" spans="1:12" x14ac:dyDescent="0.25">
      <c r="A57" s="63"/>
      <c r="B57" s="76"/>
      <c r="C57" s="62"/>
      <c r="D57" s="62"/>
      <c r="E57" s="112"/>
      <c r="F57" s="58"/>
      <c r="G57" s="21"/>
      <c r="H57" s="21"/>
      <c r="I57" s="21"/>
      <c r="J57" s="112"/>
      <c r="K57" s="112"/>
      <c r="L57" s="112"/>
    </row>
    <row r="58" spans="1:12" ht="19.5" x14ac:dyDescent="0.35">
      <c r="A58" s="388" t="s">
        <v>197</v>
      </c>
      <c r="B58" s="388"/>
      <c r="C58" s="388"/>
      <c r="D58" s="388"/>
      <c r="E58" s="388"/>
      <c r="F58" s="388"/>
      <c r="G58" s="388"/>
      <c r="H58" s="388"/>
      <c r="I58" s="388"/>
      <c r="J58" s="388"/>
      <c r="K58" s="115"/>
      <c r="L58" s="151"/>
    </row>
    <row r="59" spans="1:12" x14ac:dyDescent="0.3">
      <c r="K59" s="126"/>
      <c r="L59" s="152"/>
    </row>
  </sheetData>
  <sheetProtection algorithmName="SHA-512" hashValue="0TWMV9ijUH5SLW2V+oA/6bBbZ5oj4896gARlkjTXU3FckQOJ8qRBwrAJCSJoc1hm/o8gy3j5zgapEdkm55hQEQ==" saltValue="IQLWsUNjAXGknxLgbp6p5A==" spinCount="100000" sheet="1" sort="0" autoFilter="0" pivotTables="0"/>
  <mergeCells count="11">
    <mergeCell ref="K2:K3"/>
    <mergeCell ref="G2:I2"/>
    <mergeCell ref="L2:L3"/>
    <mergeCell ref="A58:J58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80" zoomScaleNormal="100" zoomScaleSheetLayoutView="80" workbookViewId="0">
      <selection activeCell="G13" sqref="G13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4.28515625" customWidth="1"/>
    <col min="7" max="7" width="24.140625" customWidth="1"/>
  </cols>
  <sheetData>
    <row r="1" spans="1:7" ht="18.75" x14ac:dyDescent="0.25">
      <c r="A1" s="348" t="s">
        <v>106</v>
      </c>
      <c r="B1" s="348"/>
      <c r="C1" s="348"/>
      <c r="D1" s="348"/>
      <c r="E1" s="348"/>
      <c r="F1" s="348"/>
      <c r="G1" s="348"/>
    </row>
    <row r="2" spans="1:7" ht="54.75" customHeight="1" x14ac:dyDescent="0.25">
      <c r="A2" s="373" t="s">
        <v>107</v>
      </c>
      <c r="B2" s="385" t="s">
        <v>108</v>
      </c>
      <c r="C2" s="387"/>
      <c r="D2" s="373" t="s">
        <v>111</v>
      </c>
      <c r="E2" s="373" t="s">
        <v>112</v>
      </c>
      <c r="F2" s="373" t="s">
        <v>113</v>
      </c>
      <c r="G2" s="383" t="s">
        <v>114</v>
      </c>
    </row>
    <row r="3" spans="1:7" ht="21" customHeight="1" x14ac:dyDescent="0.25">
      <c r="A3" s="375"/>
      <c r="B3" s="52" t="s">
        <v>59</v>
      </c>
      <c r="C3" s="52" t="s">
        <v>90</v>
      </c>
      <c r="D3" s="375"/>
      <c r="E3" s="375"/>
      <c r="F3" s="375"/>
      <c r="G3" s="383"/>
    </row>
    <row r="4" spans="1:7" ht="129.75" customHeight="1" x14ac:dyDescent="0.25">
      <c r="A4" s="53" t="s">
        <v>109</v>
      </c>
      <c r="B4" s="56">
        <v>0</v>
      </c>
      <c r="C4" s="56">
        <v>15</v>
      </c>
      <c r="D4" s="83" t="s">
        <v>595</v>
      </c>
      <c r="E4" s="112" t="s">
        <v>349</v>
      </c>
      <c r="F4" s="112" t="s">
        <v>852</v>
      </c>
      <c r="G4" s="76" t="s">
        <v>348</v>
      </c>
    </row>
    <row r="5" spans="1:7" ht="62.25" customHeight="1" x14ac:dyDescent="0.25">
      <c r="A5" s="55" t="s">
        <v>110</v>
      </c>
      <c r="B5" s="56"/>
      <c r="C5" s="56"/>
      <c r="D5" s="83"/>
      <c r="E5" s="57"/>
      <c r="F5" s="112"/>
      <c r="G5" s="76"/>
    </row>
  </sheetData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94" t="s">
        <v>115</v>
      </c>
      <c r="B1" s="394"/>
      <c r="C1" s="394"/>
      <c r="D1" s="394"/>
      <c r="E1" s="394"/>
      <c r="F1" s="394"/>
      <c r="G1" s="394"/>
      <c r="H1" s="394"/>
      <c r="I1" s="394"/>
    </row>
    <row r="2" spans="1:9" s="5" customFormat="1" ht="38.25" customHeight="1" x14ac:dyDescent="0.25">
      <c r="A2" s="392" t="s">
        <v>62</v>
      </c>
      <c r="B2" s="392" t="s">
        <v>116</v>
      </c>
      <c r="C2" s="393" t="s">
        <v>117</v>
      </c>
      <c r="D2" s="393"/>
      <c r="E2" s="392" t="s">
        <v>118</v>
      </c>
      <c r="F2" s="392" t="s">
        <v>95</v>
      </c>
      <c r="G2" s="392" t="s">
        <v>120</v>
      </c>
      <c r="H2" s="392"/>
      <c r="I2" s="392" t="s">
        <v>122</v>
      </c>
    </row>
    <row r="3" spans="1:9" s="5" customFormat="1" ht="55.5" customHeight="1" x14ac:dyDescent="0.25">
      <c r="A3" s="392"/>
      <c r="B3" s="392"/>
      <c r="C3" s="19" t="s">
        <v>59</v>
      </c>
      <c r="D3" s="19" t="s">
        <v>90</v>
      </c>
      <c r="E3" s="392"/>
      <c r="F3" s="392"/>
      <c r="G3" s="7" t="s">
        <v>119</v>
      </c>
      <c r="H3" s="7" t="s">
        <v>121</v>
      </c>
      <c r="I3" s="392"/>
    </row>
    <row r="4" spans="1:9" ht="18.75" x14ac:dyDescent="0.25">
      <c r="A4" s="58">
        <v>1</v>
      </c>
      <c r="B4" s="76"/>
      <c r="C4" s="62"/>
      <c r="D4" s="62"/>
      <c r="E4" s="95"/>
      <c r="F4" s="76"/>
      <c r="G4" s="21"/>
      <c r="H4" s="21"/>
      <c r="I4" s="95"/>
    </row>
    <row r="5" spans="1:9" ht="18.75" x14ac:dyDescent="0.25">
      <c r="A5" s="58">
        <v>2</v>
      </c>
      <c r="B5" s="76"/>
      <c r="C5" s="62"/>
      <c r="D5" s="62"/>
      <c r="E5" s="58"/>
      <c r="F5" s="76"/>
      <c r="G5" s="21"/>
      <c r="H5" s="21"/>
      <c r="I5" s="58"/>
    </row>
    <row r="6" spans="1:9" ht="18.75" x14ac:dyDescent="0.25">
      <c r="A6" s="390" t="s">
        <v>91</v>
      </c>
      <c r="B6" s="391"/>
      <c r="C6" s="37">
        <f>SUM(C4:C5)</f>
        <v>0</v>
      </c>
      <c r="D6" s="37">
        <f>SUM(D4:D5)</f>
        <v>0</v>
      </c>
      <c r="E6" s="54"/>
      <c r="F6" s="54"/>
      <c r="G6" s="37">
        <f>SUM(G4:G5)</f>
        <v>0</v>
      </c>
      <c r="H6" s="37">
        <f>SUM(H4:H5)</f>
        <v>0</v>
      </c>
      <c r="I6" s="54"/>
    </row>
  </sheetData>
  <sheetProtection algorithmName="SHA-512" hashValue="FtdN5yXAq1oSwOIWmpMlEcKnFLXpmCC61uGI+NKF9VmXiO0UHijLxqSk751kwyq18OUiujGyladS4BvaU5rKrw==" saltValue="swkwC2NI2xmauVHhJOLKvA==" spinCount="100000" sheet="1" objects="1" scenarios="1" sort="0" autoFilter="0" pivotTables="0"/>
  <mergeCells count="9">
    <mergeCell ref="A6:B6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view="pageBreakPreview" topLeftCell="A4" zoomScaleNormal="100" zoomScaleSheetLayoutView="100" workbookViewId="0">
      <selection activeCell="N17" sqref="N17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264</v>
      </c>
      <c r="B1" s="51"/>
      <c r="C1" s="51"/>
      <c r="D1" s="51"/>
      <c r="E1" s="51"/>
      <c r="F1" s="51"/>
      <c r="G1" s="51"/>
      <c r="H1" s="67"/>
      <c r="I1" s="67"/>
      <c r="J1" s="67"/>
      <c r="K1" s="67"/>
      <c r="L1" s="67"/>
      <c r="M1" s="67"/>
      <c r="N1" s="67"/>
    </row>
    <row r="2" spans="1:14" ht="18.75" x14ac:dyDescent="0.3">
      <c r="A2" s="2"/>
      <c r="B2" s="348"/>
      <c r="C2" s="348"/>
      <c r="D2" s="348"/>
      <c r="E2" s="348"/>
      <c r="F2" s="348"/>
      <c r="G2" s="348"/>
      <c r="H2" s="38"/>
      <c r="I2" s="67"/>
      <c r="J2" s="67"/>
      <c r="K2" s="38"/>
      <c r="L2" s="38"/>
      <c r="M2" s="38"/>
      <c r="N2" s="38"/>
    </row>
    <row r="3" spans="1:14" s="5" customFormat="1" ht="18.75" customHeight="1" x14ac:dyDescent="0.25">
      <c r="A3" s="383" t="s">
        <v>123</v>
      </c>
      <c r="B3" s="395" t="s">
        <v>117</v>
      </c>
      <c r="C3" s="395"/>
      <c r="D3" s="383" t="s">
        <v>125</v>
      </c>
      <c r="E3" s="396" t="s">
        <v>126</v>
      </c>
      <c r="F3" s="383" t="s">
        <v>127</v>
      </c>
      <c r="G3" s="383" t="s">
        <v>128</v>
      </c>
      <c r="H3" s="383" t="s">
        <v>123</v>
      </c>
      <c r="I3" s="395" t="s">
        <v>117</v>
      </c>
      <c r="J3" s="395"/>
      <c r="K3" s="383" t="s">
        <v>125</v>
      </c>
      <c r="L3" s="396" t="s">
        <v>126</v>
      </c>
      <c r="M3" s="383" t="s">
        <v>127</v>
      </c>
      <c r="N3" s="383" t="s">
        <v>128</v>
      </c>
    </row>
    <row r="4" spans="1:14" s="5" customFormat="1" ht="76.5" customHeight="1" x14ac:dyDescent="0.25">
      <c r="A4" s="383"/>
      <c r="B4" s="52" t="s">
        <v>59</v>
      </c>
      <c r="C4" s="52" t="s">
        <v>90</v>
      </c>
      <c r="D4" s="383"/>
      <c r="E4" s="396"/>
      <c r="F4" s="383"/>
      <c r="G4" s="383"/>
      <c r="H4" s="383"/>
      <c r="I4" s="52" t="s">
        <v>59</v>
      </c>
      <c r="J4" s="52" t="s">
        <v>90</v>
      </c>
      <c r="K4" s="383"/>
      <c r="L4" s="396"/>
      <c r="M4" s="383"/>
      <c r="N4" s="383"/>
    </row>
    <row r="5" spans="1:14" ht="18.75" x14ac:dyDescent="0.3">
      <c r="A5" s="68" t="s">
        <v>254</v>
      </c>
      <c r="B5" s="37">
        <f>SUM(B6:B18)</f>
        <v>2</v>
      </c>
      <c r="C5" s="37">
        <f>SUM(C6:C18)</f>
        <v>2</v>
      </c>
      <c r="D5" s="69"/>
      <c r="E5" s="69"/>
      <c r="F5" s="37">
        <f>SUM(F6:F18)</f>
        <v>290</v>
      </c>
      <c r="G5" s="69"/>
      <c r="H5" s="68" t="s">
        <v>124</v>
      </c>
      <c r="I5" s="37">
        <f>SUM(I6:I19)</f>
        <v>14</v>
      </c>
      <c r="J5" s="37">
        <f>SUM(J6:J19)</f>
        <v>14</v>
      </c>
      <c r="K5" s="69"/>
      <c r="L5" s="69"/>
      <c r="M5" s="37">
        <f>SUM(M6:M19)</f>
        <v>3084</v>
      </c>
      <c r="N5" s="69"/>
    </row>
    <row r="6" spans="1:14" ht="68.25" customHeight="1" x14ac:dyDescent="0.25">
      <c r="A6" s="70"/>
      <c r="B6" s="262">
        <v>1</v>
      </c>
      <c r="C6" s="262">
        <v>1</v>
      </c>
      <c r="D6" s="261" t="s">
        <v>332</v>
      </c>
      <c r="E6" s="260" t="s">
        <v>71</v>
      </c>
      <c r="F6" s="262">
        <v>170</v>
      </c>
      <c r="G6" s="260" t="s">
        <v>334</v>
      </c>
      <c r="H6" s="264" t="s">
        <v>124</v>
      </c>
      <c r="I6" s="262">
        <v>1</v>
      </c>
      <c r="J6" s="262">
        <v>1</v>
      </c>
      <c r="K6" s="265" t="s">
        <v>335</v>
      </c>
      <c r="L6" s="260" t="s">
        <v>257</v>
      </c>
      <c r="M6" s="262">
        <v>150</v>
      </c>
      <c r="N6" s="260" t="s">
        <v>336</v>
      </c>
    </row>
    <row r="7" spans="1:14" ht="47.25" x14ac:dyDescent="0.25">
      <c r="A7" s="72"/>
      <c r="B7" s="262">
        <v>1</v>
      </c>
      <c r="C7" s="262">
        <v>1</v>
      </c>
      <c r="D7" s="261" t="s">
        <v>333</v>
      </c>
      <c r="E7" s="260" t="s">
        <v>71</v>
      </c>
      <c r="F7" s="262">
        <v>120</v>
      </c>
      <c r="G7" s="260" t="s">
        <v>742</v>
      </c>
      <c r="H7" s="266"/>
      <c r="I7" s="262">
        <v>1</v>
      </c>
      <c r="J7" s="262">
        <v>1</v>
      </c>
      <c r="K7" s="265" t="s">
        <v>343</v>
      </c>
      <c r="L7" s="260" t="s">
        <v>257</v>
      </c>
      <c r="M7" s="262">
        <v>180</v>
      </c>
      <c r="N7" s="260" t="s">
        <v>760</v>
      </c>
    </row>
    <row r="8" spans="1:14" ht="47.25" x14ac:dyDescent="0.25">
      <c r="A8" s="70"/>
      <c r="B8" s="62"/>
      <c r="C8" s="62"/>
      <c r="D8" s="96"/>
      <c r="E8" s="61"/>
      <c r="F8" s="62"/>
      <c r="G8" s="61"/>
      <c r="H8" s="264"/>
      <c r="I8" s="219">
        <v>1</v>
      </c>
      <c r="J8" s="219">
        <v>1</v>
      </c>
      <c r="K8" s="176" t="s">
        <v>468</v>
      </c>
      <c r="L8" s="260" t="s">
        <v>257</v>
      </c>
      <c r="M8" s="262">
        <v>85</v>
      </c>
      <c r="N8" s="260" t="s">
        <v>469</v>
      </c>
    </row>
    <row r="9" spans="1:14" ht="47.25" x14ac:dyDescent="0.25">
      <c r="A9" s="71"/>
      <c r="B9" s="21"/>
      <c r="C9" s="21"/>
      <c r="D9" s="76"/>
      <c r="E9" s="58"/>
      <c r="F9" s="21"/>
      <c r="G9" s="58"/>
      <c r="H9" s="267"/>
      <c r="I9" s="219">
        <v>1</v>
      </c>
      <c r="J9" s="219">
        <v>1</v>
      </c>
      <c r="K9" s="203" t="s">
        <v>743</v>
      </c>
      <c r="L9" s="260" t="s">
        <v>257</v>
      </c>
      <c r="M9" s="219">
        <v>90</v>
      </c>
      <c r="N9" s="260" t="s">
        <v>822</v>
      </c>
    </row>
    <row r="10" spans="1:14" ht="47.25" x14ac:dyDescent="0.25">
      <c r="A10" s="71"/>
      <c r="B10" s="21"/>
      <c r="C10" s="21"/>
      <c r="D10" s="76"/>
      <c r="E10" s="58"/>
      <c r="F10" s="21"/>
      <c r="G10" s="58"/>
      <c r="H10" s="267"/>
      <c r="I10" s="219">
        <v>1</v>
      </c>
      <c r="J10" s="219">
        <v>1</v>
      </c>
      <c r="K10" s="203" t="s">
        <v>744</v>
      </c>
      <c r="L10" s="260" t="s">
        <v>257</v>
      </c>
      <c r="M10" s="219">
        <v>150</v>
      </c>
      <c r="N10" s="260" t="s">
        <v>760</v>
      </c>
    </row>
    <row r="11" spans="1:14" ht="47.25" x14ac:dyDescent="0.25">
      <c r="A11" s="71"/>
      <c r="B11" s="21"/>
      <c r="C11" s="21"/>
      <c r="D11" s="76"/>
      <c r="E11" s="58"/>
      <c r="F11" s="21"/>
      <c r="G11" s="58"/>
      <c r="H11" s="267"/>
      <c r="I11" s="262">
        <v>1</v>
      </c>
      <c r="J11" s="262">
        <v>1</v>
      </c>
      <c r="K11" s="265" t="s">
        <v>341</v>
      </c>
      <c r="L11" s="260" t="s">
        <v>61</v>
      </c>
      <c r="M11" s="262">
        <v>300</v>
      </c>
      <c r="N11" s="260" t="s">
        <v>342</v>
      </c>
    </row>
    <row r="12" spans="1:14" ht="47.25" x14ac:dyDescent="0.25">
      <c r="A12" s="71"/>
      <c r="B12" s="21"/>
      <c r="C12" s="21"/>
      <c r="D12" s="76"/>
      <c r="E12" s="58"/>
      <c r="F12" s="21"/>
      <c r="G12" s="58"/>
      <c r="H12" s="267"/>
      <c r="I12" s="262">
        <v>1</v>
      </c>
      <c r="J12" s="262">
        <v>1</v>
      </c>
      <c r="K12" s="265" t="s">
        <v>339</v>
      </c>
      <c r="L12" s="260" t="s">
        <v>61</v>
      </c>
      <c r="M12" s="262">
        <v>150</v>
      </c>
      <c r="N12" s="260" t="s">
        <v>340</v>
      </c>
    </row>
    <row r="13" spans="1:14" ht="47.25" x14ac:dyDescent="0.25">
      <c r="A13" s="71"/>
      <c r="B13" s="21"/>
      <c r="C13" s="21"/>
      <c r="D13" s="76"/>
      <c r="E13" s="58"/>
      <c r="F13" s="21"/>
      <c r="G13" s="58"/>
      <c r="H13" s="267"/>
      <c r="I13" s="263">
        <v>1</v>
      </c>
      <c r="J13" s="263">
        <v>1</v>
      </c>
      <c r="K13" s="269" t="s">
        <v>467</v>
      </c>
      <c r="L13" s="260" t="s">
        <v>61</v>
      </c>
      <c r="M13" s="305">
        <v>230</v>
      </c>
      <c r="N13" s="299" t="s">
        <v>760</v>
      </c>
    </row>
    <row r="14" spans="1:14" ht="63" x14ac:dyDescent="0.25">
      <c r="A14" s="71"/>
      <c r="B14" s="21"/>
      <c r="C14" s="21"/>
      <c r="D14" s="76"/>
      <c r="E14" s="58"/>
      <c r="F14" s="21"/>
      <c r="G14" s="58"/>
      <c r="H14" s="71"/>
      <c r="I14" s="219">
        <v>1</v>
      </c>
      <c r="J14" s="219">
        <v>1</v>
      </c>
      <c r="K14" s="268" t="s">
        <v>337</v>
      </c>
      <c r="L14" s="260" t="s">
        <v>61</v>
      </c>
      <c r="M14" s="219">
        <v>120</v>
      </c>
      <c r="N14" s="201" t="s">
        <v>338</v>
      </c>
    </row>
    <row r="15" spans="1:14" ht="47.25" x14ac:dyDescent="0.25">
      <c r="A15" s="71"/>
      <c r="B15" s="21"/>
      <c r="C15" s="21"/>
      <c r="D15" s="76"/>
      <c r="E15" s="58"/>
      <c r="F15" s="21"/>
      <c r="G15" s="58"/>
      <c r="H15" s="71"/>
      <c r="I15" s="219">
        <v>1</v>
      </c>
      <c r="J15" s="219">
        <v>1</v>
      </c>
      <c r="K15" s="203" t="s">
        <v>578</v>
      </c>
      <c r="L15" s="260" t="s">
        <v>61</v>
      </c>
      <c r="M15" s="219">
        <v>85</v>
      </c>
      <c r="N15" s="201" t="s">
        <v>761</v>
      </c>
    </row>
    <row r="16" spans="1:14" ht="47.25" x14ac:dyDescent="0.25">
      <c r="A16" s="71"/>
      <c r="B16" s="21"/>
      <c r="C16" s="21"/>
      <c r="D16" s="76"/>
      <c r="E16" s="58"/>
      <c r="F16" s="21"/>
      <c r="G16" s="58"/>
      <c r="H16" s="71"/>
      <c r="I16" s="219">
        <v>1</v>
      </c>
      <c r="J16" s="219">
        <v>1</v>
      </c>
      <c r="K16" s="203" t="s">
        <v>579</v>
      </c>
      <c r="L16" s="260" t="s">
        <v>71</v>
      </c>
      <c r="M16" s="219">
        <v>85</v>
      </c>
      <c r="N16" s="201" t="s">
        <v>823</v>
      </c>
    </row>
    <row r="17" spans="1:14" ht="63" x14ac:dyDescent="0.25">
      <c r="A17" s="71"/>
      <c r="B17" s="21"/>
      <c r="C17" s="21"/>
      <c r="D17" s="76"/>
      <c r="E17" s="58"/>
      <c r="F17" s="21"/>
      <c r="G17" s="58"/>
      <c r="H17" s="71"/>
      <c r="I17" s="219">
        <v>1</v>
      </c>
      <c r="J17" s="219">
        <v>1</v>
      </c>
      <c r="K17" s="201" t="s">
        <v>281</v>
      </c>
      <c r="L17" s="260" t="s">
        <v>71</v>
      </c>
      <c r="M17" s="219">
        <v>1019</v>
      </c>
      <c r="N17" s="201" t="s">
        <v>823</v>
      </c>
    </row>
    <row r="18" spans="1:14" ht="63" x14ac:dyDescent="0.25">
      <c r="A18" s="71"/>
      <c r="B18" s="21"/>
      <c r="C18" s="21"/>
      <c r="D18" s="76"/>
      <c r="E18" s="58"/>
      <c r="F18" s="21"/>
      <c r="G18" s="58"/>
      <c r="H18" s="71"/>
      <c r="I18" s="219">
        <v>1</v>
      </c>
      <c r="J18" s="219">
        <v>1</v>
      </c>
      <c r="K18" s="261" t="s">
        <v>283</v>
      </c>
      <c r="L18" s="260" t="s">
        <v>71</v>
      </c>
      <c r="M18" s="262">
        <v>210</v>
      </c>
      <c r="N18" s="260" t="s">
        <v>760</v>
      </c>
    </row>
    <row r="19" spans="1:14" ht="63" x14ac:dyDescent="0.25">
      <c r="A19" s="71"/>
      <c r="B19" s="21"/>
      <c r="C19" s="21"/>
      <c r="D19" s="76"/>
      <c r="E19" s="113"/>
      <c r="F19" s="21"/>
      <c r="G19" s="113"/>
      <c r="H19" s="71"/>
      <c r="I19" s="219">
        <v>1</v>
      </c>
      <c r="J19" s="219">
        <v>1</v>
      </c>
      <c r="K19" s="261" t="s">
        <v>284</v>
      </c>
      <c r="L19" s="260" t="s">
        <v>69</v>
      </c>
      <c r="M19" s="262">
        <v>230</v>
      </c>
      <c r="N19" s="260" t="s">
        <v>760</v>
      </c>
    </row>
    <row r="20" spans="1:14" ht="18.75" x14ac:dyDescent="0.3">
      <c r="B20" s="2"/>
      <c r="C20" s="2"/>
      <c r="D20" s="1"/>
      <c r="E20" s="1"/>
      <c r="F20" s="1"/>
      <c r="G20" s="1"/>
    </row>
    <row r="21" spans="1:14" ht="18.75" x14ac:dyDescent="0.3">
      <c r="B21" s="2"/>
      <c r="C21" s="2"/>
      <c r="D21" s="1"/>
      <c r="E21" s="1"/>
      <c r="F21" s="1"/>
      <c r="G21" s="1"/>
    </row>
    <row r="22" spans="1:14" ht="18.75" x14ac:dyDescent="0.3">
      <c r="B22" s="2"/>
      <c r="C22" s="2"/>
      <c r="D22" s="1"/>
      <c r="E22" s="1"/>
      <c r="F22" s="1"/>
      <c r="G22" s="1"/>
    </row>
    <row r="23" spans="1:14" ht="18.75" x14ac:dyDescent="0.3">
      <c r="B23" s="2"/>
      <c r="C23" s="2"/>
      <c r="D23" s="1"/>
      <c r="E23" s="1"/>
      <c r="F23" s="1"/>
      <c r="G23" s="1"/>
    </row>
    <row r="24" spans="1:14" ht="18.75" x14ac:dyDescent="0.3">
      <c r="B24" s="2"/>
      <c r="C24" s="2"/>
      <c r="D24" s="1"/>
      <c r="E24" s="1"/>
      <c r="F24" s="1"/>
      <c r="G24" s="1"/>
    </row>
    <row r="25" spans="1:14" ht="18.75" x14ac:dyDescent="0.3">
      <c r="B25" s="2"/>
      <c r="C25" s="2"/>
      <c r="D25" s="1"/>
      <c r="E25" s="1"/>
      <c r="F25" s="1"/>
      <c r="G25" s="1"/>
    </row>
    <row r="26" spans="1:14" ht="18.75" x14ac:dyDescent="0.3">
      <c r="B26" s="2"/>
      <c r="C26" s="2"/>
      <c r="D26" s="1"/>
      <c r="E26" s="1"/>
      <c r="F26" s="1"/>
      <c r="G26" s="1"/>
    </row>
    <row r="27" spans="1:14" ht="18.75" x14ac:dyDescent="0.3">
      <c r="B27" s="2"/>
      <c r="C27" s="2"/>
      <c r="D27" s="1"/>
      <c r="E27" s="1"/>
      <c r="F27" s="1"/>
      <c r="G27" s="1"/>
    </row>
    <row r="28" spans="1:14" ht="18.75" x14ac:dyDescent="0.3">
      <c r="B28" s="2"/>
      <c r="C28" s="2"/>
      <c r="D28" s="1"/>
      <c r="E28" s="1"/>
      <c r="F28" s="1"/>
      <c r="G28" s="1"/>
    </row>
    <row r="29" spans="1:14" ht="18.75" x14ac:dyDescent="0.3">
      <c r="B29" s="2"/>
      <c r="C29" s="2"/>
      <c r="D29" s="1"/>
      <c r="E29" s="1"/>
      <c r="F29" s="1"/>
      <c r="G29" s="1"/>
    </row>
    <row r="30" spans="1:14" ht="18.75" x14ac:dyDescent="0.3">
      <c r="B30" s="2"/>
      <c r="C30" s="2"/>
      <c r="D30" s="1"/>
      <c r="E30" s="1"/>
      <c r="F30" s="1"/>
      <c r="G30" s="1"/>
    </row>
    <row r="31" spans="1:14" ht="18.75" x14ac:dyDescent="0.3">
      <c r="B31" s="2"/>
      <c r="C31" s="2"/>
      <c r="D31" s="1"/>
      <c r="E31" s="1"/>
      <c r="F31" s="1"/>
      <c r="G31" s="1"/>
    </row>
    <row r="32" spans="1:14" ht="18.75" x14ac:dyDescent="0.3">
      <c r="B32" s="2"/>
      <c r="C32" s="2"/>
      <c r="D32" s="1"/>
      <c r="E32" s="1"/>
      <c r="F32" s="1"/>
      <c r="G32" s="1"/>
    </row>
    <row r="33" spans="2:7" ht="18.75" x14ac:dyDescent="0.3">
      <c r="B33" s="2"/>
      <c r="C33" s="2"/>
      <c r="D33" s="1"/>
      <c r="E33" s="1"/>
      <c r="F33" s="1"/>
      <c r="G33" s="1"/>
    </row>
    <row r="34" spans="2:7" ht="18.75" x14ac:dyDescent="0.3">
      <c r="B34" s="2"/>
      <c r="C34" s="2"/>
      <c r="D34" s="1"/>
      <c r="E34" s="1"/>
      <c r="F34" s="1"/>
      <c r="G34" s="1"/>
    </row>
    <row r="35" spans="2:7" ht="18.75" x14ac:dyDescent="0.3">
      <c r="B35" s="2"/>
      <c r="C35" s="2"/>
      <c r="D35" s="1"/>
      <c r="E35" s="1"/>
      <c r="F35" s="1"/>
      <c r="G35" s="1"/>
    </row>
    <row r="36" spans="2:7" ht="18.75" x14ac:dyDescent="0.3">
      <c r="B36" s="2"/>
      <c r="C36" s="2"/>
      <c r="D36" s="1"/>
      <c r="E36" s="1"/>
      <c r="F36" s="1"/>
      <c r="G36" s="1"/>
    </row>
    <row r="37" spans="2:7" ht="18.75" x14ac:dyDescent="0.3">
      <c r="B37" s="2"/>
      <c r="C37" s="2"/>
      <c r="D37" s="1"/>
      <c r="E37" s="1"/>
      <c r="F37" s="1"/>
      <c r="G37" s="1"/>
    </row>
    <row r="38" spans="2:7" ht="18.75" x14ac:dyDescent="0.3">
      <c r="B38" s="2"/>
      <c r="C38" s="2"/>
      <c r="D38" s="1"/>
      <c r="E38" s="1"/>
      <c r="F38" s="1"/>
      <c r="G38" s="1"/>
    </row>
    <row r="39" spans="2:7" ht="18.75" x14ac:dyDescent="0.3">
      <c r="B39" s="2"/>
      <c r="C39" s="2"/>
      <c r="D39" s="1"/>
      <c r="E39" s="1"/>
      <c r="F39" s="1"/>
      <c r="G39" s="1"/>
    </row>
    <row r="40" spans="2:7" ht="18.75" x14ac:dyDescent="0.3">
      <c r="B40" s="2"/>
      <c r="C40" s="2"/>
      <c r="D40" s="1"/>
      <c r="E40" s="1"/>
      <c r="F40" s="1"/>
      <c r="G40" s="1"/>
    </row>
    <row r="41" spans="2:7" ht="18.75" x14ac:dyDescent="0.3">
      <c r="B41" s="2"/>
      <c r="C41" s="2"/>
      <c r="D41" s="1"/>
      <c r="E41" s="1"/>
      <c r="F41" s="1"/>
      <c r="G41" s="1"/>
    </row>
    <row r="42" spans="2:7" ht="18.75" x14ac:dyDescent="0.3">
      <c r="B42" s="2"/>
      <c r="C42" s="2"/>
      <c r="D42" s="1"/>
      <c r="E42" s="1"/>
      <c r="F42" s="1"/>
      <c r="G42" s="1"/>
    </row>
    <row r="43" spans="2:7" ht="18.75" x14ac:dyDescent="0.3">
      <c r="B43" s="2"/>
      <c r="C43" s="2"/>
      <c r="D43" s="1"/>
      <c r="E43" s="1"/>
      <c r="F43" s="1"/>
      <c r="G43" s="1"/>
    </row>
    <row r="44" spans="2:7" ht="18.75" x14ac:dyDescent="0.3">
      <c r="B44" s="2"/>
      <c r="C44" s="2"/>
      <c r="D44" s="1"/>
      <c r="E44" s="1"/>
      <c r="F44" s="1"/>
      <c r="G44" s="1"/>
    </row>
    <row r="45" spans="2:7" ht="18.75" x14ac:dyDescent="0.3">
      <c r="B45" s="2"/>
      <c r="C45" s="2"/>
      <c r="D45" s="1"/>
      <c r="E45" s="1"/>
      <c r="F45" s="1"/>
      <c r="G45" s="1"/>
    </row>
    <row r="46" spans="2:7" ht="18.75" x14ac:dyDescent="0.3">
      <c r="B46" s="2"/>
      <c r="C46" s="2"/>
      <c r="D46" s="1"/>
      <c r="E46" s="1"/>
      <c r="F46" s="1"/>
      <c r="G46" s="1"/>
    </row>
    <row r="47" spans="2:7" ht="18.75" x14ac:dyDescent="0.3">
      <c r="B47" s="2"/>
      <c r="C47" s="2"/>
      <c r="D47" s="1"/>
      <c r="E47" s="1"/>
      <c r="F47" s="1"/>
      <c r="G47" s="1"/>
    </row>
    <row r="48" spans="2:7" ht="18.75" x14ac:dyDescent="0.3">
      <c r="B48" s="2"/>
      <c r="C48" s="2"/>
      <c r="D48" s="1"/>
      <c r="E48" s="1"/>
      <c r="F48" s="1"/>
      <c r="G48" s="1"/>
    </row>
    <row r="49" spans="2:7" ht="18.75" x14ac:dyDescent="0.3">
      <c r="B49" s="2"/>
      <c r="C49" s="2"/>
      <c r="D49" s="1"/>
      <c r="E49" s="1"/>
      <c r="F49" s="1"/>
      <c r="G49" s="1"/>
    </row>
    <row r="50" spans="2:7" ht="18.75" x14ac:dyDescent="0.3">
      <c r="B50" s="2"/>
      <c r="C50" s="2"/>
      <c r="D50" s="1"/>
      <c r="E50" s="1"/>
      <c r="F50" s="1"/>
      <c r="G50" s="1"/>
    </row>
    <row r="51" spans="2:7" ht="18.75" x14ac:dyDescent="0.3">
      <c r="B51" s="2"/>
      <c r="C51" s="2"/>
      <c r="D51" s="1"/>
      <c r="E51" s="1"/>
      <c r="F51" s="1"/>
      <c r="G51" s="1"/>
    </row>
    <row r="52" spans="2:7" ht="18.75" x14ac:dyDescent="0.3">
      <c r="B52" s="2"/>
      <c r="C52" s="2"/>
      <c r="D52" s="1"/>
      <c r="E52" s="1"/>
      <c r="F52" s="1"/>
      <c r="G52" s="1"/>
    </row>
    <row r="53" spans="2:7" ht="18.75" x14ac:dyDescent="0.3">
      <c r="B53" s="2"/>
      <c r="C53" s="2"/>
      <c r="D53" s="1"/>
      <c r="E53" s="1"/>
      <c r="F53" s="1"/>
      <c r="G53" s="1"/>
    </row>
    <row r="54" spans="2:7" ht="18.75" x14ac:dyDescent="0.3">
      <c r="B54" s="2"/>
      <c r="C54" s="2"/>
      <c r="D54" s="1"/>
      <c r="E54" s="1"/>
      <c r="F54" s="1"/>
      <c r="G54" s="1"/>
    </row>
    <row r="55" spans="2:7" ht="18.75" x14ac:dyDescent="0.3">
      <c r="B55" s="2"/>
      <c r="C55" s="2"/>
      <c r="D55" s="1"/>
      <c r="E55" s="1"/>
      <c r="F55" s="1"/>
      <c r="G55" s="1"/>
    </row>
    <row r="56" spans="2:7" ht="18.75" x14ac:dyDescent="0.3">
      <c r="B56" s="2"/>
      <c r="C56" s="2"/>
      <c r="D56" s="1"/>
      <c r="E56" s="1"/>
      <c r="F56" s="1"/>
      <c r="G56" s="1"/>
    </row>
    <row r="57" spans="2:7" ht="18.75" x14ac:dyDescent="0.3">
      <c r="B57" s="2"/>
      <c r="C57" s="2"/>
      <c r="D57" s="1"/>
      <c r="E57" s="1"/>
      <c r="F57" s="1"/>
      <c r="G57" s="1"/>
    </row>
    <row r="58" spans="2:7" ht="18.75" x14ac:dyDescent="0.3">
      <c r="B58" s="2"/>
      <c r="C58" s="2"/>
      <c r="D58" s="1"/>
      <c r="E58" s="1"/>
      <c r="F58" s="1"/>
      <c r="G58" s="1"/>
    </row>
    <row r="59" spans="2:7" ht="18.75" x14ac:dyDescent="0.3">
      <c r="B59" s="2"/>
      <c r="C59" s="2"/>
      <c r="D59" s="1"/>
      <c r="E59" s="1"/>
      <c r="F59" s="1"/>
      <c r="G59" s="1"/>
    </row>
    <row r="60" spans="2:7" ht="18.75" x14ac:dyDescent="0.3">
      <c r="B60" s="2"/>
      <c r="C60" s="2"/>
      <c r="D60" s="1"/>
      <c r="E60" s="1"/>
      <c r="F60" s="1"/>
      <c r="G60" s="1"/>
    </row>
    <row r="61" spans="2:7" ht="18.75" x14ac:dyDescent="0.3">
      <c r="B61" s="2"/>
      <c r="C61" s="2"/>
      <c r="D61" s="1"/>
      <c r="E61" s="1"/>
      <c r="F61" s="1"/>
      <c r="G61" s="1"/>
    </row>
    <row r="62" spans="2:7" ht="18.75" x14ac:dyDescent="0.3">
      <c r="B62" s="2"/>
      <c r="C62" s="2"/>
      <c r="D62" s="1"/>
      <c r="E62" s="1"/>
      <c r="F62" s="1"/>
      <c r="G62" s="1"/>
    </row>
    <row r="63" spans="2:7" ht="18.75" x14ac:dyDescent="0.3">
      <c r="B63" s="2"/>
      <c r="C63" s="2"/>
      <c r="D63" s="1"/>
      <c r="E63" s="1"/>
      <c r="F63" s="1"/>
      <c r="G63" s="1"/>
    </row>
    <row r="64" spans="2:7" ht="18.75" x14ac:dyDescent="0.3">
      <c r="B64" s="2"/>
      <c r="C64" s="2"/>
      <c r="D64" s="1"/>
      <c r="E64" s="1"/>
      <c r="F64" s="1"/>
      <c r="G64" s="1"/>
    </row>
    <row r="65" spans="2:7" ht="18.75" x14ac:dyDescent="0.3">
      <c r="B65" s="2"/>
      <c r="C65" s="2"/>
      <c r="D65" s="1"/>
      <c r="E65" s="1"/>
      <c r="F65" s="1"/>
      <c r="G65" s="1"/>
    </row>
    <row r="66" spans="2:7" ht="18.75" x14ac:dyDescent="0.3">
      <c r="B66" s="2"/>
      <c r="C66" s="2"/>
      <c r="D66" s="1"/>
      <c r="E66" s="1"/>
      <c r="F66" s="1"/>
      <c r="G66" s="1"/>
    </row>
    <row r="67" spans="2:7" ht="18.75" x14ac:dyDescent="0.3">
      <c r="B67" s="2"/>
      <c r="C67" s="2"/>
      <c r="D67" s="1"/>
      <c r="E67" s="1"/>
      <c r="F67" s="1"/>
      <c r="G67" s="1"/>
    </row>
    <row r="68" spans="2:7" ht="18.75" x14ac:dyDescent="0.3">
      <c r="B68" s="2"/>
      <c r="C68" s="2"/>
      <c r="D68" s="1"/>
      <c r="E68" s="1"/>
      <c r="F68" s="1"/>
      <c r="G68" s="1"/>
    </row>
    <row r="69" spans="2:7" ht="18.75" x14ac:dyDescent="0.3">
      <c r="B69" s="2"/>
      <c r="C69" s="2"/>
      <c r="D69" s="1"/>
      <c r="E69" s="1"/>
      <c r="F69" s="1"/>
      <c r="G69" s="1"/>
    </row>
    <row r="70" spans="2:7" ht="18.75" x14ac:dyDescent="0.3">
      <c r="B70" s="2"/>
      <c r="C70" s="2"/>
      <c r="D70" s="1"/>
      <c r="E70" s="1"/>
      <c r="F70" s="1"/>
      <c r="G70" s="1"/>
    </row>
    <row r="71" spans="2:7" ht="18.75" x14ac:dyDescent="0.3">
      <c r="B71" s="2"/>
      <c r="C71" s="2"/>
      <c r="D71" s="1"/>
      <c r="E71" s="1"/>
      <c r="F71" s="1"/>
      <c r="G71" s="1"/>
    </row>
    <row r="72" spans="2:7" ht="18.75" x14ac:dyDescent="0.3">
      <c r="B72" s="2"/>
      <c r="C72" s="2"/>
      <c r="D72" s="1"/>
      <c r="E72" s="1"/>
      <c r="F72" s="1"/>
      <c r="G72" s="1"/>
    </row>
    <row r="73" spans="2:7" ht="18.75" x14ac:dyDescent="0.3">
      <c r="B73" s="2"/>
      <c r="C73" s="2"/>
      <c r="D73" s="1"/>
      <c r="E73" s="1"/>
      <c r="F73" s="1"/>
      <c r="G73" s="1"/>
    </row>
    <row r="74" spans="2:7" ht="18.75" x14ac:dyDescent="0.3">
      <c r="B74" s="2"/>
      <c r="C74" s="2"/>
      <c r="D74" s="1"/>
      <c r="E74" s="1"/>
      <c r="F74" s="1"/>
      <c r="G74" s="1"/>
    </row>
    <row r="75" spans="2:7" ht="18.75" x14ac:dyDescent="0.3">
      <c r="B75" s="2"/>
      <c r="C75" s="2"/>
      <c r="D75" s="1"/>
      <c r="E75" s="1"/>
      <c r="F75" s="1"/>
      <c r="G75" s="1"/>
    </row>
    <row r="76" spans="2:7" ht="18.75" x14ac:dyDescent="0.3">
      <c r="B76" s="2"/>
      <c r="C76" s="2"/>
      <c r="D76" s="1"/>
      <c r="E76" s="1"/>
      <c r="F76" s="1"/>
      <c r="G76" s="1"/>
    </row>
    <row r="77" spans="2:7" ht="18.75" x14ac:dyDescent="0.3">
      <c r="B77" s="2"/>
      <c r="C77" s="2"/>
      <c r="D77" s="1"/>
      <c r="E77" s="1"/>
      <c r="F77" s="1"/>
      <c r="G77" s="1"/>
    </row>
    <row r="78" spans="2:7" ht="18.75" x14ac:dyDescent="0.3">
      <c r="B78" s="2"/>
      <c r="C78" s="2"/>
      <c r="D78" s="1"/>
      <c r="E78" s="1"/>
      <c r="F78" s="1"/>
      <c r="G78" s="1"/>
    </row>
    <row r="79" spans="2:7" ht="18.75" x14ac:dyDescent="0.3">
      <c r="B79" s="2"/>
      <c r="C79" s="2"/>
      <c r="D79" s="1"/>
      <c r="E79" s="1"/>
      <c r="F79" s="1"/>
      <c r="G79" s="1"/>
    </row>
    <row r="80" spans="2:7" ht="18.75" x14ac:dyDescent="0.3">
      <c r="B80" s="2"/>
      <c r="C80" s="2"/>
      <c r="D80" s="1"/>
      <c r="E80" s="1"/>
      <c r="F80" s="1"/>
      <c r="G80" s="1"/>
    </row>
    <row r="81" spans="2:7" ht="18.75" x14ac:dyDescent="0.3">
      <c r="B81" s="2"/>
      <c r="C81" s="2"/>
      <c r="D81" s="1"/>
      <c r="E81" s="1"/>
      <c r="F81" s="1"/>
      <c r="G81" s="1"/>
    </row>
    <row r="82" spans="2:7" ht="18.75" x14ac:dyDescent="0.3">
      <c r="B82" s="2"/>
      <c r="C82" s="2"/>
      <c r="D82" s="1"/>
      <c r="E82" s="1"/>
      <c r="F82" s="1"/>
      <c r="G82" s="1"/>
    </row>
    <row r="83" spans="2:7" ht="18.75" x14ac:dyDescent="0.3">
      <c r="B83" s="2"/>
      <c r="C83" s="2"/>
      <c r="D83" s="1"/>
      <c r="E83" s="1"/>
      <c r="F83" s="1"/>
      <c r="G83" s="1"/>
    </row>
    <row r="84" spans="2:7" ht="18.75" x14ac:dyDescent="0.3">
      <c r="B84" s="2"/>
      <c r="C84" s="2"/>
      <c r="D84" s="1"/>
      <c r="E84" s="1"/>
      <c r="F84" s="1"/>
      <c r="G84" s="1"/>
    </row>
    <row r="85" spans="2:7" ht="18.75" x14ac:dyDescent="0.3">
      <c r="B85" s="2"/>
      <c r="C85" s="2"/>
      <c r="D85" s="1"/>
      <c r="E85" s="1"/>
      <c r="F85" s="1"/>
      <c r="G85" s="1"/>
    </row>
    <row r="86" spans="2:7" ht="18.75" x14ac:dyDescent="0.3">
      <c r="B86" s="2"/>
      <c r="C86" s="2"/>
      <c r="D86" s="1"/>
      <c r="E86" s="1"/>
      <c r="F86" s="1"/>
      <c r="G86" s="1"/>
    </row>
    <row r="87" spans="2:7" ht="18.75" x14ac:dyDescent="0.3">
      <c r="B87" s="2"/>
      <c r="C87" s="2"/>
      <c r="D87" s="1"/>
      <c r="E87" s="1"/>
      <c r="F87" s="1"/>
      <c r="G87" s="1"/>
    </row>
    <row r="88" spans="2:7" ht="18.75" x14ac:dyDescent="0.3">
      <c r="B88" s="2"/>
      <c r="C88" s="2"/>
      <c r="D88" s="1"/>
      <c r="E88" s="1"/>
      <c r="F88" s="1"/>
      <c r="G88" s="1"/>
    </row>
    <row r="89" spans="2:7" ht="18.75" x14ac:dyDescent="0.3">
      <c r="B89" s="2"/>
      <c r="C89" s="2"/>
      <c r="D89" s="1"/>
      <c r="E89" s="1"/>
      <c r="F89" s="1"/>
      <c r="G89" s="1"/>
    </row>
    <row r="90" spans="2:7" ht="18.75" x14ac:dyDescent="0.3">
      <c r="B90" s="2"/>
      <c r="C90" s="2"/>
      <c r="D90" s="1"/>
      <c r="E90" s="1"/>
      <c r="F90" s="1"/>
      <c r="G90" s="1"/>
    </row>
    <row r="91" spans="2:7" ht="18.75" x14ac:dyDescent="0.3">
      <c r="B91" s="2"/>
      <c r="C91" s="2"/>
      <c r="D91" s="1"/>
      <c r="E91" s="1"/>
      <c r="F91" s="1"/>
      <c r="G91" s="1"/>
    </row>
    <row r="92" spans="2:7" ht="18.75" x14ac:dyDescent="0.3">
      <c r="B92" s="2"/>
      <c r="C92" s="2"/>
      <c r="D92" s="1"/>
      <c r="E92" s="1"/>
      <c r="F92" s="1"/>
      <c r="G92" s="1"/>
    </row>
    <row r="93" spans="2:7" ht="18.75" x14ac:dyDescent="0.3">
      <c r="B93" s="2"/>
      <c r="C93" s="2"/>
      <c r="D93" s="1"/>
      <c r="E93" s="1"/>
      <c r="F93" s="1"/>
      <c r="G93" s="1"/>
    </row>
    <row r="94" spans="2:7" ht="18.75" x14ac:dyDescent="0.3">
      <c r="B94" s="2"/>
      <c r="C94" s="2"/>
      <c r="D94" s="1"/>
      <c r="E94" s="1"/>
      <c r="F94" s="1"/>
      <c r="G94" s="1"/>
    </row>
    <row r="95" spans="2:7" ht="18.75" x14ac:dyDescent="0.3">
      <c r="B95" s="2"/>
      <c r="C95" s="2"/>
      <c r="D95" s="1"/>
      <c r="E95" s="1"/>
      <c r="F95" s="1"/>
      <c r="G95" s="1"/>
    </row>
    <row r="96" spans="2:7" ht="18.75" x14ac:dyDescent="0.3">
      <c r="B96" s="2"/>
      <c r="C96" s="2"/>
      <c r="D96" s="1"/>
      <c r="E96" s="1"/>
      <c r="F96" s="1"/>
      <c r="G96" s="1"/>
    </row>
    <row r="97" spans="2:7" ht="18.75" x14ac:dyDescent="0.3">
      <c r="B97" s="2"/>
      <c r="C97" s="2"/>
      <c r="D97" s="1"/>
      <c r="E97" s="1"/>
      <c r="F97" s="1"/>
      <c r="G97" s="1"/>
    </row>
    <row r="98" spans="2:7" ht="18.75" x14ac:dyDescent="0.3">
      <c r="B98" s="2"/>
      <c r="C98" s="2"/>
      <c r="D98" s="1"/>
      <c r="E98" s="1"/>
      <c r="F98" s="1"/>
      <c r="G98" s="1"/>
    </row>
    <row r="99" spans="2:7" ht="18.75" x14ac:dyDescent="0.3">
      <c r="B99" s="2"/>
      <c r="C99" s="2"/>
      <c r="D99" s="1"/>
      <c r="E99" s="1"/>
      <c r="F99" s="1"/>
      <c r="G99" s="1"/>
    </row>
    <row r="100" spans="2:7" ht="18.75" x14ac:dyDescent="0.3">
      <c r="B100" s="2"/>
      <c r="C100" s="2"/>
      <c r="D100" s="1"/>
      <c r="E100" s="1"/>
      <c r="F100" s="1"/>
      <c r="G100" s="1"/>
    </row>
    <row r="101" spans="2:7" ht="18.75" x14ac:dyDescent="0.3">
      <c r="B101" s="2"/>
      <c r="C101" s="2"/>
      <c r="D101" s="1"/>
      <c r="E101" s="1"/>
      <c r="F101" s="1"/>
      <c r="G101" s="1"/>
    </row>
    <row r="102" spans="2:7" ht="18.75" x14ac:dyDescent="0.3">
      <c r="B102" s="2"/>
      <c r="C102" s="2"/>
      <c r="D102" s="1"/>
      <c r="E102" s="1"/>
      <c r="F102" s="1"/>
      <c r="G102" s="1"/>
    </row>
    <row r="103" spans="2:7" ht="18.75" x14ac:dyDescent="0.3">
      <c r="B103" s="2"/>
      <c r="C103" s="2"/>
      <c r="D103" s="1"/>
      <c r="E103" s="1"/>
      <c r="F103" s="1"/>
      <c r="G103" s="1"/>
    </row>
    <row r="104" spans="2:7" ht="18.75" x14ac:dyDescent="0.3">
      <c r="B104" s="2"/>
      <c r="C104" s="2"/>
      <c r="D104" s="1"/>
      <c r="E104" s="1"/>
      <c r="F104" s="1"/>
      <c r="G104" s="1"/>
    </row>
    <row r="105" spans="2:7" ht="18.75" x14ac:dyDescent="0.3">
      <c r="B105" s="2"/>
      <c r="C105" s="2"/>
      <c r="D105" s="1"/>
      <c r="E105" s="1"/>
      <c r="F105" s="1"/>
      <c r="G105" s="1"/>
    </row>
    <row r="106" spans="2:7" ht="18.75" x14ac:dyDescent="0.3">
      <c r="B106" s="2"/>
      <c r="C106" s="2"/>
      <c r="D106" s="1"/>
      <c r="E106" s="1"/>
      <c r="F106" s="1"/>
      <c r="G106" s="1"/>
    </row>
    <row r="107" spans="2:7" ht="18.75" x14ac:dyDescent="0.3">
      <c r="B107" s="2"/>
      <c r="C107" s="2"/>
      <c r="D107" s="1"/>
      <c r="E107" s="1"/>
      <c r="F107" s="1"/>
      <c r="G107" s="1"/>
    </row>
    <row r="108" spans="2:7" ht="18.75" x14ac:dyDescent="0.3">
      <c r="B108" s="2"/>
      <c r="C108" s="2"/>
      <c r="D108" s="1"/>
      <c r="E108" s="1"/>
      <c r="F108" s="1"/>
      <c r="G108" s="1"/>
    </row>
    <row r="109" spans="2:7" ht="18.75" x14ac:dyDescent="0.3">
      <c r="B109" s="2"/>
      <c r="C109" s="2"/>
      <c r="D109" s="1"/>
      <c r="E109" s="1"/>
      <c r="F109" s="1"/>
      <c r="G109" s="1"/>
    </row>
    <row r="110" spans="2:7" ht="18.75" x14ac:dyDescent="0.3">
      <c r="B110" s="2"/>
      <c r="C110" s="2"/>
      <c r="D110" s="1"/>
      <c r="E110" s="1"/>
      <c r="F110" s="1"/>
      <c r="G110" s="1"/>
    </row>
    <row r="111" spans="2:7" ht="18.75" x14ac:dyDescent="0.3">
      <c r="B111" s="2"/>
      <c r="C111" s="2"/>
      <c r="D111" s="1"/>
      <c r="E111" s="1"/>
      <c r="F111" s="1"/>
      <c r="G111" s="1"/>
    </row>
    <row r="112" spans="2:7" ht="18.75" x14ac:dyDescent="0.3">
      <c r="B112" s="2"/>
      <c r="C112" s="2"/>
      <c r="D112" s="1"/>
      <c r="E112" s="1"/>
      <c r="F112" s="1"/>
      <c r="G112" s="1"/>
    </row>
    <row r="113" spans="2:7" ht="18.75" x14ac:dyDescent="0.3">
      <c r="B113" s="2"/>
      <c r="C113" s="2"/>
      <c r="D113" s="1"/>
      <c r="E113" s="1"/>
      <c r="F113" s="1"/>
      <c r="G113" s="1"/>
    </row>
    <row r="114" spans="2:7" ht="18.75" x14ac:dyDescent="0.3">
      <c r="B114" s="2"/>
      <c r="C114" s="2"/>
      <c r="D114" s="1"/>
      <c r="E114" s="1"/>
      <c r="F114" s="1"/>
      <c r="G114" s="1"/>
    </row>
    <row r="115" spans="2:7" ht="18.75" x14ac:dyDescent="0.3">
      <c r="B115" s="2"/>
      <c r="C115" s="2"/>
      <c r="D115" s="1"/>
      <c r="E115" s="1"/>
      <c r="F115" s="1"/>
      <c r="G115" s="1"/>
    </row>
    <row r="116" spans="2:7" ht="18.75" x14ac:dyDescent="0.3">
      <c r="B116" s="2"/>
      <c r="C116" s="2"/>
      <c r="D116" s="1"/>
      <c r="E116" s="1"/>
      <c r="F116" s="1"/>
      <c r="G116" s="1"/>
    </row>
    <row r="117" spans="2:7" ht="18.75" x14ac:dyDescent="0.3">
      <c r="B117" s="2"/>
      <c r="C117" s="2"/>
      <c r="D117" s="1"/>
      <c r="E117" s="1"/>
      <c r="F117" s="1"/>
      <c r="G117" s="1"/>
    </row>
    <row r="118" spans="2:7" ht="18.75" x14ac:dyDescent="0.3">
      <c r="B118" s="2"/>
      <c r="C118" s="2"/>
      <c r="D118" s="1"/>
      <c r="E118" s="1"/>
      <c r="F118" s="1"/>
      <c r="G118" s="1"/>
    </row>
    <row r="119" spans="2:7" ht="18.75" x14ac:dyDescent="0.3">
      <c r="B119" s="2"/>
      <c r="C119" s="2"/>
      <c r="D119" s="1"/>
      <c r="E119" s="1"/>
      <c r="F119" s="1"/>
      <c r="G119" s="1"/>
    </row>
    <row r="120" spans="2:7" ht="18.75" x14ac:dyDescent="0.3">
      <c r="B120" s="2"/>
      <c r="C120" s="2"/>
      <c r="D120" s="1"/>
      <c r="E120" s="1"/>
      <c r="F120" s="1"/>
      <c r="G120" s="1"/>
    </row>
    <row r="121" spans="2:7" ht="18.75" x14ac:dyDescent="0.3">
      <c r="B121" s="2"/>
      <c r="C121" s="2"/>
      <c r="D121" s="1"/>
      <c r="E121" s="1"/>
      <c r="F121" s="1"/>
      <c r="G121" s="1"/>
    </row>
    <row r="122" spans="2:7" ht="18.75" x14ac:dyDescent="0.3">
      <c r="B122" s="2"/>
      <c r="C122" s="2"/>
      <c r="D122" s="1"/>
      <c r="E122" s="1"/>
      <c r="F122" s="1"/>
      <c r="G122" s="1"/>
    </row>
    <row r="123" spans="2:7" ht="18.75" x14ac:dyDescent="0.3">
      <c r="B123" s="2"/>
      <c r="C123" s="2"/>
      <c r="D123" s="1"/>
      <c r="E123" s="1"/>
      <c r="F123" s="1"/>
      <c r="G123" s="1"/>
    </row>
    <row r="124" spans="2:7" ht="18.75" x14ac:dyDescent="0.3">
      <c r="B124" s="2"/>
      <c r="C124" s="2"/>
      <c r="D124" s="1"/>
      <c r="E124" s="1"/>
      <c r="F124" s="1"/>
      <c r="G124" s="1"/>
    </row>
    <row r="125" spans="2:7" ht="18.75" x14ac:dyDescent="0.3">
      <c r="B125" s="2"/>
      <c r="C125" s="2"/>
      <c r="D125" s="1"/>
      <c r="E125" s="1"/>
      <c r="F125" s="1"/>
      <c r="G125" s="1"/>
    </row>
    <row r="126" spans="2:7" ht="18.75" x14ac:dyDescent="0.3">
      <c r="B126" s="2"/>
      <c r="C126" s="2"/>
      <c r="D126" s="1"/>
      <c r="E126" s="1"/>
      <c r="F126" s="1"/>
      <c r="G126" s="1"/>
    </row>
    <row r="127" spans="2:7" ht="18.75" x14ac:dyDescent="0.3">
      <c r="B127" s="2"/>
      <c r="C127" s="2"/>
      <c r="D127" s="1"/>
      <c r="E127" s="1"/>
      <c r="F127" s="1"/>
      <c r="G127" s="1"/>
    </row>
    <row r="128" spans="2:7" ht="18.75" x14ac:dyDescent="0.3">
      <c r="B128" s="2"/>
      <c r="C128" s="2"/>
      <c r="D128" s="1"/>
      <c r="E128" s="1"/>
      <c r="F128" s="1"/>
      <c r="G128" s="1"/>
    </row>
    <row r="129" spans="2:7" ht="18.75" x14ac:dyDescent="0.3">
      <c r="B129" s="2"/>
      <c r="C129" s="2"/>
      <c r="D129" s="1"/>
      <c r="E129" s="1"/>
      <c r="F129" s="1"/>
      <c r="G129" s="1"/>
    </row>
    <row r="130" spans="2:7" ht="18.75" x14ac:dyDescent="0.3">
      <c r="B130" s="2"/>
      <c r="C130" s="2"/>
      <c r="D130" s="1"/>
      <c r="E130" s="1"/>
      <c r="F130" s="1"/>
      <c r="G130" s="1"/>
    </row>
    <row r="131" spans="2:7" ht="18.75" x14ac:dyDescent="0.3">
      <c r="B131" s="2"/>
      <c r="C131" s="2"/>
      <c r="D131" s="1"/>
      <c r="E131" s="1"/>
      <c r="F131" s="1"/>
      <c r="G131" s="1"/>
    </row>
    <row r="132" spans="2:7" ht="18.75" x14ac:dyDescent="0.3">
      <c r="B132" s="2"/>
      <c r="C132" s="2"/>
      <c r="D132" s="1"/>
      <c r="E132" s="1"/>
      <c r="F132" s="1"/>
      <c r="G132" s="1"/>
    </row>
    <row r="133" spans="2:7" ht="18.75" x14ac:dyDescent="0.3">
      <c r="B133" s="2"/>
      <c r="C133" s="2"/>
      <c r="D133" s="1"/>
      <c r="E133" s="1"/>
      <c r="F133" s="1"/>
      <c r="G133" s="1"/>
    </row>
    <row r="134" spans="2:7" ht="18.75" x14ac:dyDescent="0.3">
      <c r="B134" s="2"/>
      <c r="C134" s="2"/>
      <c r="D134" s="1"/>
      <c r="E134" s="1"/>
      <c r="F134" s="1"/>
      <c r="G134" s="1"/>
    </row>
    <row r="135" spans="2:7" ht="18.75" x14ac:dyDescent="0.3">
      <c r="B135" s="2"/>
      <c r="C135" s="2"/>
      <c r="D135" s="1"/>
      <c r="E135" s="1"/>
      <c r="F135" s="1"/>
      <c r="G135" s="1"/>
    </row>
    <row r="136" spans="2:7" ht="18.75" x14ac:dyDescent="0.3">
      <c r="B136" s="2"/>
      <c r="C136" s="2"/>
      <c r="D136" s="1"/>
      <c r="E136" s="1"/>
      <c r="F136" s="1"/>
      <c r="G136" s="1"/>
    </row>
    <row r="137" spans="2:7" ht="18.75" x14ac:dyDescent="0.3">
      <c r="B137" s="2"/>
      <c r="C137" s="2"/>
      <c r="D137" s="1"/>
      <c r="E137" s="1"/>
      <c r="F137" s="1"/>
      <c r="G137" s="1"/>
    </row>
    <row r="138" spans="2:7" ht="18.75" x14ac:dyDescent="0.3">
      <c r="B138" s="2"/>
      <c r="C138" s="2"/>
      <c r="D138" s="1"/>
      <c r="E138" s="1"/>
      <c r="F138" s="1"/>
      <c r="G138" s="1"/>
    </row>
    <row r="139" spans="2:7" ht="18.75" x14ac:dyDescent="0.3">
      <c r="B139" s="2"/>
      <c r="C139" s="2"/>
      <c r="D139" s="1"/>
      <c r="E139" s="1"/>
      <c r="F139" s="1"/>
      <c r="G139" s="1"/>
    </row>
    <row r="140" spans="2:7" ht="18.75" x14ac:dyDescent="0.3">
      <c r="B140" s="2"/>
      <c r="C140" s="2"/>
      <c r="D140" s="1"/>
      <c r="E140" s="1"/>
      <c r="F140" s="1"/>
      <c r="G140" s="1"/>
    </row>
    <row r="141" spans="2:7" ht="18.75" x14ac:dyDescent="0.3">
      <c r="B141" s="2"/>
      <c r="C141" s="2"/>
      <c r="D141" s="1"/>
      <c r="E141" s="1"/>
      <c r="F141" s="1"/>
      <c r="G141" s="1"/>
    </row>
    <row r="142" spans="2:7" ht="18.75" x14ac:dyDescent="0.3">
      <c r="B142" s="2"/>
      <c r="C142" s="2"/>
      <c r="D142" s="1"/>
      <c r="E142" s="1"/>
      <c r="F142" s="1"/>
      <c r="G142" s="1"/>
    </row>
    <row r="143" spans="2:7" ht="18.75" x14ac:dyDescent="0.3">
      <c r="B143" s="2"/>
      <c r="C143" s="2"/>
      <c r="D143" s="1"/>
      <c r="E143" s="1"/>
      <c r="F143" s="1"/>
      <c r="G143" s="1"/>
    </row>
    <row r="144" spans="2:7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</sheetData>
  <sheetProtection algorithmName="SHA-512" hashValue="q3+Jp5O1s7ultujIb9KC+pgumzgDY+MvsvQ7dD9FwDVWHshPiwt20vFT8vzGUBLgqbtPUJV3PDXkbyuKSASQ9A==" saltValue="8nA0rNCpC7t6FKc8cMh9EA==" spinCount="100000" sheet="1"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2019-10-28T06:18:47Z</cp:lastPrinted>
  <dcterms:created xsi:type="dcterms:W3CDTF">2013-11-25T08:04:18Z</dcterms:created>
  <dcterms:modified xsi:type="dcterms:W3CDTF">2019-12-18T06:49:21Z</dcterms:modified>
</cp:coreProperties>
</file>