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28800" windowHeight="11805" tabRatio="715" firstSheet="4" activeTab="5"/>
  </bookViews>
  <sheets>
    <sheet name="Титул" sheetId="1" r:id="rId1"/>
    <sheet name="Общие сведения" sheetId="2" r:id="rId2"/>
    <sheet name="Раздел 1,1.1" sheetId="3" r:id="rId3"/>
    <sheet name="Раздел 1.2" sheetId="4" r:id="rId4"/>
    <sheet name="Раздел 1.3" sheetId="5" r:id="rId5"/>
    <sheet name="Раздел 2" sheetId="6" r:id="rId6"/>
    <sheet name="Раздел 3" sheetId="7" r:id="rId7"/>
    <sheet name="Раздел 4" sheetId="8" r:id="rId8"/>
    <sheet name="Раздел 5, 5.1" sheetId="9" r:id="rId9"/>
    <sheet name="Раздел 5.2" sheetId="10" r:id="rId10"/>
    <sheet name="Раздел 5.3" sheetId="11" r:id="rId11"/>
    <sheet name="Раздел 6" sheetId="12" r:id="rId12"/>
    <sheet name="Раздел 7" sheetId="13" r:id="rId13"/>
    <sheet name="Раздел 8, 8.1" sheetId="14" r:id="rId14"/>
    <sheet name="Лист1" sheetId="15" r:id="rId15"/>
    <sheet name="Лист2" sheetId="16" r:id="rId16"/>
    <sheet name="Раздел 8.2" sheetId="17" r:id="rId17"/>
    <sheet name="Раздел 8.3" sheetId="18" r:id="rId18"/>
    <sheet name="Раздел 9" sheetId="19" r:id="rId19"/>
    <sheet name="Раздел 10, 10.1" sheetId="20" r:id="rId20"/>
    <sheet name="Раздел 10.2" sheetId="21" r:id="rId21"/>
    <sheet name="Раздел 10.3" sheetId="22" r:id="rId22"/>
    <sheet name="Раздел 10.4" sheetId="23" r:id="rId23"/>
  </sheets>
  <externalReferences>
    <externalReference r:id="rId24"/>
  </externalReferences>
  <definedNames>
    <definedName name="Z_3D72A63C_82CE_4144_A415_413C20383630_.wvu.Cols" localSheetId="1" hidden="1">'Общие сведения'!$D:$E</definedName>
    <definedName name="Z_3D72A63C_82CE_4144_A415_413C20383630_.wvu.PrintArea" localSheetId="2" hidden="1">'Раздел 1,1.1'!$A$1:$H$16</definedName>
    <definedName name="Z_3D72A63C_82CE_4144_A415_413C20383630_.wvu.PrintArea" localSheetId="19" hidden="1">'Раздел 10, 10.1'!$A$1:$L$12</definedName>
    <definedName name="Z_3D72A63C_82CE_4144_A415_413C20383630_.wvu.PrintArea" localSheetId="20" hidden="1">'Раздел 10.2'!$A$1:$C$38</definedName>
    <definedName name="Z_3D72A63C_82CE_4144_A415_413C20383630_.wvu.PrintArea" localSheetId="0" hidden="1">Титул!$A$1:$O$29</definedName>
    <definedName name="Z_3D72A63C_82CE_4144_A415_413C20383630_.wvu.Rows" localSheetId="2" hidden="1">'Раздел 1,1.1'!$5:$5</definedName>
    <definedName name="Z_3D72A63C_82CE_4144_A415_413C20383630_.wvu.Rows" localSheetId="4" hidden="1">'Раздел 1.3'!$5:$29,'Раздел 1.3'!$32:$40,'Раздел 1.3'!$86:$92,'Раздел 1.3'!$100:$110,'Раздел 1.3'!$116:$118,'Раздел 1.3'!$122:$123,'Раздел 1.3'!$125:$129</definedName>
    <definedName name="Z_B2BEF2B0_351B_4F78_9473_3EAA15505BEF_.wvu.Cols" localSheetId="1" hidden="1">'Общие сведения'!$D:$E</definedName>
    <definedName name="Z_B2BEF2B0_351B_4F78_9473_3EAA15505BEF_.wvu.PrintArea" localSheetId="2" hidden="1">'Раздел 1,1.1'!$A$1:$H$16</definedName>
    <definedName name="Z_B2BEF2B0_351B_4F78_9473_3EAA15505BEF_.wvu.PrintArea" localSheetId="19" hidden="1">'Раздел 10, 10.1'!$A$1:$L$12</definedName>
    <definedName name="Z_B2BEF2B0_351B_4F78_9473_3EAA15505BEF_.wvu.PrintArea" localSheetId="20" hidden="1">'Раздел 10.2'!$A$1:$C$38</definedName>
    <definedName name="Z_B2BEF2B0_351B_4F78_9473_3EAA15505BEF_.wvu.PrintArea" localSheetId="0" hidden="1">Титул!$A$1:$O$29</definedName>
    <definedName name="Z_B2BEF2B0_351B_4F78_9473_3EAA15505BEF_.wvu.Rows" localSheetId="2" hidden="1">'Раздел 1,1.1'!$5:$5</definedName>
    <definedName name="Z_B2BEF2B0_351B_4F78_9473_3EAA15505BEF_.wvu.Rows" localSheetId="4" hidden="1">'Раздел 1.3'!$32:$40,'Раздел 1.3'!$86:$92,'Раздел 1.3'!$100:$110,'Раздел 1.3'!$116:$118,'Раздел 1.3'!$122:$123,'Раздел 1.3'!$125:$129</definedName>
    <definedName name="_xlnm.Print_Area" localSheetId="2">'Раздел 1,1.1'!$A$1:$H$16</definedName>
    <definedName name="_xlnm.Print_Area" localSheetId="19">'Раздел 10, 10.1'!$A$1:$L$12</definedName>
    <definedName name="_xlnm.Print_Area" localSheetId="20">'Раздел 10.2'!$A$1:$C$38</definedName>
    <definedName name="_xlnm.Print_Area" localSheetId="0">Титул!$A$1:$O$29</definedName>
  </definedNames>
  <calcPr calcId="162913"/>
  <customWorkbookViews>
    <customWorkbookView name="User2 - Личное представление" guid="{B2BEF2B0-351B-4F78-9473-3EAA15505BEF}" mergeInterval="0" personalView="1" xWindow="31" yWindow="22" windowWidth="923" windowHeight="999" tabRatio="715" activeSheetId="6"/>
    <customWorkbookView name="Пользователь - Личное представление" guid="{3D72A63C-82CE-4144-A415-413C20383630}" mergeInterval="0" personalView="1" maximized="1" xWindow="-8" yWindow="-8" windowWidth="1382" windowHeight="744" tabRatio="715" activeSheetId="23"/>
  </customWorkbookViews>
</workbook>
</file>

<file path=xl/calcChain.xml><?xml version="1.0" encoding="utf-8"?>
<calcChain xmlns="http://schemas.openxmlformats.org/spreadsheetml/2006/main">
  <c r="D82" i="5" l="1"/>
  <c r="E3" i="22" l="1"/>
  <c r="B3" i="22"/>
  <c r="I5" i="9" l="1"/>
  <c r="B5" i="9" l="1"/>
  <c r="C15" i="4" l="1"/>
  <c r="C14" i="4"/>
  <c r="C13" i="4"/>
  <c r="C12" i="4"/>
  <c r="C11" i="4"/>
  <c r="C10" i="4"/>
  <c r="B9" i="4"/>
  <c r="C8" i="4"/>
  <c r="C7" i="4"/>
  <c r="C6" i="4"/>
  <c r="C5" i="4"/>
  <c r="C4" i="4"/>
  <c r="B3" i="4"/>
  <c r="E5" i="12" l="1"/>
  <c r="E10" i="12" s="1"/>
  <c r="D5" i="12"/>
  <c r="D10" i="12" s="1"/>
  <c r="C5" i="12"/>
  <c r="C10" i="12" s="1"/>
  <c r="B5" i="12"/>
  <c r="B10" i="12" s="1"/>
  <c r="E127" i="11"/>
  <c r="D127" i="11"/>
  <c r="C127" i="11"/>
  <c r="E121" i="11"/>
  <c r="D121" i="11"/>
  <c r="C121" i="11"/>
  <c r="E106" i="11"/>
  <c r="D106" i="11"/>
  <c r="C106" i="11"/>
  <c r="E100" i="11"/>
  <c r="D100" i="11"/>
  <c r="C100" i="11"/>
  <c r="E93" i="11"/>
  <c r="D93" i="11"/>
  <c r="C93" i="11"/>
  <c r="E83" i="11"/>
  <c r="D83" i="11"/>
  <c r="C83" i="11"/>
  <c r="E70" i="11"/>
  <c r="D70" i="11"/>
  <c r="C70" i="11"/>
  <c r="E64" i="11"/>
  <c r="E63" i="11" s="1"/>
  <c r="D64" i="11"/>
  <c r="D63" i="11" s="1"/>
  <c r="C64" i="11"/>
  <c r="C63" i="11" s="1"/>
  <c r="E57" i="11"/>
  <c r="D57" i="11"/>
  <c r="C57" i="11"/>
  <c r="E46" i="11"/>
  <c r="D46" i="11"/>
  <c r="C46" i="11"/>
  <c r="E35" i="11"/>
  <c r="D35" i="11"/>
  <c r="C35" i="11"/>
  <c r="E29" i="11"/>
  <c r="E28" i="11" s="1"/>
  <c r="D29" i="11"/>
  <c r="D28" i="11" s="1"/>
  <c r="C29" i="11"/>
  <c r="C28" i="11" s="1"/>
  <c r="E22" i="11"/>
  <c r="D22" i="11"/>
  <c r="C22" i="11"/>
  <c r="E16" i="11"/>
  <c r="D16" i="11"/>
  <c r="C16" i="11"/>
  <c r="E10" i="11"/>
  <c r="D10" i="11"/>
  <c r="C10" i="11"/>
  <c r="E4" i="11"/>
  <c r="D4" i="11"/>
  <c r="C4" i="11"/>
  <c r="C3" i="11" s="1"/>
  <c r="D3" i="11" l="1"/>
  <c r="E3" i="11"/>
  <c r="D59" i="8"/>
  <c r="D111" i="5"/>
  <c r="D30" i="5"/>
  <c r="D130" i="5" l="1"/>
  <c r="D119" i="5"/>
  <c r="D93" i="5"/>
  <c r="D41" i="5"/>
  <c r="D4" i="5"/>
  <c r="D3" i="5" l="1"/>
  <c r="D14" i="3"/>
  <c r="C14" i="3"/>
  <c r="E17" i="23" l="1"/>
  <c r="D17" i="23"/>
  <c r="C17" i="23"/>
  <c r="B17" i="23"/>
  <c r="G14" i="3" l="1"/>
  <c r="F14" i="3"/>
  <c r="C16" i="3" s="1"/>
  <c r="F15" i="3" l="1"/>
  <c r="E15" i="3"/>
  <c r="E14" i="3"/>
  <c r="B36" i="21" l="1"/>
  <c r="B31" i="21"/>
  <c r="B26" i="21"/>
  <c r="B21" i="21"/>
  <c r="B15" i="21"/>
  <c r="D3" i="21"/>
  <c r="C37" i="21" s="1"/>
  <c r="C3" i="21"/>
  <c r="B3" i="21"/>
  <c r="C24" i="21" s="1"/>
  <c r="A12" i="20"/>
  <c r="A10" i="20"/>
  <c r="A6" i="20" s="1"/>
  <c r="L8" i="20" s="1"/>
  <c r="C21" i="21" l="1"/>
  <c r="C15" i="21"/>
  <c r="C26" i="21"/>
  <c r="C31" i="21"/>
  <c r="C36" i="21"/>
  <c r="C7" i="21"/>
  <c r="C9" i="21"/>
  <c r="C11" i="21"/>
  <c r="C13" i="21"/>
  <c r="C16" i="21"/>
  <c r="C18" i="21"/>
  <c r="C20" i="21"/>
  <c r="C23" i="21"/>
  <c r="C25" i="21"/>
  <c r="C28" i="21"/>
  <c r="C30" i="21"/>
  <c r="C33" i="21"/>
  <c r="C35" i="21"/>
  <c r="C38" i="21"/>
  <c r="C6" i="21"/>
  <c r="C8" i="21"/>
  <c r="C10" i="21"/>
  <c r="C12" i="21"/>
  <c r="C14" i="21"/>
  <c r="C17" i="21"/>
  <c r="C19" i="21"/>
  <c r="C22" i="21"/>
  <c r="C27" i="21"/>
  <c r="C29" i="21"/>
  <c r="C32" i="21"/>
  <c r="C34" i="21"/>
  <c r="C8" i="20"/>
  <c r="E8" i="20"/>
  <c r="G8" i="20"/>
  <c r="I8" i="20"/>
  <c r="K8" i="20"/>
  <c r="A7" i="20"/>
  <c r="B8" i="20"/>
  <c r="D8" i="20"/>
  <c r="F8" i="20"/>
  <c r="H8" i="20"/>
  <c r="J8" i="20"/>
  <c r="A8" i="20" l="1"/>
  <c r="L115" i="6" l="1"/>
  <c r="K115" i="6"/>
  <c r="J115" i="6"/>
  <c r="I115" i="6"/>
  <c r="H115" i="6"/>
  <c r="G115" i="6"/>
  <c r="D115" i="6"/>
  <c r="C115" i="6"/>
  <c r="L112" i="6"/>
  <c r="K112" i="6"/>
  <c r="J112" i="6"/>
  <c r="I112" i="6"/>
  <c r="H112" i="6"/>
  <c r="G112" i="6"/>
  <c r="D112" i="6"/>
  <c r="C112" i="6"/>
  <c r="L108" i="6"/>
  <c r="K108" i="6"/>
  <c r="J108" i="6"/>
  <c r="I108" i="6"/>
  <c r="H108" i="6"/>
  <c r="G108" i="6"/>
  <c r="D108" i="6"/>
  <c r="C108" i="6"/>
  <c r="L107" i="6"/>
  <c r="K107" i="6"/>
  <c r="J107" i="6"/>
  <c r="I107" i="6"/>
  <c r="H107" i="6"/>
  <c r="G107" i="6"/>
  <c r="D107" i="6"/>
  <c r="C107" i="6"/>
  <c r="L102" i="6"/>
  <c r="K102" i="6"/>
  <c r="J102" i="6"/>
  <c r="I102" i="6"/>
  <c r="H102" i="6"/>
  <c r="G102" i="6"/>
  <c r="D102" i="6"/>
  <c r="D91" i="6" s="1"/>
  <c r="C102" i="6"/>
  <c r="C91" i="6" s="1"/>
  <c r="L96" i="6"/>
  <c r="K96" i="6"/>
  <c r="J96" i="6"/>
  <c r="J91" i="6" s="1"/>
  <c r="I96" i="6"/>
  <c r="I91" i="6" s="1"/>
  <c r="H96" i="6"/>
  <c r="G96" i="6"/>
  <c r="L92" i="6"/>
  <c r="K92" i="6"/>
  <c r="J92" i="6"/>
  <c r="I92" i="6"/>
  <c r="H92" i="6"/>
  <c r="H91" i="6" s="1"/>
  <c r="G92" i="6"/>
  <c r="G91" i="6" s="1"/>
  <c r="D92" i="6"/>
  <c r="C92" i="6"/>
  <c r="L91" i="6"/>
  <c r="K91" i="6"/>
  <c r="L86" i="6"/>
  <c r="K86" i="6"/>
  <c r="J86" i="6"/>
  <c r="I86" i="6"/>
  <c r="H86" i="6"/>
  <c r="G86" i="6"/>
  <c r="D86" i="6"/>
  <c r="C86" i="6"/>
  <c r="L80" i="6"/>
  <c r="K80" i="6"/>
  <c r="J80" i="6"/>
  <c r="I80" i="6"/>
  <c r="H80" i="6"/>
  <c r="G80" i="6"/>
  <c r="D80" i="6"/>
  <c r="C80" i="6"/>
  <c r="L76" i="6"/>
  <c r="K76" i="6"/>
  <c r="J76" i="6"/>
  <c r="I76" i="6"/>
  <c r="I75" i="6" s="1"/>
  <c r="H76" i="6"/>
  <c r="G76" i="6"/>
  <c r="G75" i="6" s="1"/>
  <c r="D76" i="6"/>
  <c r="D75" i="6" s="1"/>
  <c r="C76" i="6"/>
  <c r="C75" i="6" s="1"/>
  <c r="L75" i="6"/>
  <c r="K75" i="6"/>
  <c r="J75" i="6"/>
  <c r="H75" i="6"/>
  <c r="L70" i="6"/>
  <c r="K70" i="6"/>
  <c r="J70" i="6"/>
  <c r="I70" i="6"/>
  <c r="H70" i="6"/>
  <c r="G70" i="6"/>
  <c r="D70" i="6"/>
  <c r="C70" i="6"/>
  <c r="L66" i="6"/>
  <c r="K66" i="6"/>
  <c r="J66" i="6"/>
  <c r="I66" i="6"/>
  <c r="H66" i="6"/>
  <c r="G66" i="6"/>
  <c r="D66" i="6"/>
  <c r="C66" i="6"/>
  <c r="L62" i="6"/>
  <c r="K62" i="6"/>
  <c r="J62" i="6"/>
  <c r="I62" i="6"/>
  <c r="I61" i="6" s="1"/>
  <c r="H62" i="6"/>
  <c r="G62" i="6"/>
  <c r="D62" i="6"/>
  <c r="D61" i="6" s="1"/>
  <c r="C62" i="6"/>
  <c r="C61" i="6" s="1"/>
  <c r="L61" i="6"/>
  <c r="K61" i="6"/>
  <c r="J61" i="6"/>
  <c r="H61" i="6"/>
  <c r="G61" i="6"/>
  <c r="L57" i="6"/>
  <c r="K57" i="6"/>
  <c r="J57" i="6"/>
  <c r="I57" i="6"/>
  <c r="H57" i="6"/>
  <c r="G57" i="6"/>
  <c r="D57" i="6"/>
  <c r="C57" i="6"/>
  <c r="L52" i="6"/>
  <c r="K52" i="6"/>
  <c r="J52" i="6"/>
  <c r="I52" i="6"/>
  <c r="H52" i="6"/>
  <c r="G52" i="6"/>
  <c r="D52" i="6"/>
  <c r="C52" i="6"/>
  <c r="L48" i="6"/>
  <c r="K48" i="6"/>
  <c r="J48" i="6"/>
  <c r="I48" i="6"/>
  <c r="H48" i="6"/>
  <c r="G48" i="6"/>
  <c r="D48" i="6"/>
  <c r="C48" i="6"/>
  <c r="L47" i="6"/>
  <c r="K47" i="6"/>
  <c r="J47" i="6"/>
  <c r="I47" i="6"/>
  <c r="H47" i="6"/>
  <c r="G47" i="6"/>
  <c r="D47" i="6"/>
  <c r="C47" i="6"/>
  <c r="L41" i="6"/>
  <c r="K41" i="6"/>
  <c r="J41" i="6"/>
  <c r="I41" i="6"/>
  <c r="H41" i="6"/>
  <c r="G41" i="6"/>
  <c r="D41" i="6"/>
  <c r="C41" i="6"/>
  <c r="L35" i="6"/>
  <c r="K35" i="6"/>
  <c r="J35" i="6"/>
  <c r="I35" i="6"/>
  <c r="H35" i="6"/>
  <c r="G35" i="6"/>
  <c r="D35" i="6"/>
  <c r="C35" i="6"/>
  <c r="L30" i="6"/>
  <c r="K30" i="6"/>
  <c r="L29" i="6" s="1"/>
  <c r="J30" i="6"/>
  <c r="J29" i="6" s="1"/>
  <c r="I30" i="6"/>
  <c r="H30" i="6"/>
  <c r="H29" i="6" s="1"/>
  <c r="G30" i="6"/>
  <c r="G29" i="6" s="1"/>
  <c r="D30" i="6"/>
  <c r="D29" i="6" s="1"/>
  <c r="C30" i="6"/>
  <c r="C29" i="6" s="1"/>
  <c r="I29" i="6"/>
  <c r="L21" i="6"/>
  <c r="K21" i="6"/>
  <c r="J21" i="6"/>
  <c r="I21" i="6"/>
  <c r="H21" i="6"/>
  <c r="G21" i="6"/>
  <c r="D21" i="6"/>
  <c r="C21" i="6"/>
  <c r="L12" i="6"/>
  <c r="K12" i="6"/>
  <c r="J12" i="6"/>
  <c r="I12" i="6"/>
  <c r="H12" i="6"/>
  <c r="G12" i="6"/>
  <c r="D12" i="6"/>
  <c r="D4" i="6" s="1"/>
  <c r="C12" i="6"/>
  <c r="L5" i="6"/>
  <c r="K5" i="6"/>
  <c r="J5" i="6"/>
  <c r="J4" i="6" s="1"/>
  <c r="I5" i="6"/>
  <c r="I4" i="6" s="1"/>
  <c r="H5" i="6"/>
  <c r="G5" i="6"/>
  <c r="G4" i="6" s="1"/>
  <c r="C5" i="6"/>
  <c r="C4" i="6" l="1"/>
  <c r="L4" i="6"/>
  <c r="K4" i="6"/>
  <c r="H4" i="6"/>
  <c r="K29" i="6"/>
  <c r="I16" i="3" l="1"/>
  <c r="C5" i="9" l="1"/>
  <c r="B9" i="10" l="1"/>
  <c r="D9" i="10"/>
  <c r="C9" i="10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guid="{A3EA57B9-0800-4069-AA42-460C7C5E7620}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<sst xmlns="http://schemas.openxmlformats.org/spreadsheetml/2006/main" count="664" uniqueCount="463">
  <si>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</si>
  <si>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</si>
  <si>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</si>
  <si>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</si>
  <si>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</si>
  <si>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</si>
  <si>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</si>
  <si>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</si>
  <si>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</si>
  <si>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</si>
  <si>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</si>
  <si>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</si>
  <si>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</si>
  <si>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</si>
  <si>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</si>
  <si>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</si>
  <si>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</si>
  <si>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</si>
  <si>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</si>
  <si>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</si>
  <si>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</si>
  <si>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</si>
  <si>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</si>
  <si>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</si>
  <si>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</si>
  <si>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</si>
  <si>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</si>
  <si>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</si>
  <si>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</si>
  <si>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</si>
  <si>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</si>
  <si>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</si>
  <si>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</si>
  <si>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</si>
  <si>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</si>
  <si>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</si>
  <si>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</si>
  <si>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</si>
  <si>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</si>
  <si>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</si>
  <si>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</si>
  <si>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</si>
  <si>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</si>
  <si>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</si>
  <si>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</si>
  <si>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</si>
  <si>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</si>
  <si>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</si>
  <si>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</si>
  <si>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</si>
  <si>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</si>
  <si>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</si>
  <si>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</si>
  <si>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</si>
  <si>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</si>
  <si>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</si>
  <si>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</si>
  <si>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</si>
  <si>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</si>
  <si>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</si>
  <si>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</si>
  <si>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</si>
  <si>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</si>
  <si>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</si>
  <si>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</si>
  <si>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</si>
  <si>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</si>
  <si>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</si>
  <si>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</si>
  <si>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</si>
  <si>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</si>
  <si>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</si>
  <si>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</si>
  <si>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</si>
  <si>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</si>
  <si>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</si>
  <si>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</si>
  <si>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</si>
  <si>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</si>
  <si>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</si>
  <si>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</si>
  <si>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</si>
  <si>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</si>
  <si>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</si>
  <si>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</si>
  <si>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</si>
  <si>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</si>
  <si>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</si>
  <si>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</si>
  <si>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</si>
  <si>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</si>
  <si>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</si>
  <si>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</si>
  <si>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</si>
  <si>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</si>
  <si>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</si>
  <si>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</si>
  <si>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</si>
  <si>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</si>
  <si>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</si>
  <si>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</si>
  <si>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</si>
  <si>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</si>
  <si>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</si>
  <si>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</si>
  <si>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</si>
  <si>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</si>
  <si>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</si>
  <si>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</si>
  <si>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</si>
  <si>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</si>
  <si>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</si>
  <si>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</si>
  <si>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</si>
  <si>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</si>
  <si>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</si>
  <si>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</si>
  <si>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</si>
  <si>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</si>
  <si>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</si>
  <si>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</si>
  <si>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</si>
  <si>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</si>
  <si>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</si>
  <si>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</si>
  <si>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</si>
  <si>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</si>
  <si>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</si>
  <si>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</si>
  <si>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</si>
  <si>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</si>
  <si>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</si>
  <si>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</si>
  <si>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</si>
  <si>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</si>
  <si>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</si>
  <si>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</si>
  <si>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</si>
  <si>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</si>
  <si>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</si>
  <si>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</si>
  <si>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</si>
  <si>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</si>
  <si>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</si>
  <si>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</si>
  <si>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</si>
  <si>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</si>
  <si>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</si>
  <si>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</si>
  <si>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</si>
  <si>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</si>
  <si>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</si>
  <si>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</si>
  <si>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</si>
  <si>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</si>
  <si>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</si>
  <si>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</si>
  <si>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</si>
  <si>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</si>
  <si>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</si>
  <si>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</si>
  <si>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</si>
  <si>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</si>
  <si>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</si>
  <si>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</si>
  <si>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</si>
  <si>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</si>
  <si>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</si>
  <si>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</si>
  <si>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</si>
  <si>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</si>
  <si>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</si>
  <si>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</si>
  <si>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</si>
  <si>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</si>
  <si>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</si>
  <si>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</si>
  <si>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</si>
  <si>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</si>
  <si>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</si>
  <si>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</si>
  <si>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</si>
  <si>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</si>
  <si>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</si>
  <si>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</si>
  <si>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</si>
  <si>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</si>
  <si>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</si>
  <si>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</si>
  <si>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</si>
  <si>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</si>
  <si>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</si>
  <si>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</si>
  <si>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</si>
  <si>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</si>
  <si>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</si>
  <si>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</si>
  <si>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</si>
  <si>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</si>
  <si>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</si>
  <si>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</si>
  <si>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</si>
  <si>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</si>
  <si>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</si>
  <si>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</si>
  <si>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</si>
  <si>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</si>
  <si>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</si>
  <si>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</si>
  <si>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</si>
  <si>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</si>
  <si>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</si>
  <si>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</si>
  <si>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</si>
  <si>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</si>
  <si>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</si>
  <si>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</si>
  <si>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</si>
  <si>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</si>
  <si>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</si>
  <si>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</si>
  <si>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</si>
  <si>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</si>
  <si>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</si>
  <si>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</si>
  <si>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</si>
  <si>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</si>
  <si>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</si>
  <si>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</si>
  <si>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</si>
  <si>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</si>
  <si>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</si>
  <si>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</si>
  <si>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</si>
  <si>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</si>
  <si>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</si>
  <si>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</si>
  <si>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</si>
  <si>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</si>
  <si>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</si>
  <si>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</si>
  <si>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</si>
  <si>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</si>
  <si>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</si>
  <si>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</si>
  <si>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</si>
  <si>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</si>
  <si>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</si>
  <si>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</si>
  <si>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</si>
  <si>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</si>
  <si>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</si>
  <si>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</si>
  <si>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</si>
  <si>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</si>
  <si>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</si>
  <si>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</si>
  <si>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</si>
  <si>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</si>
  <si>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</si>
  <si>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</si>
  <si>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</si>
  <si>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</si>
  <si>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</si>
  <si>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</si>
  <si>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</si>
  <si>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</si>
  <si>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</si>
  <si>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</si>
  <si>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</si>
  <si>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</si>
  <si>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</si>
  <si>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Фокин В.Г.</t>
  </si>
  <si>
    <t>муниципальное бюджетное учреждение  Молодежный центр "Кристальный" Заельцовского района города Новосибирска  (МБУ МЦ "Кристальный") 27.10.2005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</si>
  <si>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</si>
  <si>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630001, г. Новосибирск, ул. Дуси Ковальчук, 2                                                                                                   e-mail: kristalniy@211.ru,  тел. 204-62-32 /факс 228-27-61                                                                                                                                                                    страница на портале тымолод.рф:kristalni-nsk:comeze.com</t>
  </si>
  <si>
    <t>Фокин Владимир Григорьевич</t>
  </si>
  <si>
    <t xml:space="preserve">Помещение по адресу ул. Дуси Ковальчук, 2 на 1 этаже 4-х этажного жилого дома с отдельным входом, офис учреждения;  помещение по адресу  ул. Северная, 19 на 1 этаже 4-х этажного жилого дома с отдельным входом;   помещение технического назначения по адресу ул. Красный проспект, 161/1   в подвале 5-этажного жилого дома.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</si>
  <si>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Площадь: общая -575,2 кв.м,                                                                                                          ул. Дуси Ковальчук,2 - 266 кв. м.                                                                                                 ул. Красный проспект, 161/1 - 88,6 кв.м.                                                                                      ул. Северная, 19 -108,4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</si>
  <si>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ул. Дуси Ковальчук, 2 -110 кв.м.                                                                                                  ул. Красный проспект, 161/1 - 0 кв. м.                                                                                            ул. Северная, 19 - 108,4 кв.м.                                                                                                       Итого: 218,4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</si>
  <si>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ул. Дуси Ковальчук, 2 - 4 кабинета для клубной и проектной деятельности, зал общефизической подготовки, теннисный зал.                                                                                                 ул. Северная, 19 -  1 кабинет для клубной и проектной деятельности, 1 зал общефизической подготовки, 1 веломастерская, 1 велохранилище.                                                                                       </t>
  </si>
  <si>
    <t xml:space="preserve">ул. Дуси Ковальчук, 2 - 18 человек;                                                                                                     ул. Северная, 19 - 9 чел.;                                                                                                                ул. Красный проспект, 161/1 - 2 чел.                                                                                            Всего: 29 чел.                                                                                                                      </t>
  </si>
  <si>
    <t>ул. Дуси Ковальчук, 2: офис понедельник-пятница - 9.00-18.00 ч; организация занятий с 10-00 до 21-00. Ул. Северная, 19: понедельник - 9.00-11.00ч; вторник - 14.45 - 19.15; среда 9.00-11.00, 19.00-20.30ч; четверг - 15.00-17.00ч;  суббота - 9.00-11.00, 18.00-20.30 ч. пятница, воскресенье - выходной.                                                                                                                                 ул. Красный проспект, 161/1: вторник, четверг - 18.30-20.00ч, суббота - 15.00-16.30ч, воскресенье - 15.00-18.30 ч, понедельник, среда, пятница - выходной.</t>
  </si>
  <si>
    <t>"ЭкоЛогика"</t>
  </si>
  <si>
    <t>2020-2022</t>
  </si>
  <si>
    <t>"Медиаклуб"</t>
  </si>
  <si>
    <t>14-30 лет</t>
  </si>
  <si>
    <t>"Дворовая лига"</t>
  </si>
  <si>
    <t>2019-2021</t>
  </si>
  <si>
    <t>2018-2020</t>
  </si>
  <si>
    <t>10-30 лет</t>
  </si>
  <si>
    <t>"Место силы"</t>
  </si>
  <si>
    <t>"Выбор есть"</t>
  </si>
  <si>
    <t>Туристический сбор</t>
  </si>
  <si>
    <t>22.03.2020- 27.03.2020</t>
  </si>
  <si>
    <t>Республика Горный Алтай, СОБ "Два медведя"</t>
  </si>
  <si>
    <t>Споритивный праздник для детей и молодежи в трудной жизненной ситуации</t>
  </si>
  <si>
    <t>10-17 лет</t>
  </si>
  <si>
    <t>Велоквест, посвященный Дню российского флага</t>
  </si>
  <si>
    <t>14-17 лет</t>
  </si>
  <si>
    <t>Формирование здорового образа жизни в молодежной среде</t>
  </si>
  <si>
    <t>Социализация и поддержка молодежи, находящейся в ТЖС</t>
  </si>
  <si>
    <t>Городские соревнования по ринк бенди "Холодные игры"</t>
  </si>
  <si>
    <t>Городские соревнования по экстеремальным видам спорта</t>
  </si>
  <si>
    <t>5-35 лет</t>
  </si>
  <si>
    <t>Городской фестиваль молодежного любительского спорта "Спорт - норма жизни"</t>
  </si>
  <si>
    <t>Городские соревнования "Велокросс 2020"</t>
  </si>
  <si>
    <t>10-35 лет</t>
  </si>
  <si>
    <t>Городской фестиваль "Футбол для всех"</t>
  </si>
  <si>
    <t>Семейная спартакиада для детей и молодежи  с ОВЗ</t>
  </si>
  <si>
    <t>Газета-дайджест "Спорт#Кристальный"</t>
  </si>
  <si>
    <t>АНО ДПО "СИПППИСР"</t>
  </si>
  <si>
    <t xml:space="preserve"> АНО ДПО "АНП"</t>
  </si>
  <si>
    <t>ежеквартально</t>
  </si>
  <si>
    <t>https://vk.com/kristallcentr</t>
  </si>
  <si>
    <t>https://vk.com/kristalniy</t>
  </si>
  <si>
    <t>258\17340</t>
  </si>
  <si>
    <t>Спортивный праздник, посвящённый дню Ледовара</t>
  </si>
  <si>
    <t>МБУ МЦ «Кристальный», Дуси Ковальчук, 2</t>
  </si>
  <si>
    <t>МБУ МЦ «Кристальный» ул. Северная, 19</t>
  </si>
  <si>
    <t>Спортивно-игровая программа с семьями с ОВЗ "Новогодние старты"</t>
  </si>
  <si>
    <t>Беседа-презентация "Блокадный хлеб"</t>
  </si>
  <si>
    <t>Интеллектуальная игра "Право имею"</t>
  </si>
  <si>
    <t>Спортивный праздник посвященный Дню защитника Отечества</t>
  </si>
  <si>
    <t>Дворовый праздник "Масленица"</t>
  </si>
  <si>
    <t>Тимирязевский сквер</t>
  </si>
  <si>
    <t>Спртивный праздник "Мартовские старты"</t>
  </si>
  <si>
    <t>Открытие выставки "Наша книга памяти", посвященная75-летию победы в ВОВ</t>
  </si>
  <si>
    <t>Городские соревнования по ринк-бенди</t>
  </si>
  <si>
    <t>Городские соревнования по экстремальным видам спорта "Экстрим 2.0"</t>
  </si>
  <si>
    <t>3.09-5.11.2020</t>
  </si>
  <si>
    <t>Фестиваль молодежного любительского спорта "Спорт-норма жизни"</t>
  </si>
  <si>
    <t>Хоккейная коробка МБУ МЦ "Кристальный"  ул. Дуси Ковальчук, 2</t>
  </si>
  <si>
    <t>Автомотоцентр НСО, ул. Юннатов, 72/1</t>
  </si>
  <si>
    <t>Экстрим-парк МБУ МЦ "Кристальный" (на территории парка "Городское начало")</t>
  </si>
  <si>
    <t>Спортивные объекты МБУ МЦ "Кристальный"</t>
  </si>
  <si>
    <t>Ул. Ельцовская, 4/1</t>
  </si>
  <si>
    <t>онлайн-игра "33 богатыря"</t>
  </si>
  <si>
    <t>группа ВК МЦ "Кристальный"</t>
  </si>
  <si>
    <t>Социально-значимая акция "Я рисую мелом"</t>
  </si>
  <si>
    <t>Социально-значимая акция "Толубь мира"</t>
  </si>
  <si>
    <t>Парк " Городское начало"</t>
  </si>
  <si>
    <t>Парк "Городское начало"</t>
  </si>
  <si>
    <t>Социально-значимая акция "Минута молчания"</t>
  </si>
  <si>
    <t>Социально-значимая акция "Молодежь против стихии"</t>
  </si>
  <si>
    <t>Социально-значимая акция "Родник добра" по сбору школьной канцелярии детям- инвалидам</t>
  </si>
  <si>
    <t>Фотоконкурс «Мое спортивное лето», посвященный Всемирному Дню фотографии.</t>
  </si>
  <si>
    <t>Интеллектуальная онлайн - игра «Физкульт - привет!», посвященная Дню физкультурника.</t>
  </si>
  <si>
    <t>Онлайн - фото челлендж «Без кота и жизнь не та!», посвященный Всемирному Дню кошек.</t>
  </si>
  <si>
    <t>Онлайн – газета «Межэтническая толерантность в молодежной среде», посвященная Дню молодежи.</t>
  </si>
  <si>
    <t>Онлайн - опрос «Лучший друг», посвященная всемирному Дню бездомных животных.</t>
  </si>
  <si>
    <t>Интеллектуальная онлайн - игра «День флага».</t>
  </si>
  <si>
    <t>Онлайн- тест «Что я знаю о ВИЧ».</t>
  </si>
  <si>
    <t>1-19 августа</t>
  </si>
  <si>
    <t>6 августа</t>
  </si>
  <si>
    <t>1- 8 августа</t>
  </si>
  <si>
    <t>12 августа</t>
  </si>
  <si>
    <t>15 августа</t>
  </si>
  <si>
    <t>22 августа</t>
  </si>
  <si>
    <t>25 августа</t>
  </si>
  <si>
    <t>Интеллектуальная онлайн - игра «Вспомнить все», посвященная Дню знаний.</t>
  </si>
  <si>
    <t>Онлайн-флешмоб «Мое первое школьное фото», посвященная Дню знаний</t>
  </si>
  <si>
    <t>Видео – презентация «День солидарности в борьбе с терроризмом»</t>
  </si>
  <si>
    <t>Информационная выставка, посвященная Дню трезвости</t>
  </si>
  <si>
    <t>Онлайн-викторина «Простые правила», посвященная Европейской неделе вело мобильности и отказа от авто</t>
  </si>
  <si>
    <t>1 сентября</t>
  </si>
  <si>
    <t>3 сентября</t>
  </si>
  <si>
    <t>11 сентября</t>
  </si>
  <si>
    <t>22 сентября</t>
  </si>
  <si>
    <t>Информативная выставка «Старость на радость», посвященная Декаде пожилого человека</t>
  </si>
  <si>
    <t>Онлайн - опрос «До глубокой старости», посвященный Декаде пожилого человека.</t>
  </si>
  <si>
    <t>Онлайн- викторина «Как дожить до ста лет»</t>
  </si>
  <si>
    <t xml:space="preserve">Мастер-класс «Game of blade» (в рамках фестиваля молодежного любительского спорта </t>
  </si>
  <si>
    <t xml:space="preserve">Фотоконкурс-выставка «Мой любимый вид спорта» (в рамках фестиваля молодежного любительского спорта </t>
  </si>
  <si>
    <t>1 -10 октября</t>
  </si>
  <si>
    <t>2 октября</t>
  </si>
  <si>
    <t>5-10 октября</t>
  </si>
  <si>
    <t>19-30 октября</t>
  </si>
  <si>
    <t>Турнир по футболу между реабилитационными центрами</t>
  </si>
  <si>
    <t>17 октября</t>
  </si>
  <si>
    <t>25 октября</t>
  </si>
  <si>
    <t>Закрытие футбольного зимнего сезона</t>
  </si>
  <si>
    <t>Спортивное мероприятие для детей в ТЖС "Спорт- Микс"</t>
  </si>
  <si>
    <t>24 октября</t>
  </si>
  <si>
    <t xml:space="preserve">Конкурс видео – селфи «Спортивное вдохновение» (в рамках фестиваля молодежного любительского спорта </t>
  </si>
  <si>
    <t>16 октября</t>
  </si>
  <si>
    <t>МБУ МЦ «Кристальный», Дуси Ковальчук, 2 Хоккейная коробка</t>
  </si>
  <si>
    <t>хоккейная коробка  Дуси Ковальчук, 2</t>
  </si>
  <si>
    <t xml:space="preserve">4 место - младшая гр. </t>
  </si>
  <si>
    <t>25 января</t>
  </si>
  <si>
    <t>19 - 20 января</t>
  </si>
  <si>
    <t>1 место</t>
  </si>
  <si>
    <t xml:space="preserve">Районный турнир по хоккею «Кубок Ледовара» </t>
  </si>
  <si>
    <t>Районный турнир  посвященный Дню защитника отечества</t>
  </si>
  <si>
    <t>23 февраля</t>
  </si>
  <si>
    <t>Городской турнир «Ринг Бенди»</t>
  </si>
  <si>
    <t>2, 3 место</t>
  </si>
  <si>
    <t>7 марта</t>
  </si>
  <si>
    <t>хоккейная коробка  Дуси Ковальчук, 14</t>
  </si>
  <si>
    <t>Городской турнир по футболу среди девушек, посвященный 8 марта- IV место</t>
  </si>
  <si>
    <t>23 ноября</t>
  </si>
  <si>
    <t>2 место</t>
  </si>
  <si>
    <t>4 место</t>
  </si>
  <si>
    <t>9 марта</t>
  </si>
  <si>
    <t>1 октября</t>
  </si>
  <si>
    <t>11 октября</t>
  </si>
  <si>
    <t>16 января</t>
  </si>
  <si>
    <t>выход в полуфинал</t>
  </si>
  <si>
    <t>Учительская 42 а "Электрон"</t>
  </si>
  <si>
    <t>Ледовые стадионы г. Новосибирска</t>
  </si>
  <si>
    <t xml:space="preserve"> Турнир среди подростковых команд на кубок МЦ «кристальный» </t>
  </si>
  <si>
    <t xml:space="preserve"> Городской турнир по футболу среди ТОСов </t>
  </si>
  <si>
    <t xml:space="preserve">Городской турнир по футболу «Футбольный двор» </t>
  </si>
  <si>
    <t xml:space="preserve">Городской турнир по футболу «Спорт- норма жизни» </t>
  </si>
  <si>
    <t xml:space="preserve">Городской турнир по хоккею «Стальной конек» </t>
  </si>
  <si>
    <t>18 января</t>
  </si>
  <si>
    <t>27 января</t>
  </si>
  <si>
    <t>18 февраля</t>
  </si>
  <si>
    <t>28 февраля</t>
  </si>
  <si>
    <t>13 марта</t>
  </si>
  <si>
    <t>22-24 июня</t>
  </si>
  <si>
    <t>22 июня</t>
  </si>
  <si>
    <t>07 июня</t>
  </si>
  <si>
    <t>1-31 июня</t>
  </si>
  <si>
    <t>16 февраля</t>
  </si>
  <si>
    <t>1-2 октября</t>
  </si>
  <si>
    <t>Первенство Сибирского федерального округа по велосипедному спорту трек-кейрин, девушки 15-16 лет.</t>
  </si>
  <si>
    <t>31 октября</t>
  </si>
  <si>
    <t>Первенство Сибирского федерального округа по велосипедному спорту трек-командная гонка преследования 2 км., девушки 15-16 лет.</t>
  </si>
  <si>
    <t>3 место</t>
  </si>
  <si>
    <t>1 ноября</t>
  </si>
  <si>
    <t>Первенство Новосибирской области по велосипедному спорту шоссе памяти сотрудников ГИБДД на 10 км. Юноши</t>
  </si>
  <si>
    <t>Первенство Новосибирской области по велосипедному спорту шоссе памяти сотрудников ГИБДД на 30 км. Девушки</t>
  </si>
  <si>
    <t>26 августа</t>
  </si>
  <si>
    <t>1,3 место</t>
  </si>
  <si>
    <t>Первенство Новосибирской области по маунтинбайку</t>
  </si>
  <si>
    <t>26-27 сентября</t>
  </si>
  <si>
    <t>Городское соревнование "Велокросс- 2020", девушки</t>
  </si>
  <si>
    <t>Городское соревнование "Велокросс- 2020", юноши</t>
  </si>
  <si>
    <t>17 -20 сентября</t>
  </si>
  <si>
    <t>г. Усолье-Сибирское</t>
  </si>
  <si>
    <t>Всероссийские соревнования по велосипедному спорту на шоссе, посвященные памяти мастера спорта СССР Киселева В.М. юноши</t>
  </si>
  <si>
    <t>Всероссийские соревнования по велосипедному спорту на шоссе, посвященные памяти мастера спорта СССР Киселева В.М. девушки</t>
  </si>
  <si>
    <t>1,2,  место</t>
  </si>
  <si>
    <t>Первенство Новосибирской области по маунтинбайку,гонки в гору,  девушки</t>
  </si>
  <si>
    <t>1,2 место</t>
  </si>
  <si>
    <t>Фестиваль молодежного любительского спорта "Спорт- норма жизни", девушки</t>
  </si>
  <si>
    <t>Фестиваль молодежного любительского спорта "Спорт- норма жизни", юноши</t>
  </si>
  <si>
    <t>г. Новосибирск</t>
  </si>
  <si>
    <t xml:space="preserve">Турнир по футболу «Закрытие сезона» </t>
  </si>
  <si>
    <t>Городской этап соревнований по хоккею "Золотая шайба"</t>
  </si>
  <si>
    <t>1, 2 место</t>
  </si>
  <si>
    <t>Первенство Сибирского федерального округа по велосипедному спорту , юноши 15-16 лет.</t>
  </si>
  <si>
    <t>Территория Заельцовского района</t>
  </si>
  <si>
    <t xml:space="preserve">Выставка 
«Рождественское настроение»
</t>
  </si>
  <si>
    <t xml:space="preserve">Спортивный дворовый праздник "ЗОЖигай" </t>
  </si>
  <si>
    <t>муниципального бюджетного учреждения Молодежный центр "Кристальный" Заельцовского района города Новосибирска</t>
  </si>
  <si>
    <t>ФГБОУ ВО "Новосибирский государственный педагогический университет" ИКиМП</t>
  </si>
  <si>
    <t>Первенство Сибирского федерального округа по велоспорту</t>
  </si>
  <si>
    <t>31 октября - 1 ноября</t>
  </si>
  <si>
    <t>Первенство Новосибирской области по велоспорту (шоссе)</t>
  </si>
  <si>
    <t>Всероссийские соревнования по велоспорту</t>
  </si>
  <si>
    <t>17-20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</si>
</sst>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8" fillId="0" borderId="0" xfId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8" fillId="0" borderId="0" xfId="1"/>
    <xf numFmtId="0" fontId="27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/>
    <xf numFmtId="0" fontId="2" fillId="0" borderId="25" xfId="0" applyFont="1" applyBorder="1"/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7" fillId="8" borderId="13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10" fillId="0" borderId="26" xfId="0" applyFont="1" applyBorder="1" applyAlignment="1" applyProtection="1">
      <alignment vertical="center"/>
      <protection hidden="1"/>
    </xf>
    <xf numFmtId="0" fontId="26" fillId="0" borderId="26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>
      <alignment vertical="top" wrapText="1"/>
    </xf>
    <xf numFmtId="0" fontId="32" fillId="0" borderId="0" xfId="0" applyFont="1" applyAlignment="1">
      <alignment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26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7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7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6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4\sharefolder\Users\&#1055;&#1080;&#1088;&#1072;&#1084;&#1080;&#1076;&#1072;\Downloads\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 refreshError="1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10A5962-1984-493D-94E5-3FE2AEDDE8A4}" diskRevisions="1" revisionId="199" version="10">
  <header guid="{7D5C62CE-4FBF-4722-AE3D-CE97D3204161}" dateTime="2020-11-11T09:36:56" maxSheetId="24" userName="Пользователь" r:id="rId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05DFBD1-3325-4724-8F61-DEED4247742E}" dateTime="2020-11-11T10:34:14" maxSheetId="24" userName="Пользователь" r:id="rId2" minRId="1" maxRId="13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99FD16B-AD7F-43CE-8043-2CAF4F7C8784}" dateTime="2020-11-11T11:28:33" maxSheetId="24" userName="Пользователь" r:id="rId3" minRId="14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A06F7D8-9469-43F2-A83B-E95283632C15}" dateTime="2020-11-11T11:36:36" maxSheetId="24" userName="User2" r:id="rId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230E23B-55A2-4F8B-9A10-229DFD8C97CD}" dateTime="2020-11-23T15:21:22" maxSheetId="24" userName="User2" r:id="rId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363B2A5-141D-4EDD-9405-9B93AD1EF37A}" dateTime="2020-11-23T15:47:19" maxSheetId="24" userName="User2" r:id="rId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4876EAA-1999-4F4D-B4AF-819D2F2C1264}" dateTime="2020-11-24T13:43:24" maxSheetId="24" userName="User2" r:id="rId7" minRId="1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7A9FF63-BF73-4DB2-8A80-6DB622F31A5A}" dateTime="2020-11-24T14:51:37" maxSheetId="24" userName="User2" r:id="rId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52E1318-688B-43C6-811F-B659BA1C8450}" dateTime="2020-11-27T10:54:16" maxSheetId="24" userName="User2" r:id="rId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10A5962-1984-493D-94E5-3FE2AEDDE8A4}" dateTime="2020-11-27T11:59:21" maxSheetId="24" userName="User2" r:id="rId1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2BEF2B0-351B-4F78-9473-3EAA15505BEF}" action="delete"/>
  <rdn rId="0" localSheetId="1" customView="1" name="Z_B2BEF2B0_351B_4F78_9473_3EAA15505BEF_.wvu.PrintArea" hidden="1" oldHidden="1">
    <formula>Титул!$A$1:$O$29</formula>
    <oldFormula>Титул!$A$1:$O$29</oldFormula>
  </rdn>
  <rdn rId="0" localSheetId="2" customView="1" name="Z_B2BEF2B0_351B_4F78_9473_3EAA15505BEF_.wvu.Cols" hidden="1" oldHidden="1">
    <formula>'Общие сведения'!$D:$E</formula>
    <oldFormula>'Общие сведения'!$D:$E</oldFormula>
  </rdn>
  <rdn rId="0" localSheetId="3" customView="1" name="Z_B2BEF2B0_351B_4F78_9473_3EAA15505BEF_.wvu.PrintArea" hidden="1" oldHidden="1">
    <formula>'Раздел 1,1.1'!$A$1:$H$16</formula>
    <oldFormula>'Раздел 1,1.1'!$A$1:$H$16</oldFormula>
  </rdn>
  <rdn rId="0" localSheetId="3" customView="1" name="Z_B2BEF2B0_351B_4F78_9473_3EAA15505BEF_.wvu.Rows" hidden="1" oldHidden="1">
    <formula>'Раздел 1,1.1'!$5:$5</formula>
    <oldFormula>'Раздел 1,1.1'!$5:$5</oldFormula>
  </rdn>
  <rdn rId="0" localSheetId="5" customView="1" name="Z_B2BEF2B0_351B_4F78_9473_3EAA15505BEF_.wvu.Rows" hidden="1" oldHidden="1">
    <formula>'Раздел 1.3'!$32:$40,'Раздел 1.3'!$86:$92,'Раздел 1.3'!$100:$110,'Раздел 1.3'!$116:$118,'Раздел 1.3'!$122:$123,'Раздел 1.3'!$125:$129</formula>
    <oldFormula>'Раздел 1.3'!$32:$40,'Раздел 1.3'!$86:$92,'Раздел 1.3'!$100:$110,'Раздел 1.3'!$116:$118,'Раздел 1.3'!$122:$123,'Раздел 1.3'!$125:$129</oldFormula>
  </rdn>
  <rdn rId="0" localSheetId="20" customView="1" name="Z_B2BEF2B0_351B_4F78_9473_3EAA15505BEF_.wvu.PrintArea" hidden="1" oldHidden="1">
    <formula>'Раздел 10, 10.1'!$A$1:$L$12</formula>
    <oldFormula>'Раздел 10, 10.1'!$A$1:$L$12</oldFormula>
  </rdn>
  <rdn rId="0" localSheetId="21" customView="1" name="Z_B2BEF2B0_351B_4F78_9473_3EAA15505BEF_.wvu.PrintArea" hidden="1" oldHidden="1">
    <formula>'Раздел 10.2'!$A$1:$C$38</formula>
    <oldFormula>'Раздел 10.2'!$A$1:$C$38</oldFormula>
  </rdn>
  <rcv guid="{B2BEF2B0-351B-4F78-9473-3EAA15505BE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13" ref="A8:XFD8" action="deleteRow">
    <undo index="0" exp="area" ref3D="1" dr="$A$33:$XFD$33" dn="Z_3D72A63C_82CE_4144_A415_413C20383630_.wvu.Rows" sId="13"/>
    <rfmt sheetId="13" xfDxf="1" sqref="A8:XFD8" start="0" length="0"/>
    <rfmt sheetId="13" sqref="A8" start="0" length="0">
      <dxf>
        <font>
          <sz val="14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B8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C8" start="0" length="0">
      <dxf>
        <font>
          <sz val="14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D8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2" sId="13" ref="A8:XFD8" action="deleteRow">
    <undo index="0" exp="area" ref3D="1" dr="$A$32:$XFD$32" dn="Z_3D72A63C_82CE_4144_A415_413C20383630_.wvu.Rows" sId="13"/>
    <rfmt sheetId="13" xfDxf="1" sqref="A8:XFD8" start="0" length="0"/>
    <rfmt sheetId="13" sqref="A8" start="0" length="0">
      <dxf>
        <font>
          <sz val="14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B8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C8" start="0" length="0">
      <dxf>
        <font>
          <sz val="14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D8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3" sId="13" ref="A9:XFD9" action="deleteRow">
    <undo index="0" exp="area" ref3D="1" dr="$A$31:$XFD$31" dn="Z_3D72A63C_82CE_4144_A415_413C20383630_.wvu.Rows" sId="13"/>
    <rfmt sheetId="13" xfDxf="1" sqref="A9:XFD9" start="0" length="0"/>
  </rrc>
  <rrc rId="4" sId="13" ref="A9:XFD9" action="deleteRow">
    <undo index="0" exp="area" ref3D="1" dr="$A$30:$XFD$30" dn="Z_3D72A63C_82CE_4144_A415_413C20383630_.wvu.Rows" sId="13"/>
    <rfmt sheetId="13" xfDxf="1" sqref="A9:XFD9" start="0" length="0"/>
    <rfmt sheetId="13" sqref="D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" sId="13" ref="A9:XFD9" action="deleteRow">
    <undo index="0" exp="area" ref3D="1" dr="$A$29:$XFD$29" dn="Z_3D72A63C_82CE_4144_A415_413C20383630_.wvu.Rows" sId="13"/>
    <rfmt sheetId="13" xfDxf="1" sqref="A9:XFD9" start="0" length="0"/>
    <rfmt sheetId="13" sqref="C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" sId="13" ref="A9:XFD9" action="deleteRow">
    <undo index="0" exp="area" ref3D="1" dr="$A$28:$XFD$28" dn="Z_3D72A63C_82CE_4144_A415_413C20383630_.wvu.Rows" sId="13"/>
    <rfmt sheetId="13" xfDxf="1" sqref="A9:XFD9" start="0" length="0"/>
    <rfmt sheetId="13" sqref="C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" sId="13" ref="A9:XFD9" action="deleteRow">
    <undo index="0" exp="area" ref3D="1" dr="$A$27:$XFD$27" dn="Z_3D72A63C_82CE_4144_A415_413C20383630_.wvu.Rows" sId="13"/>
    <rfmt sheetId="13" xfDxf="1" sqref="A9:XFD9" start="0" length="0"/>
    <rfmt sheetId="13" sqref="A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9" start="0" length="0">
      <dxf>
        <font>
          <sz val="12"/>
          <color rgb="FF000000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" sId="13" ref="A9:XFD9" action="deleteRow">
    <undo index="0" exp="area" ref3D="1" dr="$A$26:$XFD$26" dn="Z_3D72A63C_82CE_4144_A415_413C20383630_.wvu.Rows" sId="13"/>
    <rfmt sheetId="13" xfDxf="1" sqref="A9:XFD9" start="0" length="0"/>
    <rfmt sheetId="13" sqref="A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9" start="0" length="0">
      <dxf>
        <font>
          <sz val="12"/>
          <color rgb="FF000000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" sId="13" ref="A9:XFD9" action="deleteRow">
    <undo index="0" exp="area" ref3D="1" dr="$A$25:$XFD$25" dn="Z_3D72A63C_82CE_4144_A415_413C20383630_.wvu.Rows" sId="13"/>
    <rfmt sheetId="13" xfDxf="1" sqref="A9:XFD9" start="0" length="0"/>
    <rfmt sheetId="13" sqref="A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B9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C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D9" start="0" length="0">
      <dxf>
        <font>
          <sz val="12"/>
          <color theme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10" sId="13" ref="A9:XFD9" action="deleteRow">
    <undo index="0" exp="area" ref3D="1" dr="$A$24:$XFD$24" dn="Z_3D72A63C_82CE_4144_A415_413C20383630_.wvu.Rows" sId="13"/>
    <rfmt sheetId="13" xfDxf="1" sqref="A9:XFD9" start="0" length="0"/>
    <rfmt sheetId="13" sqref="A9" start="0" length="0">
      <dxf>
        <font>
          <sz val="14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B9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C9" start="0" length="0">
      <dxf>
        <font>
          <sz val="14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D9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11" sId="13" ref="A21:XFD21" action="deleteRow">
    <undo index="0" exp="area" ref3D="1" dr="$A$23:$XFD$23" dn="Z_3D72A63C_82CE_4144_A415_413C20383630_.wvu.Rows" sId="13"/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" sId="13" ref="A21:XFD21" action="deleteRow">
    <undo index="0" exp="area" ref3D="1" dr="$A$22:$XFD$22" dn="Z_3D72A63C_82CE_4144_A415_413C20383630_.wvu.Rows" sId="13"/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" sId="13" ref="A21:XFD21" action="deleteRow">
    <undo index="0" exp="area" ref3D="1" dr="$A$21:$XFD$21" dn="Z_3D72A63C_82CE_4144_A415_413C20383630_.wvu.Rows" sId="13"/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rgb="FF000000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4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" sId="13" ref="A21:XFD21" action="deleteRow">
    <rfmt sheetId="13" xfDxf="1" sqref="A21:XFD21" start="0" length="0"/>
    <rfmt sheetId="13" sqref="A21" start="0" length="0">
      <dxf>
        <font>
          <sz val="12"/>
          <color rgb="FF000000"/>
          <name val="Times New Roman"/>
          <scheme val="none"/>
        </font>
        <alignment horizontal="left" vertical="top" wrapText="1" readingOrder="0"/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rgb="FF000000"/>
          <name val="Times New Roman"/>
          <scheme val="none"/>
        </font>
        <alignment horizontal="left" vertical="top" wrapText="1" readingOrder="0"/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" sId="13" ref="A21:XFD21" action="deleteRow">
    <rfmt sheetId="13" xfDxf="1" sqref="A21:XFD21" start="0" length="0"/>
    <rfmt sheetId="13" sqref="A21" start="0" length="0">
      <dxf>
        <font>
          <sz val="12"/>
          <color rgb="FF000000"/>
          <name val="Times New Roman"/>
          <scheme val="none"/>
        </font>
        <alignment horizontal="left" vertical="top" wrapText="1" readingOrder="0"/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" sId="13" ref="A21:XFD21" action="deleteRow">
    <rfmt sheetId="13" xfDxf="1" sqref="A21:XFD21" start="0" length="0"/>
    <rfmt sheetId="13" sqref="A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" sId="13" ref="A21:XFD21" action="deleteRow">
    <rfmt sheetId="13" xfDxf="1" sqref="A21:XFD21" start="0" length="0"/>
    <rfmt sheetId="13" sqref="A21" start="0" length="0">
      <dxf>
        <font>
          <sz val="11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1" start="0" length="0">
      <dxf>
        <font>
          <sz val="11"/>
          <color theme="1"/>
          <name val="Times New Roman"/>
          <scheme val="none"/>
        </font>
        <numFmt numFmtId="19" formatCode="dd/mm/yyyy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1" start="0" length="0">
      <dxf>
        <font>
          <sz val="10"/>
          <color rgb="FF000000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1" start="0" length="0">
      <dxf>
        <font>
          <sz val="11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" sId="13" ref="A29:XFD29" action="deleteRow">
    <rfmt sheetId="13" xfDxf="1" sqref="A29:XFD29" start="0" length="0"/>
    <rfmt sheetId="13" sqref="A2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9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" sId="13" ref="A29:XFD29" action="deleteRow">
    <rfmt sheetId="13" xfDxf="1" sqref="A29:XFD29" start="0" length="0"/>
    <rfmt sheetId="13" sqref="A2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" sId="13" ref="A29:XFD29" action="deleteRow">
    <rfmt sheetId="13" xfDxf="1" sqref="A29:XFD29" start="0" length="0"/>
    <rfmt sheetId="13" sqref="A2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29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2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" sId="13" ref="A29:XFD29" action="deleteRow">
    <rfmt sheetId="13" xfDxf="1" sqref="A29:XFD29" start="0" length="0"/>
    <rfmt sheetId="13" sqref="A2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</dxf>
    </rfmt>
    <rfmt sheetId="13" sqref="B29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29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</dxf>
    </rfmt>
    <rfmt sheetId="13" sqref="D29" start="0" length="0">
      <dxf>
        <font>
          <sz val="11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" sId="13" ref="A29:XFD29" action="deleteRow">
    <rfmt sheetId="13" xfDxf="1" sqref="A29:XFD29" start="0" length="0"/>
    <rfmt sheetId="13" sqref="A29" start="0" length="0">
      <dxf>
        <font>
          <sz val="14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B29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C29" start="0" length="0">
      <dxf>
        <font>
          <sz val="14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D29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69" sId="13" ref="A30:XFD30" action="deleteRow">
    <rfmt sheetId="13" xfDxf="1" sqref="A30:XFD30" start="0" length="0"/>
    <rfmt sheetId="13" sqref="B30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C30" start="0" length="0">
      <dxf>
        <font>
          <sz val="14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D30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70" sId="13" ref="A30:XFD30" action="deleteRow">
    <rfmt sheetId="13" xfDxf="1" sqref="A30:XFD30" start="0" length="0"/>
    <rfmt sheetId="13" sqref="B30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C30" start="0" length="0">
      <dxf>
        <font>
          <sz val="14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D30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71" sId="13" ref="A30:XFD30" action="deleteRow">
    <rfmt sheetId="13" xfDxf="1" sqref="A30:XFD30" start="0" length="0"/>
    <rfmt sheetId="13" sqref="B30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C30" start="0" length="0">
      <dxf>
        <font>
          <sz val="14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D30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72" sId="13" ref="A30:XFD30" action="deleteRow">
    <rfmt sheetId="13" xfDxf="1" sqref="A30:XFD30" start="0" length="0"/>
    <rfmt sheetId="13" sqref="B30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C30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D30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73" sId="13" ref="A30:XFD30" action="deleteRow">
    <rfmt sheetId="13" xfDxf="1" sqref="A30:XFD30" start="0" length="0"/>
    <rfmt sheetId="13" sqref="A30" start="0" length="0">
      <dxf>
        <font>
          <sz val="14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B30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C30" start="0" length="0">
      <dxf>
        <font>
          <sz val="14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D30" start="0" length="0">
      <dxf>
        <font>
          <sz val="14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74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numFmt numFmtId="22" formatCode="mmm/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" sId="13" ref="A33:XFD33" action="deleteRow">
    <rfmt sheetId="13" xfDxf="1" sqref="A33:XFD33" start="0" length="0"/>
    <rfmt sheetId="13" sqref="A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3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3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3" sqref="D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106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numFmt numFmtId="19" formatCode="dd/mm/yyyy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" sId="13" ref="A34:XFD34" action="deleteRow">
    <rfmt sheetId="13" xfDxf="1" sqref="A34:XFD34" start="0" length="0"/>
    <rfmt sheetId="13" sqref="A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34" start="0" length="0">
      <dxf>
        <font>
          <sz val="12"/>
          <color theme="1"/>
          <name val="Times New Roman"/>
          <scheme val="none"/>
        </font>
        <numFmt numFmtId="19" formatCode="dd/mm/yyyy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D34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16" sId="19">
    <nc r="E3" t="inlineStr">
      <is>
        <t>ФГБОУ ВО "Новосибирский государственный педагогический университет" ИКиМП</t>
      </is>
    </nc>
  </rcc>
  <rcc rId="117" sId="5">
    <nc r="A112" t="inlineStr">
      <is>
        <t>Первенство Новосибирской области по маунтинбайку</t>
      </is>
    </nc>
  </rcc>
  <rcc rId="118" sId="5">
    <nc r="B112" t="inlineStr">
      <is>
        <t>26-27 сентября</t>
      </is>
    </nc>
  </rcc>
  <rcc rId="119" sId="5">
    <nc r="C112" t="inlineStr">
      <is>
        <t>г. Новосибирск</t>
      </is>
    </nc>
  </rcc>
  <rcc rId="120" sId="5">
    <oc r="D112">
      <v>0</v>
    </oc>
    <nc r="D112">
      <v>8</v>
    </nc>
  </rcc>
  <rcc rId="121" sId="5">
    <nc r="A113" t="inlineStr">
      <is>
        <t>Первенство Сибирского федерального округа по велоспорту</t>
      </is>
    </nc>
  </rcc>
  <rcc rId="122" sId="5">
    <nc r="B113" t="inlineStr">
      <is>
        <t>31 октября - 1 ноября</t>
      </is>
    </nc>
  </rcc>
  <rcc rId="123" sId="5">
    <nc r="C113" t="inlineStr">
      <is>
        <t>г. Новосибирск</t>
      </is>
    </nc>
  </rcc>
  <rcc rId="124" sId="5">
    <oc r="D113">
      <v>0</v>
    </oc>
    <nc r="D113">
      <v>10</v>
    </nc>
  </rcc>
  <rcc rId="125" sId="5">
    <nc r="A114" t="inlineStr">
      <is>
        <t>Первенство Новосибирской области по велоспорту (шоссе)</t>
      </is>
    </nc>
  </rcc>
  <rcc rId="126" sId="5">
    <nc r="B114" t="inlineStr">
      <is>
        <t>26 августа</t>
      </is>
    </nc>
  </rcc>
  <rcc rId="127" sId="5">
    <nc r="C114" t="inlineStr">
      <is>
        <t>г. Новосибирск</t>
      </is>
    </nc>
  </rcc>
  <rcc rId="128" sId="5">
    <oc r="D114">
      <v>0</v>
    </oc>
    <nc r="D114">
      <v>12</v>
    </nc>
  </rcc>
  <rcc rId="129" sId="5">
    <nc r="A120" t="inlineStr">
      <is>
        <t>Всероссийские соревнования по велоспорту</t>
      </is>
    </nc>
  </rcc>
  <rcc rId="130" sId="5">
    <nc r="B120" t="inlineStr">
      <is>
        <t>17-20 сентября</t>
      </is>
    </nc>
  </rcc>
  <rcc rId="131" sId="5">
    <nc r="C120" t="inlineStr">
      <is>
        <t>г. Усолье-Сибирское</t>
      </is>
    </nc>
  </rcc>
  <rcc rId="132" sId="5">
    <oc r="D120">
      <v>0</v>
    </oc>
    <nc r="D120">
      <v>5</v>
    </nc>
  </rcc>
  <rcc rId="133" sId="10">
    <oc r="D4">
      <v>360</v>
    </oc>
    <nc r="D4">
      <v>380</v>
    </nc>
  </rcc>
  <rdn rId="0" localSheetId="13" customView="1" name="Z_3D72A63C_82CE_4144_A415_413C20383630_.wvu.Rows" hidden="1" oldHidden="1">
    <oldFormula>'Раздел 7'!#REF!</oldFormula>
  </rdn>
  <rcv guid="{3D72A63C-82CE-4144-A415-413C20383630}" action="delete"/>
  <rdn rId="0" localSheetId="1" customView="1" name="Z_3D72A63C_82CE_4144_A415_413C20383630_.wvu.PrintArea" hidden="1" oldHidden="1">
    <formula>Титул!$A$1:$O$29</formula>
  </rdn>
  <rdn rId="0" localSheetId="2" customView="1" name="Z_3D72A63C_82CE_4144_A415_413C20383630_.wvu.Cols" hidden="1" oldHidden="1">
    <formula>'Общие сведения'!$D:$E</formula>
    <oldFormula>'Общие сведения'!$D:$E</oldFormula>
  </rdn>
  <rdn rId="0" localSheetId="3" customView="1" name="Z_3D72A63C_82CE_4144_A415_413C20383630_.wvu.PrintArea" hidden="1" oldHidden="1">
    <formula>'Раздел 1,1.1'!$A$1:$H$16</formula>
    <oldFormula>'Раздел 1,1.1'!$A$1:$H$16</oldFormula>
  </rdn>
  <rdn rId="0" localSheetId="3" customView="1" name="Z_3D72A63C_82CE_4144_A415_413C20383630_.wvu.Rows" hidden="1" oldHidden="1">
    <formula>'Раздел 1,1.1'!$5:$5</formula>
    <oldFormula>'Раздел 1,1.1'!$5:$5</oldFormula>
  </rdn>
  <rdn rId="0" localSheetId="5" customView="1" name="Z_3D72A63C_82CE_4144_A415_413C20383630_.wvu.Rows" hidden="1" oldHidden="1">
    <formula>'Раздел 1.3'!$5:$29,'Раздел 1.3'!$32:$40,'Раздел 1.3'!$86:$92,'Раздел 1.3'!$100:$110,'Раздел 1.3'!$116:$118,'Раздел 1.3'!$122:$123,'Раздел 1.3'!$125:$129</formula>
    <oldFormula>'Раздел 1.3'!$5:$29,'Раздел 1.3'!$32:$40,'Раздел 1.3'!$86:$92,'Раздел 1.3'!$100:$110</oldFormula>
  </rdn>
  <rdn rId="0" localSheetId="20" customView="1" name="Z_3D72A63C_82CE_4144_A415_413C20383630_.wvu.PrintArea" hidden="1" oldHidden="1">
    <formula>'Раздел 10, 10.1'!$A$1:$L$12</formula>
    <oldFormula>'Раздел 10, 10.1'!$A$1:$L$12</oldFormula>
  </rdn>
  <rdn rId="0" localSheetId="21" customView="1" name="Z_3D72A63C_82CE_4144_A415_413C20383630_.wvu.PrintArea" hidden="1" oldHidden="1">
    <formula>'Раздел 10.2'!$A$1:$C$38</formula>
    <oldFormula>'Раздел 10.2'!$A$1:$C$38</oldFormula>
  </rdn>
  <rcv guid="{3D72A63C-82CE-4144-A415-413C2038363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" sId="20">
    <oc r="F10">
      <v>1</v>
    </oc>
    <nc r="F10">
      <v>2</v>
    </nc>
  </rcc>
  <rcv guid="{3D72A63C-82CE-4144-A415-413C20383630}" action="delete"/>
  <rdn rId="0" localSheetId="1" customView="1" name="Z_3D72A63C_82CE_4144_A415_413C20383630_.wvu.PrintArea" hidden="1" oldHidden="1">
    <formula>Титул!$A$1:$O$29</formula>
    <oldFormula>Титул!$A$1:$O$29</oldFormula>
  </rdn>
  <rdn rId="0" localSheetId="2" customView="1" name="Z_3D72A63C_82CE_4144_A415_413C20383630_.wvu.Cols" hidden="1" oldHidden="1">
    <formula>'Общие сведения'!$D:$E</formula>
    <oldFormula>'Общие сведения'!$D:$E</oldFormula>
  </rdn>
  <rdn rId="0" localSheetId="3" customView="1" name="Z_3D72A63C_82CE_4144_A415_413C20383630_.wvu.PrintArea" hidden="1" oldHidden="1">
    <formula>'Раздел 1,1.1'!$A$1:$H$16</formula>
    <oldFormula>'Раздел 1,1.1'!$A$1:$H$16</oldFormula>
  </rdn>
  <rdn rId="0" localSheetId="3" customView="1" name="Z_3D72A63C_82CE_4144_A415_413C20383630_.wvu.Rows" hidden="1" oldHidden="1">
    <formula>'Раздел 1,1.1'!$5:$5</formula>
    <oldFormula>'Раздел 1,1.1'!$5:$5</oldFormula>
  </rdn>
  <rdn rId="0" localSheetId="5" customView="1" name="Z_3D72A63C_82CE_4144_A415_413C20383630_.wvu.Rows" hidden="1" oldHidden="1">
    <formula>'Раздел 1.3'!$5:$29,'Раздел 1.3'!$32:$40,'Раздел 1.3'!$86:$92,'Раздел 1.3'!$100:$110,'Раздел 1.3'!$116:$118,'Раздел 1.3'!$122:$123,'Раздел 1.3'!$125:$129</formula>
    <oldFormula>'Раздел 1.3'!$5:$29,'Раздел 1.3'!$32:$40,'Раздел 1.3'!$86:$92,'Раздел 1.3'!$100:$110,'Раздел 1.3'!$116:$118,'Раздел 1.3'!$122:$123,'Раздел 1.3'!$125:$129</oldFormula>
  </rdn>
  <rdn rId="0" localSheetId="20" customView="1" name="Z_3D72A63C_82CE_4144_A415_413C20383630_.wvu.PrintArea" hidden="1" oldHidden="1">
    <formula>'Раздел 10, 10.1'!$A$1:$L$12</formula>
    <oldFormula>'Раздел 10, 10.1'!$A$1:$L$12</oldFormula>
  </rdn>
  <rdn rId="0" localSheetId="21" customView="1" name="Z_3D72A63C_82CE_4144_A415_413C20383630_.wvu.PrintArea" hidden="1" oldHidden="1">
    <formula>'Раздел 10.2'!$A$1:$C$38</formula>
    <oldFormula>'Раздел 10.2'!$A$1:$C$38</oldFormula>
  </rdn>
  <rcv guid="{3D72A63C-82CE-4144-A415-413C2038363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2BEF2B0_351B_4F78_9473_3EAA15505BEF_.wvu.PrintArea" hidden="1" oldHidden="1">
    <formula>Титул!$A$1:$O$29</formula>
  </rdn>
  <rdn rId="0" localSheetId="2" customView="1" name="Z_B2BEF2B0_351B_4F78_9473_3EAA15505BEF_.wvu.Cols" hidden="1" oldHidden="1">
    <formula>'Общие сведения'!$D:$E</formula>
  </rdn>
  <rdn rId="0" localSheetId="3" customView="1" name="Z_B2BEF2B0_351B_4F78_9473_3EAA15505BEF_.wvu.PrintArea" hidden="1" oldHidden="1">
    <formula>'Раздел 1,1.1'!$A$1:$H$16</formula>
  </rdn>
  <rdn rId="0" localSheetId="3" customView="1" name="Z_B2BEF2B0_351B_4F78_9473_3EAA15505BEF_.wvu.Rows" hidden="1" oldHidden="1">
    <formula>'Раздел 1,1.1'!$5:$5</formula>
  </rdn>
  <rdn rId="0" localSheetId="5" customView="1" name="Z_B2BEF2B0_351B_4F78_9473_3EAA15505BEF_.wvu.Rows" hidden="1" oldHidden="1">
    <formula>'Раздел 1.3'!$5:$29,'Раздел 1.3'!$32:$40,'Раздел 1.3'!$86:$92,'Раздел 1.3'!$100:$110,'Раздел 1.3'!$116:$118,'Раздел 1.3'!$122:$123,'Раздел 1.3'!$125:$129</formula>
  </rdn>
  <rdn rId="0" localSheetId="20" customView="1" name="Z_B2BEF2B0_351B_4F78_9473_3EAA15505BEF_.wvu.PrintArea" hidden="1" oldHidden="1">
    <formula>'Раздел 10, 10.1'!$A$1:$L$12</formula>
  </rdn>
  <rdn rId="0" localSheetId="21" customView="1" name="Z_B2BEF2B0_351B_4F78_9473_3EAA15505BEF_.wvu.PrintArea" hidden="1" oldHidden="1">
    <formula>'Раздел 10.2'!$A$1:$C$38</formula>
  </rdn>
  <rcv guid="{B2BEF2B0-351B-4F78-9473-3EAA15505BE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2BEF2B0-351B-4F78-9473-3EAA15505BEF}" action="delete"/>
  <rdn rId="0" localSheetId="1" customView="1" name="Z_B2BEF2B0_351B_4F78_9473_3EAA15505BEF_.wvu.PrintArea" hidden="1" oldHidden="1">
    <formula>Титул!$A$1:$O$29</formula>
    <oldFormula>Титул!$A$1:$O$29</oldFormula>
  </rdn>
  <rdn rId="0" localSheetId="2" customView="1" name="Z_B2BEF2B0_351B_4F78_9473_3EAA15505BEF_.wvu.Cols" hidden="1" oldHidden="1">
    <formula>'Общие сведения'!$D:$E</formula>
    <oldFormula>'Общие сведения'!$D:$E</oldFormula>
  </rdn>
  <rdn rId="0" localSheetId="3" customView="1" name="Z_B2BEF2B0_351B_4F78_9473_3EAA15505BEF_.wvu.PrintArea" hidden="1" oldHidden="1">
    <formula>'Раздел 1,1.1'!$A$1:$H$16</formula>
    <oldFormula>'Раздел 1,1.1'!$A$1:$H$16</oldFormula>
  </rdn>
  <rdn rId="0" localSheetId="3" customView="1" name="Z_B2BEF2B0_351B_4F78_9473_3EAA15505BEF_.wvu.Rows" hidden="1" oldHidden="1">
    <formula>'Раздел 1,1.1'!$5:$5</formula>
    <oldFormula>'Раздел 1,1.1'!$5:$5</oldFormula>
  </rdn>
  <rdn rId="0" localSheetId="5" customView="1" name="Z_B2BEF2B0_351B_4F78_9473_3EAA15505BEF_.wvu.Rows" hidden="1" oldHidden="1">
    <formula>'Раздел 1.3'!$5:$29,'Раздел 1.3'!$32:$40,'Раздел 1.3'!$86:$92,'Раздел 1.3'!$100:$110,'Раздел 1.3'!$116:$118,'Раздел 1.3'!$122:$123,'Раздел 1.3'!$125:$129</formula>
    <oldFormula>'Раздел 1.3'!$5:$29,'Раздел 1.3'!$32:$40,'Раздел 1.3'!$86:$92,'Раздел 1.3'!$100:$110,'Раздел 1.3'!$116:$118,'Раздел 1.3'!$122:$123,'Раздел 1.3'!$125:$129</oldFormula>
  </rdn>
  <rdn rId="0" localSheetId="20" customView="1" name="Z_B2BEF2B0_351B_4F78_9473_3EAA15505BEF_.wvu.PrintArea" hidden="1" oldHidden="1">
    <formula>'Раздел 10, 10.1'!$A$1:$L$12</formula>
    <oldFormula>'Раздел 10, 10.1'!$A$1:$L$12</oldFormula>
  </rdn>
  <rdn rId="0" localSheetId="21" customView="1" name="Z_B2BEF2B0_351B_4F78_9473_3EAA15505BEF_.wvu.PrintArea" hidden="1" oldHidden="1">
    <formula>'Раздел 10.2'!$A$1:$C$38</formula>
    <oldFormula>'Раздел 10.2'!$A$1:$C$38</oldFormula>
  </rdn>
  <rcv guid="{B2BEF2B0-351B-4F78-9473-3EAA15505BEF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2BEF2B0-351B-4F78-9473-3EAA15505BEF}" action="delete"/>
  <rdn rId="0" localSheetId="1" customView="1" name="Z_B2BEF2B0_351B_4F78_9473_3EAA15505BEF_.wvu.PrintArea" hidden="1" oldHidden="1">
    <formula>Титул!$A$1:$O$29</formula>
    <oldFormula>Титул!$A$1:$O$29</oldFormula>
  </rdn>
  <rdn rId="0" localSheetId="2" customView="1" name="Z_B2BEF2B0_351B_4F78_9473_3EAA15505BEF_.wvu.Cols" hidden="1" oldHidden="1">
    <formula>'Общие сведения'!$D:$E</formula>
    <oldFormula>'Общие сведения'!$D:$E</oldFormula>
  </rdn>
  <rdn rId="0" localSheetId="3" customView="1" name="Z_B2BEF2B0_351B_4F78_9473_3EAA15505BEF_.wvu.PrintArea" hidden="1" oldHidden="1">
    <formula>'Раздел 1,1.1'!$A$1:$H$16</formula>
    <oldFormula>'Раздел 1,1.1'!$A$1:$H$16</oldFormula>
  </rdn>
  <rdn rId="0" localSheetId="3" customView="1" name="Z_B2BEF2B0_351B_4F78_9473_3EAA15505BEF_.wvu.Rows" hidden="1" oldHidden="1">
    <formula>'Раздел 1,1.1'!$5:$5</formula>
    <oldFormula>'Раздел 1,1.1'!$5:$5</oldFormula>
  </rdn>
  <rdn rId="0" localSheetId="5" customView="1" name="Z_B2BEF2B0_351B_4F78_9473_3EAA15505BEF_.wvu.Rows" hidden="1" oldHidden="1">
    <formula>'Раздел 1.3'!$5:$29,'Раздел 1.3'!$32:$40,'Раздел 1.3'!$86:$92,'Раздел 1.3'!$100:$110,'Раздел 1.3'!$116:$118,'Раздел 1.3'!$122:$123,'Раздел 1.3'!$125:$129</formula>
    <oldFormula>'Раздел 1.3'!$5:$29,'Раздел 1.3'!$32:$40,'Раздел 1.3'!$86:$92,'Раздел 1.3'!$100:$110,'Раздел 1.3'!$116:$118,'Раздел 1.3'!$122:$123,'Раздел 1.3'!$125:$129</oldFormula>
  </rdn>
  <rdn rId="0" localSheetId="20" customView="1" name="Z_B2BEF2B0_351B_4F78_9473_3EAA15505BEF_.wvu.PrintArea" hidden="1" oldHidden="1">
    <formula>'Раздел 10, 10.1'!$A$1:$L$12</formula>
    <oldFormula>'Раздел 10, 10.1'!$A$1:$L$12</oldFormula>
  </rdn>
  <rdn rId="0" localSheetId="21" customView="1" name="Z_B2BEF2B0_351B_4F78_9473_3EAA15505BEF_.wvu.PrintArea" hidden="1" oldHidden="1">
    <formula>'Раздел 10.2'!$A$1:$C$38</formula>
    <oldFormula>'Раздел 10.2'!$A$1:$C$38</oldFormula>
  </rdn>
  <rcv guid="{B2BEF2B0-351B-4F78-9473-3EAA15505BE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" sId="5">
    <oc r="D5">
      <v>20</v>
    </oc>
    <nc r="D5"/>
  </rcc>
  <rcv guid="{B2BEF2B0-351B-4F78-9473-3EAA15505BEF}" action="delete"/>
  <rdn rId="0" localSheetId="1" customView="1" name="Z_B2BEF2B0_351B_4F78_9473_3EAA15505BEF_.wvu.PrintArea" hidden="1" oldHidden="1">
    <formula>Титул!$A$1:$O$29</formula>
    <oldFormula>Титул!$A$1:$O$29</oldFormula>
  </rdn>
  <rdn rId="0" localSheetId="2" customView="1" name="Z_B2BEF2B0_351B_4F78_9473_3EAA15505BEF_.wvu.Cols" hidden="1" oldHidden="1">
    <formula>'Общие сведения'!$D:$E</formula>
    <oldFormula>'Общие сведения'!$D:$E</oldFormula>
  </rdn>
  <rdn rId="0" localSheetId="3" customView="1" name="Z_B2BEF2B0_351B_4F78_9473_3EAA15505BEF_.wvu.PrintArea" hidden="1" oldHidden="1">
    <formula>'Раздел 1,1.1'!$A$1:$H$16</formula>
    <oldFormula>'Раздел 1,1.1'!$A$1:$H$16</oldFormula>
  </rdn>
  <rdn rId="0" localSheetId="3" customView="1" name="Z_B2BEF2B0_351B_4F78_9473_3EAA15505BEF_.wvu.Rows" hidden="1" oldHidden="1">
    <formula>'Раздел 1,1.1'!$5:$5</formula>
    <oldFormula>'Раздел 1,1.1'!$5:$5</oldFormula>
  </rdn>
  <rdn rId="0" localSheetId="5" customView="1" name="Z_B2BEF2B0_351B_4F78_9473_3EAA15505BEF_.wvu.Rows" hidden="1" oldHidden="1">
    <formula>'Раздел 1.3'!$32:$40,'Раздел 1.3'!$86:$92,'Раздел 1.3'!$100:$110,'Раздел 1.3'!$116:$118,'Раздел 1.3'!$122:$123,'Раздел 1.3'!$125:$129</formula>
    <oldFormula>'Раздел 1.3'!$5:$29,'Раздел 1.3'!$32:$40,'Раздел 1.3'!$86:$92,'Раздел 1.3'!$100:$110,'Раздел 1.3'!$116:$118,'Раздел 1.3'!$122:$123,'Раздел 1.3'!$125:$129</oldFormula>
  </rdn>
  <rdn rId="0" localSheetId="20" customView="1" name="Z_B2BEF2B0_351B_4F78_9473_3EAA15505BEF_.wvu.PrintArea" hidden="1" oldHidden="1">
    <formula>'Раздел 10, 10.1'!$A$1:$L$12</formula>
    <oldFormula>'Раздел 10, 10.1'!$A$1:$L$12</oldFormula>
  </rdn>
  <rdn rId="0" localSheetId="21" customView="1" name="Z_B2BEF2B0_351B_4F78_9473_3EAA15505BEF_.wvu.PrintArea" hidden="1" oldHidden="1">
    <formula>'Раздел 10.2'!$A$1:$C$38</formula>
    <oldFormula>'Раздел 10.2'!$A$1:$C$38</oldFormula>
  </rdn>
  <rcv guid="{B2BEF2B0-351B-4F78-9473-3EAA15505BEF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2BEF2B0-351B-4F78-9473-3EAA15505BEF}" action="delete"/>
  <rdn rId="0" localSheetId="1" customView="1" name="Z_B2BEF2B0_351B_4F78_9473_3EAA15505BEF_.wvu.PrintArea" hidden="1" oldHidden="1">
    <formula>Титул!$A$1:$O$29</formula>
    <oldFormula>Титул!$A$1:$O$29</oldFormula>
  </rdn>
  <rdn rId="0" localSheetId="2" customView="1" name="Z_B2BEF2B0_351B_4F78_9473_3EAA15505BEF_.wvu.Cols" hidden="1" oldHidden="1">
    <formula>'Общие сведения'!$D:$E</formula>
    <oldFormula>'Общие сведения'!$D:$E</oldFormula>
  </rdn>
  <rdn rId="0" localSheetId="3" customView="1" name="Z_B2BEF2B0_351B_4F78_9473_3EAA15505BEF_.wvu.PrintArea" hidden="1" oldHidden="1">
    <formula>'Раздел 1,1.1'!$A$1:$H$16</formula>
    <oldFormula>'Раздел 1,1.1'!$A$1:$H$16</oldFormula>
  </rdn>
  <rdn rId="0" localSheetId="3" customView="1" name="Z_B2BEF2B0_351B_4F78_9473_3EAA15505BEF_.wvu.Rows" hidden="1" oldHidden="1">
    <formula>'Раздел 1,1.1'!$5:$5</formula>
    <oldFormula>'Раздел 1,1.1'!$5:$5</oldFormula>
  </rdn>
  <rdn rId="0" localSheetId="5" customView="1" name="Z_B2BEF2B0_351B_4F78_9473_3EAA15505BEF_.wvu.Rows" hidden="1" oldHidden="1">
    <formula>'Раздел 1.3'!$32:$40,'Раздел 1.3'!$86:$92,'Раздел 1.3'!$100:$110,'Раздел 1.3'!$116:$118,'Раздел 1.3'!$122:$123,'Раздел 1.3'!$125:$129</formula>
    <oldFormula>'Раздел 1.3'!$32:$40,'Раздел 1.3'!$86:$92,'Раздел 1.3'!$100:$110,'Раздел 1.3'!$116:$118,'Раздел 1.3'!$122:$123,'Раздел 1.3'!$125:$129</oldFormula>
  </rdn>
  <rdn rId="0" localSheetId="20" customView="1" name="Z_B2BEF2B0_351B_4F78_9473_3EAA15505BEF_.wvu.PrintArea" hidden="1" oldHidden="1">
    <formula>'Раздел 10, 10.1'!$A$1:$L$12</formula>
    <oldFormula>'Раздел 10, 10.1'!$A$1:$L$12</oldFormula>
  </rdn>
  <rdn rId="0" localSheetId="21" customView="1" name="Z_B2BEF2B0_351B_4F78_9473_3EAA15505BEF_.wvu.PrintArea" hidden="1" oldHidden="1">
    <formula>'Раздел 10.2'!$A$1:$C$38</formula>
    <oldFormula>'Раздел 10.2'!$A$1:$C$38</oldFormula>
  </rdn>
  <rcv guid="{B2BEF2B0-351B-4F78-9473-3EAA15505BEF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2BEF2B0-351B-4F78-9473-3EAA15505BEF}" action="delete"/>
  <rdn rId="0" localSheetId="1" customView="1" name="Z_B2BEF2B0_351B_4F78_9473_3EAA15505BEF_.wvu.PrintArea" hidden="1" oldHidden="1">
    <formula>Титул!$A$1:$O$29</formula>
    <oldFormula>Титул!$A$1:$O$29</oldFormula>
  </rdn>
  <rdn rId="0" localSheetId="2" customView="1" name="Z_B2BEF2B0_351B_4F78_9473_3EAA15505BEF_.wvu.Cols" hidden="1" oldHidden="1">
    <formula>'Общие сведения'!$D:$E</formula>
    <oldFormula>'Общие сведения'!$D:$E</oldFormula>
  </rdn>
  <rdn rId="0" localSheetId="3" customView="1" name="Z_B2BEF2B0_351B_4F78_9473_3EAA15505BEF_.wvu.PrintArea" hidden="1" oldHidden="1">
    <formula>'Раздел 1,1.1'!$A$1:$H$16</formula>
    <oldFormula>'Раздел 1,1.1'!$A$1:$H$16</oldFormula>
  </rdn>
  <rdn rId="0" localSheetId="3" customView="1" name="Z_B2BEF2B0_351B_4F78_9473_3EAA15505BEF_.wvu.Rows" hidden="1" oldHidden="1">
    <formula>'Раздел 1,1.1'!$5:$5</formula>
    <oldFormula>'Раздел 1,1.1'!$5:$5</oldFormula>
  </rdn>
  <rdn rId="0" localSheetId="5" customView="1" name="Z_B2BEF2B0_351B_4F78_9473_3EAA15505BEF_.wvu.Rows" hidden="1" oldHidden="1">
    <formula>'Раздел 1.3'!$32:$40,'Раздел 1.3'!$86:$92,'Раздел 1.3'!$100:$110,'Раздел 1.3'!$116:$118,'Раздел 1.3'!$122:$123,'Раздел 1.3'!$125:$129</formula>
    <oldFormula>'Раздел 1.3'!$32:$40,'Раздел 1.3'!$86:$92,'Раздел 1.3'!$100:$110,'Раздел 1.3'!$116:$118,'Раздел 1.3'!$122:$123,'Раздел 1.3'!$125:$129</oldFormula>
  </rdn>
  <rdn rId="0" localSheetId="20" customView="1" name="Z_B2BEF2B0_351B_4F78_9473_3EAA15505BEF_.wvu.PrintArea" hidden="1" oldHidden="1">
    <formula>'Раздел 10, 10.1'!$A$1:$L$12</formula>
    <oldFormula>'Раздел 10, 10.1'!$A$1:$L$12</oldFormula>
  </rdn>
  <rdn rId="0" localSheetId="21" customView="1" name="Z_B2BEF2B0_351B_4F78_9473_3EAA15505BEF_.wvu.PrintArea" hidden="1" oldHidden="1">
    <formula>'Раздел 10.2'!$A$1:$C$38</formula>
    <oldFormula>'Раздел 10.2'!$A$1:$C$38</oldFormula>
  </rdn>
  <rcv guid="{B2BEF2B0-351B-4F78-9473-3EAA15505BE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D5C62CE-4FBF-4722-AE3D-CE97D3204161}" name="Пользователь" id="-1701989603" dateTime="2020-11-11T09:36:5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9" zoomScaleNormal="100" zoomScaleSheetLayoutView="100" workbookViewId="0">
      <selection activeCell="L13" sqref="L13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76" t="s">
        <v>205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8"/>
    </row>
    <row r="2" spans="1:14" ht="38.25" customHeight="1" x14ac:dyDescent="0.25">
      <c r="A2" s="255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256"/>
    </row>
    <row r="3" spans="1:14" ht="19.5" customHeight="1" x14ac:dyDescent="0.25">
      <c r="A3" s="293" t="s">
        <v>217</v>
      </c>
      <c r="B3" s="294"/>
      <c r="C3" s="294"/>
      <c r="D3" s="294"/>
      <c r="E3" s="294"/>
      <c r="F3" s="93"/>
      <c r="G3" s="93"/>
      <c r="H3" s="93"/>
      <c r="I3" s="93"/>
      <c r="J3" s="93"/>
      <c r="K3" s="93"/>
      <c r="L3" s="279"/>
      <c r="M3" s="279"/>
      <c r="N3" s="280"/>
    </row>
    <row r="4" spans="1:14" ht="15.75" x14ac:dyDescent="0.25">
      <c r="A4" s="257" t="s">
        <v>79</v>
      </c>
      <c r="B4" s="292"/>
      <c r="C4" s="292"/>
      <c r="D4" s="292"/>
      <c r="E4" s="292"/>
      <c r="F4" s="93"/>
      <c r="G4" s="93"/>
      <c r="H4" s="93"/>
      <c r="I4" s="93"/>
      <c r="J4" s="93"/>
      <c r="K4" s="93"/>
      <c r="L4" s="93"/>
      <c r="M4" s="93"/>
      <c r="N4" s="256"/>
    </row>
    <row r="5" spans="1:14" ht="21.75" customHeight="1" x14ac:dyDescent="0.25">
      <c r="A5" s="297"/>
      <c r="B5" s="292"/>
      <c r="C5" s="292"/>
      <c r="D5" s="292"/>
      <c r="E5" s="292"/>
      <c r="F5" s="93"/>
      <c r="G5" s="93"/>
      <c r="H5" s="93"/>
      <c r="I5" s="93"/>
      <c r="J5" s="93"/>
      <c r="K5" s="93"/>
      <c r="L5" s="93"/>
      <c r="M5" s="93"/>
      <c r="N5" s="256"/>
    </row>
    <row r="6" spans="1:14" ht="30.75" customHeight="1" x14ac:dyDescent="0.25">
      <c r="A6" s="295" t="s">
        <v>272</v>
      </c>
      <c r="B6" s="296"/>
      <c r="C6" s="93"/>
      <c r="D6" s="298"/>
      <c r="E6" s="298"/>
      <c r="F6" s="93"/>
      <c r="G6" s="93"/>
      <c r="H6" s="93"/>
      <c r="I6" s="93"/>
      <c r="J6" s="93"/>
      <c r="K6" s="93"/>
      <c r="L6" s="93"/>
      <c r="M6" s="93"/>
      <c r="N6" s="256"/>
    </row>
    <row r="7" spans="1:14" ht="12.75" customHeight="1" x14ac:dyDescent="0.25">
      <c r="A7" s="299" t="s">
        <v>218</v>
      </c>
      <c r="B7" s="300"/>
      <c r="C7" s="93"/>
      <c r="D7" s="274" t="s">
        <v>219</v>
      </c>
      <c r="E7" s="274"/>
      <c r="F7" s="93"/>
      <c r="G7" s="93"/>
      <c r="H7" s="93"/>
      <c r="I7" s="93"/>
      <c r="J7" s="93"/>
      <c r="K7" s="93"/>
      <c r="L7" s="93"/>
      <c r="M7" s="93"/>
      <c r="N7" s="256"/>
    </row>
    <row r="8" spans="1:14" ht="12.75" customHeight="1" x14ac:dyDescent="0.25">
      <c r="A8" s="258"/>
      <c r="B8" s="275" t="s">
        <v>220</v>
      </c>
      <c r="C8" s="275"/>
      <c r="D8" s="275"/>
      <c r="E8" s="111"/>
      <c r="F8" s="93"/>
      <c r="G8" s="93"/>
      <c r="H8" s="93"/>
      <c r="I8" s="93"/>
      <c r="J8" s="93"/>
      <c r="K8" s="93"/>
      <c r="L8" s="93"/>
      <c r="M8" s="93"/>
      <c r="N8" s="256"/>
    </row>
    <row r="9" spans="1:14" ht="101.25" customHeight="1" x14ac:dyDescent="0.25">
      <c r="A9" s="255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256"/>
    </row>
    <row r="10" spans="1:14" ht="18.75" x14ac:dyDescent="0.3">
      <c r="A10" s="282" t="s">
        <v>102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4"/>
    </row>
    <row r="11" spans="1:14" ht="18.75" customHeight="1" x14ac:dyDescent="0.3">
      <c r="A11" s="285" t="s">
        <v>456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7"/>
    </row>
    <row r="12" spans="1:14" x14ac:dyDescent="0.25">
      <c r="A12" s="288" t="s">
        <v>103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90"/>
    </row>
    <row r="13" spans="1:14" ht="18.75" x14ac:dyDescent="0.3">
      <c r="A13" s="255"/>
      <c r="B13" s="93"/>
      <c r="C13" s="93"/>
      <c r="D13" s="93"/>
      <c r="E13" s="259" t="s">
        <v>104</v>
      </c>
      <c r="F13" s="281">
        <v>2020</v>
      </c>
      <c r="G13" s="281"/>
      <c r="H13" s="291"/>
      <c r="I13" s="291"/>
      <c r="J13" s="291"/>
      <c r="K13" s="93"/>
      <c r="L13" s="93"/>
      <c r="M13" s="93"/>
      <c r="N13" s="256"/>
    </row>
    <row r="14" spans="1:14" x14ac:dyDescent="0.25">
      <c r="A14" s="255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256"/>
    </row>
    <row r="15" spans="1:14" x14ac:dyDescent="0.25">
      <c r="A15" s="255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56"/>
    </row>
    <row r="16" spans="1:14" x14ac:dyDescent="0.25">
      <c r="A16" s="255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256"/>
    </row>
    <row r="17" spans="1:14" x14ac:dyDescent="0.25">
      <c r="A17" s="255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256"/>
    </row>
    <row r="18" spans="1:14" x14ac:dyDescent="0.25">
      <c r="A18" s="255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256"/>
    </row>
    <row r="19" spans="1:14" x14ac:dyDescent="0.25">
      <c r="A19" s="255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256"/>
    </row>
    <row r="20" spans="1:14" x14ac:dyDescent="0.25">
      <c r="A20" s="255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56"/>
    </row>
    <row r="21" spans="1:14" x14ac:dyDescent="0.25">
      <c r="A21" s="255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256"/>
    </row>
    <row r="22" spans="1:14" x14ac:dyDescent="0.25">
      <c r="A22" s="255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256"/>
    </row>
    <row r="23" spans="1:14" ht="18.75" x14ac:dyDescent="0.25">
      <c r="A23" s="271" t="s">
        <v>206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3"/>
    </row>
    <row r="24" spans="1:14" x14ac:dyDescent="0.25">
      <c r="A24" s="255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56"/>
    </row>
    <row r="25" spans="1:14" x14ac:dyDescent="0.25">
      <c r="A25" s="255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56"/>
    </row>
    <row r="26" spans="1:14" x14ac:dyDescent="0.25">
      <c r="A26" s="255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256"/>
    </row>
    <row r="27" spans="1:14" x14ac:dyDescent="0.25">
      <c r="A27" s="255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56"/>
    </row>
    <row r="28" spans="1:14" x14ac:dyDescent="0.25">
      <c r="A28" s="255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56"/>
    </row>
    <row r="29" spans="1:14" x14ac:dyDescent="0.25">
      <c r="A29" s="260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2"/>
    </row>
  </sheetData>
  <customSheetViews>
    <customSheetView guid="{B2BEF2B0-351B-4F78-9473-3EAA15505BEF}" showPageBreaks="1" printArea="1" view="pageBreakPreview" topLeftCell="A9">
      <selection activeCell="L13" sqref="L13"/>
      <pageMargins left="0.7" right="0.7" top="0.75" bottom="0.75" header="0.3" footer="0.3"/>
      <pageSetup paperSize="9" scale="85" orientation="landscape" r:id="rId1"/>
    </customSheetView>
    <customSheetView guid="{3D72A63C-82CE-4144-A415-413C20383630}" showPageBreaks="1" printArea="1" view="pageBreakPreview" topLeftCell="A9">
      <selection activeCell="L13" sqref="L13"/>
      <pageMargins left="0.7" right="0.7" top="0.75" bottom="0.75" header="0.3" footer="0.3"/>
      <pageSetup paperSize="9" scale="85" orientation="landscape" r:id="rId2"/>
    </customSheetView>
  </customSheetViews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scale="85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B3" sqref="B3:D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6" t="s">
        <v>266</v>
      </c>
      <c r="B1" s="126"/>
      <c r="C1" s="126"/>
      <c r="D1" s="126"/>
    </row>
    <row r="2" spans="1:4" ht="94.5" customHeight="1" x14ac:dyDescent="0.25">
      <c r="A2" s="102" t="s">
        <v>264</v>
      </c>
      <c r="B2" s="124" t="s">
        <v>225</v>
      </c>
      <c r="C2" s="124" t="s">
        <v>226</v>
      </c>
      <c r="D2" s="124" t="s">
        <v>196</v>
      </c>
    </row>
    <row r="3" spans="1:4" ht="37.5" customHeight="1" x14ac:dyDescent="0.25">
      <c r="A3" s="97" t="s">
        <v>60</v>
      </c>
      <c r="B3" s="154">
        <v>0</v>
      </c>
      <c r="C3" s="103">
        <v>0</v>
      </c>
      <c r="D3" s="103">
        <v>0</v>
      </c>
    </row>
    <row r="4" spans="1:4" ht="37.5" customHeight="1" x14ac:dyDescent="0.25">
      <c r="A4" s="97" t="s">
        <v>61</v>
      </c>
      <c r="B4" s="154">
        <v>9</v>
      </c>
      <c r="C4" s="103">
        <v>9</v>
      </c>
      <c r="D4" s="103">
        <v>380</v>
      </c>
    </row>
    <row r="5" spans="1:4" ht="37.5" customHeight="1" x14ac:dyDescent="0.25">
      <c r="A5" s="97" t="s">
        <v>69</v>
      </c>
      <c r="B5" s="154">
        <v>1</v>
      </c>
      <c r="C5" s="103">
        <v>1</v>
      </c>
      <c r="D5" s="103">
        <v>80</v>
      </c>
    </row>
    <row r="6" spans="1:4" ht="37.5" customHeight="1" x14ac:dyDescent="0.25">
      <c r="A6" s="97" t="s">
        <v>70</v>
      </c>
      <c r="B6" s="154">
        <v>6</v>
      </c>
      <c r="C6" s="103">
        <v>6</v>
      </c>
      <c r="D6" s="103">
        <v>240</v>
      </c>
    </row>
    <row r="7" spans="1:4" ht="37.5" customHeight="1" x14ac:dyDescent="0.25">
      <c r="A7" s="97" t="s">
        <v>71</v>
      </c>
      <c r="B7" s="154">
        <v>33</v>
      </c>
      <c r="C7" s="103">
        <v>33</v>
      </c>
      <c r="D7" s="103">
        <v>1400</v>
      </c>
    </row>
    <row r="8" spans="1:4" ht="37.5" customHeight="1" x14ac:dyDescent="0.25">
      <c r="A8" s="97" t="s">
        <v>72</v>
      </c>
      <c r="B8" s="154">
        <v>0</v>
      </c>
      <c r="C8" s="103">
        <v>0</v>
      </c>
      <c r="D8" s="103">
        <v>0</v>
      </c>
    </row>
    <row r="9" spans="1:4" ht="37.5" customHeight="1" x14ac:dyDescent="0.25">
      <c r="A9" s="125" t="s">
        <v>91</v>
      </c>
      <c r="B9" s="35">
        <f>SUM(B3:B8)</f>
        <v>49</v>
      </c>
      <c r="C9" s="35">
        <f>SUM(C3:C8)</f>
        <v>49</v>
      </c>
      <c r="D9" s="35">
        <f>SUM(D3:D8)</f>
        <v>2100</v>
      </c>
    </row>
  </sheetData>
  <customSheetViews>
    <customSheetView guid="{B2BEF2B0-351B-4F78-9473-3EAA15505BEF}" showPageBreaks="1" view="pageBreakPreview">
      <selection activeCell="B3" sqref="B3:D9"/>
      <pageMargins left="0.7" right="0.7" top="0.75" bottom="0.75" header="0.3" footer="0.3"/>
      <pageSetup paperSize="9" orientation="landscape" r:id="rId1"/>
    </customSheetView>
    <customSheetView guid="{3D72A63C-82CE-4144-A415-413C20383630}" showPageBreaks="1" view="pageBreakPreview">
      <selection activeCell="D7" sqref="D7"/>
      <pageMargins left="0.7" right="0.7" top="0.75" bottom="0.75" header="0.3" footer="0.3"/>
      <pageSetup paperSize="9" orientation="landscape" r:id="rId2"/>
    </customSheetView>
  </customSheetViews>
  <pageMargins left="0.7" right="0.7" top="0.75" bottom="0.75" header="0.3" footer="0.3"/>
  <pageSetup paperSize="9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46" t="s">
        <v>267</v>
      </c>
      <c r="B1" s="346"/>
      <c r="C1" s="346"/>
      <c r="D1" s="346"/>
      <c r="E1" s="346"/>
    </row>
    <row r="2" spans="1:5" ht="75" customHeight="1" x14ac:dyDescent="0.25">
      <c r="A2" s="27" t="s">
        <v>62</v>
      </c>
      <c r="B2" s="27" t="s">
        <v>126</v>
      </c>
      <c r="C2" s="27" t="s">
        <v>94</v>
      </c>
      <c r="D2" s="165" t="s">
        <v>261</v>
      </c>
      <c r="E2" s="164" t="s">
        <v>197</v>
      </c>
    </row>
    <row r="3" spans="1:5" ht="18.75" x14ac:dyDescent="0.25">
      <c r="A3" s="149"/>
      <c r="B3" s="150" t="s">
        <v>238</v>
      </c>
      <c r="C3" s="149">
        <f>C4+C10+C16+C22</f>
        <v>0</v>
      </c>
      <c r="D3" s="178">
        <f>D4+D10+D16+D22</f>
        <v>0</v>
      </c>
      <c r="E3" s="149">
        <f>E4+E10+E16+E22</f>
        <v>0</v>
      </c>
    </row>
    <row r="4" spans="1:5" ht="18.75" x14ac:dyDescent="0.3">
      <c r="A4" s="151"/>
      <c r="B4" s="147" t="s">
        <v>241</v>
      </c>
      <c r="C4" s="148">
        <f>C5+C6+C7+C8+C9</f>
        <v>0</v>
      </c>
      <c r="D4" s="148">
        <f>D5+D6+D7+D8+D9</f>
        <v>0</v>
      </c>
      <c r="E4" s="148">
        <f>E5+E6+E7+E8+E9</f>
        <v>0</v>
      </c>
    </row>
    <row r="5" spans="1:5" ht="18.75" x14ac:dyDescent="0.25">
      <c r="A5" s="99">
        <v>1</v>
      </c>
      <c r="B5" s="68"/>
      <c r="C5" s="68"/>
      <c r="D5" s="68"/>
      <c r="E5" s="68"/>
    </row>
    <row r="6" spans="1:5" ht="18.75" x14ac:dyDescent="0.25">
      <c r="A6" s="99">
        <v>2</v>
      </c>
      <c r="B6" s="68"/>
      <c r="C6" s="68"/>
      <c r="D6" s="68"/>
      <c r="E6" s="68"/>
    </row>
    <row r="7" spans="1:5" ht="18.75" x14ac:dyDescent="0.25">
      <c r="A7" s="99">
        <v>3</v>
      </c>
      <c r="B7" s="68"/>
      <c r="C7" s="68"/>
      <c r="D7" s="68"/>
      <c r="E7" s="68"/>
    </row>
    <row r="8" spans="1:5" ht="18.75" x14ac:dyDescent="0.25">
      <c r="A8" s="99">
        <v>4</v>
      </c>
      <c r="B8" s="68"/>
      <c r="C8" s="68"/>
      <c r="D8" s="68"/>
      <c r="E8" s="68"/>
    </row>
    <row r="9" spans="1:5" ht="18.75" x14ac:dyDescent="0.25">
      <c r="A9" s="99">
        <v>5</v>
      </c>
      <c r="B9" s="68"/>
      <c r="C9" s="68"/>
      <c r="D9" s="68"/>
      <c r="E9" s="68"/>
    </row>
    <row r="10" spans="1:5" ht="23.25" customHeight="1" x14ac:dyDescent="0.3">
      <c r="A10" s="151"/>
      <c r="B10" s="147" t="s">
        <v>240</v>
      </c>
      <c r="C10" s="148">
        <f>C11+C12+C13+C14+C15</f>
        <v>0</v>
      </c>
      <c r="D10" s="148">
        <f>D11+D12+D13+D14+D15</f>
        <v>0</v>
      </c>
      <c r="E10" s="148">
        <f>E11+E12+E13+E14+E15</f>
        <v>0</v>
      </c>
    </row>
    <row r="11" spans="1:5" ht="18.75" x14ac:dyDescent="0.25">
      <c r="A11" s="99">
        <v>1</v>
      </c>
      <c r="B11" s="57"/>
      <c r="C11" s="57"/>
      <c r="D11" s="57"/>
      <c r="E11" s="57"/>
    </row>
    <row r="12" spans="1:5" ht="18.75" x14ac:dyDescent="0.25">
      <c r="A12" s="99">
        <v>2</v>
      </c>
      <c r="B12" s="57"/>
      <c r="C12" s="57"/>
      <c r="D12" s="57"/>
      <c r="E12" s="57"/>
    </row>
    <row r="13" spans="1:5" ht="18.75" x14ac:dyDescent="0.25">
      <c r="A13" s="99">
        <v>3</v>
      </c>
      <c r="B13" s="57"/>
      <c r="C13" s="57"/>
      <c r="D13" s="57"/>
      <c r="E13" s="57"/>
    </row>
    <row r="14" spans="1:5" ht="18.75" x14ac:dyDescent="0.25">
      <c r="A14" s="99">
        <v>4</v>
      </c>
      <c r="B14" s="57"/>
      <c r="C14" s="57"/>
      <c r="D14" s="57"/>
      <c r="E14" s="57"/>
    </row>
    <row r="15" spans="1:5" ht="18.75" x14ac:dyDescent="0.25">
      <c r="A15" s="99">
        <v>5</v>
      </c>
      <c r="B15" s="57"/>
      <c r="C15" s="57"/>
      <c r="D15" s="57"/>
      <c r="E15" s="57"/>
    </row>
    <row r="16" spans="1:5" ht="18.75" x14ac:dyDescent="0.3">
      <c r="A16" s="151"/>
      <c r="B16" s="147" t="s">
        <v>71</v>
      </c>
      <c r="C16" s="148">
        <f>C17+C18+C19+C20+C21</f>
        <v>0</v>
      </c>
      <c r="D16" s="148">
        <f>D17+D18+D19+D20+D21</f>
        <v>0</v>
      </c>
      <c r="E16" s="148">
        <f>E17+E18+E19+E20+E21</f>
        <v>0</v>
      </c>
    </row>
    <row r="17" spans="1:5" ht="18.75" x14ac:dyDescent="0.25">
      <c r="A17" s="99">
        <v>1</v>
      </c>
      <c r="B17" s="57"/>
      <c r="C17" s="57"/>
      <c r="D17" s="57"/>
      <c r="E17" s="57"/>
    </row>
    <row r="18" spans="1:5" ht="18.75" x14ac:dyDescent="0.25">
      <c r="A18" s="99">
        <v>2</v>
      </c>
      <c r="B18" s="57"/>
      <c r="C18" s="57"/>
      <c r="D18" s="57"/>
      <c r="E18" s="57"/>
    </row>
    <row r="19" spans="1:5" ht="18.75" x14ac:dyDescent="0.25">
      <c r="A19" s="99">
        <v>3</v>
      </c>
      <c r="B19" s="57"/>
      <c r="C19" s="57"/>
      <c r="D19" s="57"/>
      <c r="E19" s="57"/>
    </row>
    <row r="20" spans="1:5" ht="18.75" x14ac:dyDescent="0.25">
      <c r="A20" s="99">
        <v>4</v>
      </c>
      <c r="B20" s="57"/>
      <c r="C20" s="57"/>
      <c r="D20" s="57"/>
      <c r="E20" s="57"/>
    </row>
    <row r="21" spans="1:5" ht="18.75" x14ac:dyDescent="0.25">
      <c r="A21" s="99">
        <v>5</v>
      </c>
      <c r="B21" s="68"/>
      <c r="C21" s="68"/>
      <c r="D21" s="68"/>
      <c r="E21" s="68"/>
    </row>
    <row r="22" spans="1:5" ht="37.5" x14ac:dyDescent="0.3">
      <c r="A22" s="151"/>
      <c r="B22" s="153" t="s">
        <v>195</v>
      </c>
      <c r="C22" s="148">
        <f>C23+C24+C25+C26+C27</f>
        <v>0</v>
      </c>
      <c r="D22" s="148">
        <f>D23+D24+D25+D26+D27</f>
        <v>0</v>
      </c>
      <c r="E22" s="148">
        <f>E23+E24+E25+E26+E27</f>
        <v>0</v>
      </c>
    </row>
    <row r="23" spans="1:5" ht="18.75" x14ac:dyDescent="0.3">
      <c r="A23" s="173">
        <v>1</v>
      </c>
      <c r="B23" s="154"/>
      <c r="C23" s="152"/>
      <c r="D23" s="152"/>
      <c r="E23" s="152"/>
    </row>
    <row r="24" spans="1:5" ht="18.75" x14ac:dyDescent="0.3">
      <c r="A24" s="173">
        <v>2</v>
      </c>
      <c r="B24" s="154"/>
      <c r="C24" s="152"/>
      <c r="D24" s="152"/>
      <c r="E24" s="152"/>
    </row>
    <row r="25" spans="1:5" ht="18.75" x14ac:dyDescent="0.3">
      <c r="A25" s="173">
        <v>3</v>
      </c>
      <c r="B25" s="154"/>
      <c r="C25" s="152"/>
      <c r="D25" s="152"/>
      <c r="E25" s="152"/>
    </row>
    <row r="26" spans="1:5" ht="18.75" x14ac:dyDescent="0.3">
      <c r="A26" s="173">
        <v>4</v>
      </c>
      <c r="B26" s="154"/>
      <c r="C26" s="152"/>
      <c r="D26" s="152"/>
      <c r="E26" s="152"/>
    </row>
    <row r="27" spans="1:5" ht="18.75" x14ac:dyDescent="0.3">
      <c r="A27" s="173">
        <v>5</v>
      </c>
      <c r="B27" s="154"/>
      <c r="C27" s="152"/>
      <c r="D27" s="152"/>
      <c r="E27" s="152"/>
    </row>
    <row r="28" spans="1:5" ht="18.75" x14ac:dyDescent="0.25">
      <c r="A28" s="178"/>
      <c r="B28" s="150" t="s">
        <v>237</v>
      </c>
      <c r="C28" s="227">
        <f>C29+C35+C46+C57</f>
        <v>0</v>
      </c>
      <c r="D28" s="227">
        <f>D29+D35+D46+D57</f>
        <v>0</v>
      </c>
      <c r="E28" s="227">
        <f>E29+E35+E46+E57</f>
        <v>0</v>
      </c>
    </row>
    <row r="29" spans="1:5" ht="18.75" x14ac:dyDescent="0.3">
      <c r="A29" s="151"/>
      <c r="B29" s="147" t="s">
        <v>241</v>
      </c>
      <c r="C29" s="226">
        <f>C30+C31+C32+C33+C34</f>
        <v>0</v>
      </c>
      <c r="D29" s="148">
        <f>D30+D31+D32+D33+D34</f>
        <v>0</v>
      </c>
      <c r="E29" s="148">
        <f>E30+E31+E32+E33+E34</f>
        <v>0</v>
      </c>
    </row>
    <row r="30" spans="1:5" ht="18.75" x14ac:dyDescent="0.25">
      <c r="A30" s="99">
        <v>1</v>
      </c>
      <c r="B30" s="57"/>
      <c r="C30" s="57"/>
      <c r="D30" s="57"/>
      <c r="E30" s="57"/>
    </row>
    <row r="31" spans="1:5" ht="18.75" x14ac:dyDescent="0.25">
      <c r="A31" s="99">
        <v>2</v>
      </c>
      <c r="B31" s="57"/>
      <c r="C31" s="57"/>
      <c r="D31" s="57"/>
      <c r="E31" s="57"/>
    </row>
    <row r="32" spans="1:5" ht="18.75" x14ac:dyDescent="0.25">
      <c r="A32" s="99">
        <v>3</v>
      </c>
      <c r="B32" s="57"/>
      <c r="C32" s="57"/>
      <c r="D32" s="57"/>
      <c r="E32" s="57"/>
    </row>
    <row r="33" spans="1:5" ht="18.75" x14ac:dyDescent="0.25">
      <c r="A33" s="99">
        <v>4</v>
      </c>
      <c r="B33" s="57"/>
      <c r="C33" s="57"/>
      <c r="D33" s="57"/>
      <c r="E33" s="57"/>
    </row>
    <row r="34" spans="1:5" ht="18.75" x14ac:dyDescent="0.25">
      <c r="A34" s="99">
        <v>5</v>
      </c>
      <c r="B34" s="68"/>
      <c r="C34" s="169"/>
      <c r="D34" s="170"/>
      <c r="E34" s="170"/>
    </row>
    <row r="35" spans="1:5" ht="18.75" x14ac:dyDescent="0.3">
      <c r="A35" s="179"/>
      <c r="B35" s="147" t="s">
        <v>240</v>
      </c>
      <c r="C35" s="148">
        <f>C36+C37+C38+C39+C40+C41+C42+C43+C44+C45</f>
        <v>0</v>
      </c>
      <c r="D35" s="148">
        <f>D36+D37+D38+D39+D40+D41+D42+D43+D44+D45</f>
        <v>0</v>
      </c>
      <c r="E35" s="148">
        <f>E36+E37+E38+E39+E40+E41+E42+E43+E44+E45</f>
        <v>0</v>
      </c>
    </row>
    <row r="36" spans="1:5" ht="18.75" customHeight="1" x14ac:dyDescent="0.25">
      <c r="A36" s="99">
        <v>1</v>
      </c>
      <c r="B36" s="57"/>
      <c r="C36" s="57"/>
      <c r="D36" s="57"/>
      <c r="E36" s="57"/>
    </row>
    <row r="37" spans="1:5" ht="24" customHeight="1" x14ac:dyDescent="0.25">
      <c r="A37" s="99">
        <v>2</v>
      </c>
      <c r="B37" s="57"/>
      <c r="C37" s="57"/>
      <c r="D37" s="57"/>
      <c r="E37" s="57"/>
    </row>
    <row r="38" spans="1:5" ht="21" customHeight="1" x14ac:dyDescent="0.25">
      <c r="A38" s="99">
        <v>3</v>
      </c>
      <c r="B38" s="57"/>
      <c r="C38" s="57"/>
      <c r="D38" s="57"/>
      <c r="E38" s="57"/>
    </row>
    <row r="39" spans="1:5" ht="18.75" customHeight="1" x14ac:dyDescent="0.25">
      <c r="A39" s="99">
        <v>4</v>
      </c>
      <c r="B39" s="57"/>
      <c r="C39" s="57"/>
      <c r="D39" s="57"/>
      <c r="E39" s="57"/>
    </row>
    <row r="40" spans="1:5" ht="19.5" customHeight="1" x14ac:dyDescent="0.25">
      <c r="A40" s="99">
        <v>5</v>
      </c>
      <c r="B40" s="57"/>
      <c r="C40" s="57"/>
      <c r="D40" s="57"/>
      <c r="E40" s="57"/>
    </row>
    <row r="41" spans="1:5" ht="18.75" x14ac:dyDescent="0.25">
      <c r="A41" s="99">
        <v>6</v>
      </c>
      <c r="B41" s="57"/>
      <c r="C41" s="57"/>
      <c r="D41" s="57"/>
      <c r="E41" s="57"/>
    </row>
    <row r="42" spans="1:5" ht="18" customHeight="1" x14ac:dyDescent="0.25">
      <c r="A42" s="99">
        <v>7</v>
      </c>
      <c r="B42" s="57"/>
      <c r="C42" s="57"/>
      <c r="D42" s="57"/>
      <c r="E42" s="57"/>
    </row>
    <row r="43" spans="1:5" ht="20.25" customHeight="1" x14ac:dyDescent="0.25">
      <c r="A43" s="180">
        <v>8</v>
      </c>
      <c r="B43" s="57"/>
      <c r="C43" s="57"/>
      <c r="D43" s="57"/>
      <c r="E43" s="57"/>
    </row>
    <row r="44" spans="1:5" ht="20.25" customHeight="1" x14ac:dyDescent="0.25">
      <c r="A44" s="180">
        <v>9</v>
      </c>
      <c r="B44" s="57"/>
      <c r="C44" s="57"/>
      <c r="D44" s="57"/>
      <c r="E44" s="57"/>
    </row>
    <row r="45" spans="1:5" ht="21" customHeight="1" x14ac:dyDescent="0.25">
      <c r="A45" s="180">
        <v>10</v>
      </c>
      <c r="B45" s="57"/>
      <c r="C45" s="57"/>
      <c r="D45" s="57"/>
      <c r="E45" s="57"/>
    </row>
    <row r="46" spans="1:5" ht="18.75" x14ac:dyDescent="0.3">
      <c r="A46" s="181"/>
      <c r="B46" s="147" t="s">
        <v>71</v>
      </c>
      <c r="C46" s="148">
        <f>C47+C48+C49+C50+C51+C52+C53+C54+C55+C56</f>
        <v>0</v>
      </c>
      <c r="D46" s="148">
        <f>D47+D48+D49+D50+D51+D52+D53+D54+D55+D56</f>
        <v>0</v>
      </c>
      <c r="E46" s="148">
        <f>E47+E48+E49+E50+E51+E52+E53+E54+E55+E56</f>
        <v>0</v>
      </c>
    </row>
    <row r="47" spans="1:5" ht="18.75" x14ac:dyDescent="0.25">
      <c r="A47" s="99">
        <v>1</v>
      </c>
      <c r="B47" s="57"/>
      <c r="C47" s="57"/>
      <c r="D47" s="57"/>
      <c r="E47" s="57"/>
    </row>
    <row r="48" spans="1:5" ht="22.5" customHeight="1" x14ac:dyDescent="0.25">
      <c r="A48" s="99">
        <v>2</v>
      </c>
      <c r="B48" s="57"/>
      <c r="C48" s="57"/>
      <c r="D48" s="57"/>
      <c r="E48" s="57"/>
    </row>
    <row r="49" spans="1:5" ht="17.25" customHeight="1" x14ac:dyDescent="0.25">
      <c r="A49" s="99">
        <v>3</v>
      </c>
      <c r="B49" s="57"/>
      <c r="C49" s="57"/>
      <c r="D49" s="57"/>
      <c r="E49" s="57"/>
    </row>
    <row r="50" spans="1:5" ht="18.75" x14ac:dyDescent="0.25">
      <c r="A50" s="99">
        <v>4</v>
      </c>
      <c r="B50" s="57"/>
      <c r="C50" s="57"/>
      <c r="D50" s="57"/>
      <c r="E50" s="57"/>
    </row>
    <row r="51" spans="1:5" ht="18.75" x14ac:dyDescent="0.25">
      <c r="A51" s="99">
        <v>5</v>
      </c>
      <c r="B51" s="57"/>
      <c r="C51" s="57"/>
      <c r="D51" s="57"/>
      <c r="E51" s="57"/>
    </row>
    <row r="52" spans="1:5" ht="18.75" x14ac:dyDescent="0.25">
      <c r="A52" s="99">
        <v>6</v>
      </c>
      <c r="B52" s="57"/>
      <c r="C52" s="57"/>
      <c r="D52" s="57"/>
      <c r="E52" s="57"/>
    </row>
    <row r="53" spans="1:5" ht="18.75" x14ac:dyDescent="0.25">
      <c r="A53" s="99">
        <v>7</v>
      </c>
      <c r="B53" s="57"/>
      <c r="C53" s="57"/>
      <c r="D53" s="57"/>
      <c r="E53" s="57"/>
    </row>
    <row r="54" spans="1:5" ht="18.75" x14ac:dyDescent="0.25">
      <c r="A54" s="99">
        <v>8</v>
      </c>
      <c r="B54" s="57"/>
      <c r="C54" s="57"/>
      <c r="D54" s="57"/>
      <c r="E54" s="57"/>
    </row>
    <row r="55" spans="1:5" ht="18.75" x14ac:dyDescent="0.25">
      <c r="A55" s="99">
        <v>9</v>
      </c>
      <c r="B55" s="57"/>
      <c r="C55" s="57"/>
      <c r="D55" s="57"/>
      <c r="E55" s="57"/>
    </row>
    <row r="56" spans="1:5" ht="18.75" x14ac:dyDescent="0.25">
      <c r="A56" s="99">
        <v>10</v>
      </c>
      <c r="B56" s="57"/>
      <c r="C56" s="57"/>
      <c r="D56" s="57"/>
      <c r="E56" s="57"/>
    </row>
    <row r="57" spans="1:5" ht="37.5" x14ac:dyDescent="0.3">
      <c r="A57" s="151"/>
      <c r="B57" s="153" t="s">
        <v>195</v>
      </c>
      <c r="C57" s="148">
        <f>C58+C59+C60+C61+C62</f>
        <v>0</v>
      </c>
      <c r="D57" s="148">
        <f>D58+D59+D60+D61+D62</f>
        <v>0</v>
      </c>
      <c r="E57" s="148">
        <f>E58+E59+E60+E61+E62</f>
        <v>0</v>
      </c>
    </row>
    <row r="58" spans="1:5" ht="18.75" x14ac:dyDescent="0.25">
      <c r="A58" s="99">
        <v>1</v>
      </c>
      <c r="B58" s="68"/>
      <c r="C58" s="68"/>
      <c r="D58" s="68"/>
      <c r="E58" s="68"/>
    </row>
    <row r="59" spans="1:5" ht="18.75" x14ac:dyDescent="0.25">
      <c r="A59" s="99">
        <v>2</v>
      </c>
      <c r="B59" s="68"/>
      <c r="C59" s="68"/>
      <c r="D59" s="68"/>
      <c r="E59" s="68"/>
    </row>
    <row r="60" spans="1:5" ht="18.75" x14ac:dyDescent="0.25">
      <c r="A60" s="99">
        <v>3</v>
      </c>
      <c r="B60" s="68"/>
      <c r="C60" s="68"/>
      <c r="D60" s="68"/>
      <c r="E60" s="68"/>
    </row>
    <row r="61" spans="1:5" ht="18.75" x14ac:dyDescent="0.25">
      <c r="A61" s="99">
        <v>4</v>
      </c>
      <c r="B61" s="68"/>
      <c r="C61" s="68"/>
      <c r="D61" s="68"/>
      <c r="E61" s="68"/>
    </row>
    <row r="62" spans="1:5" ht="18.75" x14ac:dyDescent="0.25">
      <c r="A62" s="99">
        <v>5</v>
      </c>
      <c r="B62" s="68"/>
      <c r="C62" s="68"/>
      <c r="D62" s="68"/>
      <c r="E62" s="68"/>
    </row>
    <row r="63" spans="1:5" ht="18.75" x14ac:dyDescent="0.25">
      <c r="A63" s="178"/>
      <c r="B63" s="150" t="s">
        <v>239</v>
      </c>
      <c r="C63" s="227">
        <f>C64+C70+C83+C93</f>
        <v>0</v>
      </c>
      <c r="D63" s="227">
        <f>D64+D70+D83+D93</f>
        <v>0</v>
      </c>
      <c r="E63" s="227">
        <f>E64+E70+E83+E93</f>
        <v>0</v>
      </c>
    </row>
    <row r="64" spans="1:5" ht="18.75" x14ac:dyDescent="0.3">
      <c r="A64" s="151"/>
      <c r="B64" s="147" t="s">
        <v>241</v>
      </c>
      <c r="C64" s="148">
        <f>C65+C66+C67+C68+C69</f>
        <v>0</v>
      </c>
      <c r="D64" s="148">
        <f>D65+D66+D67+D68+D69</f>
        <v>0</v>
      </c>
      <c r="E64" s="148">
        <f>E65+E66+E67+E68+E69</f>
        <v>0</v>
      </c>
    </row>
    <row r="65" spans="1:5" ht="20.25" customHeight="1" x14ac:dyDescent="0.25">
      <c r="A65" s="99">
        <v>1</v>
      </c>
      <c r="B65" s="57"/>
      <c r="C65" s="57"/>
      <c r="D65" s="57"/>
      <c r="E65" s="57"/>
    </row>
    <row r="66" spans="1:5" ht="20.25" customHeight="1" x14ac:dyDescent="0.25">
      <c r="A66" s="99">
        <v>2</v>
      </c>
      <c r="B66" s="57"/>
      <c r="C66" s="57"/>
      <c r="D66" s="57"/>
      <c r="E66" s="57"/>
    </row>
    <row r="67" spans="1:5" ht="20.25" customHeight="1" x14ac:dyDescent="0.25">
      <c r="A67" s="99">
        <v>3</v>
      </c>
      <c r="B67" s="57"/>
      <c r="C67" s="57"/>
      <c r="D67" s="57"/>
      <c r="E67" s="57"/>
    </row>
    <row r="68" spans="1:5" ht="18.75" x14ac:dyDescent="0.25">
      <c r="A68" s="99">
        <v>4</v>
      </c>
      <c r="B68" s="57"/>
      <c r="C68" s="57"/>
      <c r="D68" s="57"/>
      <c r="E68" s="57"/>
    </row>
    <row r="69" spans="1:5" ht="18.75" x14ac:dyDescent="0.25">
      <c r="A69" s="99">
        <v>5</v>
      </c>
      <c r="B69" s="68"/>
      <c r="C69" s="68"/>
      <c r="D69" s="68"/>
      <c r="E69" s="68"/>
    </row>
    <row r="70" spans="1:5" ht="18.75" x14ac:dyDescent="0.3">
      <c r="A70" s="151"/>
      <c r="B70" s="147" t="s">
        <v>240</v>
      </c>
      <c r="C70" s="148">
        <f>C71+C72+C73+C74+C75+C76+C77+C78+C79+C80+C81+C82</f>
        <v>0</v>
      </c>
      <c r="D70" s="148">
        <f>D71+D72+D73+D74+D75+D76+D77+D78+D79+D80+D81+D82</f>
        <v>0</v>
      </c>
      <c r="E70" s="148">
        <f>E71+E72+E73+E74+E75+E76+E77+E78+E79+E80+E81+E82</f>
        <v>0</v>
      </c>
    </row>
    <row r="71" spans="1:5" ht="18.75" x14ac:dyDescent="0.25">
      <c r="A71" s="99">
        <v>1</v>
      </c>
      <c r="B71" s="57"/>
      <c r="C71" s="57"/>
      <c r="D71" s="57"/>
      <c r="E71" s="57"/>
    </row>
    <row r="72" spans="1:5" ht="18.75" x14ac:dyDescent="0.25">
      <c r="A72" s="99">
        <v>2</v>
      </c>
      <c r="B72" s="57"/>
      <c r="C72" s="57"/>
      <c r="D72" s="57"/>
      <c r="E72" s="57"/>
    </row>
    <row r="73" spans="1:5" ht="18.75" x14ac:dyDescent="0.25">
      <c r="A73" s="99">
        <v>3</v>
      </c>
      <c r="B73" s="57"/>
      <c r="C73" s="57"/>
      <c r="D73" s="57"/>
      <c r="E73" s="57"/>
    </row>
    <row r="74" spans="1:5" ht="18.75" x14ac:dyDescent="0.25">
      <c r="A74" s="99">
        <v>4</v>
      </c>
      <c r="B74" s="57"/>
      <c r="C74" s="57"/>
      <c r="D74" s="57"/>
      <c r="E74" s="57"/>
    </row>
    <row r="75" spans="1:5" ht="18.75" x14ac:dyDescent="0.25">
      <c r="A75" s="99">
        <v>5</v>
      </c>
      <c r="B75" s="57"/>
      <c r="C75" s="57"/>
      <c r="D75" s="57"/>
      <c r="E75" s="57"/>
    </row>
    <row r="76" spans="1:5" ht="18.75" x14ac:dyDescent="0.25">
      <c r="A76" s="99">
        <v>6</v>
      </c>
      <c r="B76" s="57"/>
      <c r="C76" s="57"/>
      <c r="D76" s="57"/>
      <c r="E76" s="57"/>
    </row>
    <row r="77" spans="1:5" ht="19.5" customHeight="1" x14ac:dyDescent="0.25">
      <c r="A77" s="99">
        <v>7</v>
      </c>
      <c r="B77" s="57"/>
      <c r="C77" s="57"/>
      <c r="D77" s="57"/>
      <c r="E77" s="57"/>
    </row>
    <row r="78" spans="1:5" ht="21.75" customHeight="1" x14ac:dyDescent="0.25">
      <c r="A78" s="99">
        <v>8</v>
      </c>
      <c r="B78" s="57"/>
      <c r="C78" s="57"/>
      <c r="D78" s="57"/>
      <c r="E78" s="57"/>
    </row>
    <row r="79" spans="1:5" ht="21" customHeight="1" x14ac:dyDescent="0.25">
      <c r="A79" s="99">
        <v>9</v>
      </c>
      <c r="B79" s="57"/>
      <c r="C79" s="57"/>
      <c r="D79" s="57"/>
      <c r="E79" s="57"/>
    </row>
    <row r="80" spans="1:5" ht="21.75" customHeight="1" x14ac:dyDescent="0.25">
      <c r="A80" s="99">
        <v>10</v>
      </c>
      <c r="B80" s="57"/>
      <c r="C80" s="57"/>
      <c r="D80" s="57"/>
      <c r="E80" s="57"/>
    </row>
    <row r="81" spans="1:5" ht="22.5" customHeight="1" x14ac:dyDescent="0.25">
      <c r="A81" s="99">
        <v>11</v>
      </c>
      <c r="B81" s="57"/>
      <c r="C81" s="57"/>
      <c r="D81" s="57"/>
      <c r="E81" s="57"/>
    </row>
    <row r="82" spans="1:5" ht="20.25" customHeight="1" x14ac:dyDescent="0.25">
      <c r="A82" s="99">
        <v>12</v>
      </c>
      <c r="B82" s="57"/>
      <c r="C82" s="57"/>
      <c r="D82" s="57"/>
      <c r="E82" s="57"/>
    </row>
    <row r="83" spans="1:5" ht="18.75" x14ac:dyDescent="0.3">
      <c r="A83" s="151"/>
      <c r="B83" s="147" t="s">
        <v>71</v>
      </c>
      <c r="C83" s="148">
        <f>C84+C85+C86+C87+C88+C89+C90+C91+C92</f>
        <v>0</v>
      </c>
      <c r="D83" s="228">
        <f>D84+D85+D86+D87+D88+D89+D90+D91+D92</f>
        <v>0</v>
      </c>
      <c r="E83" s="148">
        <f>E84+E85+E86+E87+E88+E89+E90+E91+E92</f>
        <v>0</v>
      </c>
    </row>
    <row r="84" spans="1:5" ht="18.75" x14ac:dyDescent="0.25">
      <c r="A84" s="173">
        <v>1</v>
      </c>
      <c r="B84" s="57"/>
      <c r="C84" s="57"/>
      <c r="D84" s="57"/>
      <c r="E84" s="57"/>
    </row>
    <row r="85" spans="1:5" ht="18.75" customHeight="1" x14ac:dyDescent="0.25">
      <c r="A85" s="173">
        <v>2</v>
      </c>
      <c r="B85" s="57"/>
      <c r="C85" s="57"/>
      <c r="D85" s="57"/>
      <c r="E85" s="57"/>
    </row>
    <row r="86" spans="1:5" ht="18.75" x14ac:dyDescent="0.25">
      <c r="A86" s="173">
        <v>3</v>
      </c>
      <c r="B86" s="57"/>
      <c r="C86" s="57"/>
      <c r="D86" s="57"/>
      <c r="E86" s="57"/>
    </row>
    <row r="87" spans="1:5" ht="18.75" customHeight="1" x14ac:dyDescent="0.25">
      <c r="A87" s="173">
        <v>4</v>
      </c>
      <c r="B87" s="57"/>
      <c r="C87" s="57"/>
      <c r="D87" s="57"/>
      <c r="E87" s="57"/>
    </row>
    <row r="88" spans="1:5" ht="18" customHeight="1" x14ac:dyDescent="0.25">
      <c r="A88" s="173">
        <v>5</v>
      </c>
      <c r="B88" s="57"/>
      <c r="C88" s="57"/>
      <c r="D88" s="57"/>
      <c r="E88" s="57"/>
    </row>
    <row r="89" spans="1:5" ht="23.25" customHeight="1" x14ac:dyDescent="0.25">
      <c r="A89" s="173">
        <v>6</v>
      </c>
      <c r="B89" s="57"/>
      <c r="C89" s="57"/>
      <c r="D89" s="57"/>
      <c r="E89" s="57"/>
    </row>
    <row r="90" spans="1:5" ht="19.5" customHeight="1" x14ac:dyDescent="0.25">
      <c r="A90" s="173">
        <v>7</v>
      </c>
      <c r="B90" s="57"/>
      <c r="C90" s="57"/>
      <c r="D90" s="57"/>
      <c r="E90" s="57"/>
    </row>
    <row r="91" spans="1:5" ht="24.75" customHeight="1" x14ac:dyDescent="0.25">
      <c r="A91" s="225">
        <v>8</v>
      </c>
      <c r="B91" s="57"/>
      <c r="C91" s="57"/>
      <c r="D91" s="57"/>
      <c r="E91" s="57"/>
    </row>
    <row r="92" spans="1:5" ht="21" customHeight="1" x14ac:dyDescent="0.25">
      <c r="A92" s="225">
        <v>9</v>
      </c>
      <c r="B92" s="57"/>
      <c r="C92" s="57"/>
      <c r="D92" s="57"/>
      <c r="E92" s="57"/>
    </row>
    <row r="93" spans="1:5" ht="37.5" x14ac:dyDescent="0.3">
      <c r="A93" s="181"/>
      <c r="B93" s="153" t="s">
        <v>195</v>
      </c>
      <c r="C93" s="148">
        <f>C94+C95+C96+C97+C98</f>
        <v>0</v>
      </c>
      <c r="D93" s="148">
        <f>D94+D95+D96+D97+D98</f>
        <v>0</v>
      </c>
      <c r="E93" s="148">
        <f>E94+E95+E96+E97+E98</f>
        <v>0</v>
      </c>
    </row>
    <row r="94" spans="1:5" ht="18.75" x14ac:dyDescent="0.3">
      <c r="A94" s="173">
        <v>1</v>
      </c>
      <c r="B94" s="58"/>
      <c r="C94" s="152"/>
      <c r="D94" s="152"/>
      <c r="E94" s="152"/>
    </row>
    <row r="95" spans="1:5" ht="18.75" x14ac:dyDescent="0.3">
      <c r="A95" s="173">
        <v>2</v>
      </c>
      <c r="B95" s="58"/>
      <c r="C95" s="152"/>
      <c r="D95" s="152"/>
      <c r="E95" s="152"/>
    </row>
    <row r="96" spans="1:5" ht="18.75" x14ac:dyDescent="0.3">
      <c r="A96" s="173">
        <v>3</v>
      </c>
      <c r="B96" s="58"/>
      <c r="C96" s="152"/>
      <c r="D96" s="152"/>
      <c r="E96" s="152"/>
    </row>
    <row r="97" spans="1:5" ht="18.75" x14ac:dyDescent="0.3">
      <c r="A97" s="173">
        <v>4</v>
      </c>
      <c r="B97" s="58"/>
      <c r="C97" s="152"/>
      <c r="D97" s="152"/>
      <c r="E97" s="152"/>
    </row>
    <row r="98" spans="1:5" ht="18.75" x14ac:dyDescent="0.3">
      <c r="A98" s="173">
        <v>5</v>
      </c>
      <c r="B98" s="58"/>
      <c r="C98" s="152"/>
      <c r="D98" s="152"/>
      <c r="E98" s="152"/>
    </row>
    <row r="99" spans="1:5" ht="18.75" x14ac:dyDescent="0.25">
      <c r="A99" s="178"/>
      <c r="B99" s="150" t="s">
        <v>234</v>
      </c>
      <c r="C99" s="150"/>
      <c r="D99" s="150"/>
      <c r="E99" s="150"/>
    </row>
    <row r="100" spans="1:5" ht="18.75" x14ac:dyDescent="0.3">
      <c r="A100" s="151"/>
      <c r="B100" s="147" t="s">
        <v>241</v>
      </c>
      <c r="C100" s="148">
        <f>C101+C102+C103+C104+C105</f>
        <v>0</v>
      </c>
      <c r="D100" s="148">
        <f>D101+D102+D103+D104+D105</f>
        <v>0</v>
      </c>
      <c r="E100" s="148">
        <f>E101+E102+E103+E104+E105</f>
        <v>0</v>
      </c>
    </row>
    <row r="101" spans="1:5" ht="18.75" x14ac:dyDescent="0.25">
      <c r="A101" s="99">
        <v>1</v>
      </c>
      <c r="B101" s="68"/>
      <c r="C101" s="68"/>
      <c r="D101" s="68"/>
      <c r="E101" s="68"/>
    </row>
    <row r="102" spans="1:5" ht="18.75" x14ac:dyDescent="0.25">
      <c r="A102" s="99">
        <v>2</v>
      </c>
      <c r="B102" s="68"/>
      <c r="C102" s="68"/>
      <c r="D102" s="68"/>
      <c r="E102" s="68"/>
    </row>
    <row r="103" spans="1:5" ht="18.75" x14ac:dyDescent="0.25">
      <c r="A103" s="99">
        <v>3</v>
      </c>
      <c r="B103" s="68"/>
      <c r="C103" s="68"/>
      <c r="D103" s="68"/>
      <c r="E103" s="68"/>
    </row>
    <row r="104" spans="1:5" ht="18.75" x14ac:dyDescent="0.25">
      <c r="A104" s="99">
        <v>4</v>
      </c>
      <c r="B104" s="68"/>
      <c r="C104" s="68"/>
      <c r="D104" s="68"/>
      <c r="E104" s="68"/>
    </row>
    <row r="105" spans="1:5" ht="18.75" x14ac:dyDescent="0.25">
      <c r="A105" s="99">
        <v>5</v>
      </c>
      <c r="B105" s="68"/>
      <c r="C105" s="68"/>
      <c r="D105" s="68"/>
      <c r="E105" s="68"/>
    </row>
    <row r="106" spans="1:5" ht="18.75" x14ac:dyDescent="0.3">
      <c r="A106" s="151"/>
      <c r="B106" s="147" t="s">
        <v>240</v>
      </c>
      <c r="C106" s="148">
        <f>C107+C108+C109+C110+C111+C112+C113+C114+C115+C116+C117+C118+C119+C120</f>
        <v>0</v>
      </c>
      <c r="D106" s="148">
        <f>D107+D108+D109+D110+D111+D112+D113+D114+D115+D116+D117+D118+D119+D120</f>
        <v>0</v>
      </c>
      <c r="E106" s="148">
        <f>E107+E108+E109+E110+E111+E112+E113+E114+E115+E116+E117+E118+E119+E120</f>
        <v>0</v>
      </c>
    </row>
    <row r="107" spans="1:5" ht="18.75" x14ac:dyDescent="0.25">
      <c r="A107" s="99">
        <v>1</v>
      </c>
      <c r="B107" s="57"/>
      <c r="C107" s="57"/>
      <c r="D107" s="57"/>
      <c r="E107" s="57"/>
    </row>
    <row r="108" spans="1:5" ht="18.75" x14ac:dyDescent="0.25">
      <c r="A108" s="99">
        <v>2</v>
      </c>
      <c r="B108" s="57"/>
      <c r="C108" s="57"/>
      <c r="D108" s="57"/>
      <c r="E108" s="57"/>
    </row>
    <row r="109" spans="1:5" ht="18.75" x14ac:dyDescent="0.25">
      <c r="A109" s="99">
        <v>3</v>
      </c>
      <c r="B109" s="57"/>
      <c r="C109" s="57"/>
      <c r="D109" s="57"/>
      <c r="E109" s="57"/>
    </row>
    <row r="110" spans="1:5" ht="21.75" customHeight="1" x14ac:dyDescent="0.25">
      <c r="A110" s="99">
        <v>4</v>
      </c>
      <c r="B110" s="57"/>
      <c r="C110" s="57"/>
      <c r="D110" s="57"/>
      <c r="E110" s="57"/>
    </row>
    <row r="111" spans="1:5" ht="18.75" x14ac:dyDescent="0.25">
      <c r="A111" s="99">
        <v>5</v>
      </c>
      <c r="B111" s="57"/>
      <c r="C111" s="57"/>
      <c r="D111" s="57"/>
      <c r="E111" s="57"/>
    </row>
    <row r="112" spans="1:5" ht="18.75" x14ac:dyDescent="0.25">
      <c r="A112" s="99">
        <v>6</v>
      </c>
      <c r="B112" s="57"/>
      <c r="C112" s="57"/>
      <c r="D112" s="57"/>
      <c r="E112" s="57"/>
    </row>
    <row r="113" spans="1:5" ht="18.75" x14ac:dyDescent="0.25">
      <c r="A113" s="99">
        <v>7</v>
      </c>
      <c r="B113" s="57"/>
      <c r="C113" s="57"/>
      <c r="D113" s="57"/>
      <c r="E113" s="57"/>
    </row>
    <row r="114" spans="1:5" ht="22.5" customHeight="1" x14ac:dyDescent="0.25">
      <c r="A114" s="99">
        <v>8</v>
      </c>
      <c r="B114" s="57"/>
      <c r="C114" s="57"/>
      <c r="D114" s="57"/>
      <c r="E114" s="57"/>
    </row>
    <row r="115" spans="1:5" ht="21.75" customHeight="1" x14ac:dyDescent="0.25">
      <c r="A115" s="99">
        <v>9</v>
      </c>
      <c r="B115" s="57"/>
      <c r="C115" s="57"/>
      <c r="D115" s="57"/>
      <c r="E115" s="57"/>
    </row>
    <row r="116" spans="1:5" ht="20.25" customHeight="1" x14ac:dyDescent="0.25">
      <c r="A116" s="99">
        <v>10</v>
      </c>
      <c r="B116" s="57"/>
      <c r="C116" s="57"/>
      <c r="D116" s="57"/>
      <c r="E116" s="57"/>
    </row>
    <row r="117" spans="1:5" ht="19.5" customHeight="1" x14ac:dyDescent="0.25">
      <c r="A117" s="99">
        <v>11</v>
      </c>
      <c r="B117" s="57"/>
      <c r="C117" s="57"/>
      <c r="D117" s="57"/>
      <c r="E117" s="57"/>
    </row>
    <row r="118" spans="1:5" ht="24" customHeight="1" x14ac:dyDescent="0.25">
      <c r="A118" s="99">
        <v>12</v>
      </c>
      <c r="B118" s="57"/>
      <c r="C118" s="57"/>
      <c r="D118" s="57"/>
      <c r="E118" s="57"/>
    </row>
    <row r="119" spans="1:5" ht="26.25" customHeight="1" x14ac:dyDescent="0.25">
      <c r="A119" s="99">
        <v>13</v>
      </c>
      <c r="B119" s="57"/>
      <c r="C119" s="57"/>
      <c r="D119" s="57"/>
      <c r="E119" s="57"/>
    </row>
    <row r="120" spans="1:5" ht="19.5" customHeight="1" x14ac:dyDescent="0.25">
      <c r="A120" s="99">
        <v>14</v>
      </c>
      <c r="B120" s="57"/>
      <c r="C120" s="57"/>
      <c r="D120" s="57"/>
      <c r="E120" s="57"/>
    </row>
    <row r="121" spans="1:5" ht="18.75" x14ac:dyDescent="0.25">
      <c r="A121" s="151"/>
      <c r="B121" s="145" t="s">
        <v>71</v>
      </c>
      <c r="C121" s="229">
        <f>C122+C123+C124+C125+C126</f>
        <v>0</v>
      </c>
      <c r="D121" s="229">
        <f>D122+D123+D124+D125+D126</f>
        <v>0</v>
      </c>
      <c r="E121" s="229">
        <f>E122+E123+E124+E125+E126</f>
        <v>0</v>
      </c>
    </row>
    <row r="122" spans="1:5" ht="18.75" x14ac:dyDescent="0.25">
      <c r="A122" s="173">
        <v>1</v>
      </c>
      <c r="B122" s="57"/>
      <c r="C122" s="57"/>
      <c r="D122" s="57"/>
      <c r="E122" s="57"/>
    </row>
    <row r="123" spans="1:5" ht="18.75" x14ac:dyDescent="0.25">
      <c r="A123" s="173">
        <v>2</v>
      </c>
      <c r="B123" s="57"/>
      <c r="C123" s="57"/>
      <c r="D123" s="57"/>
      <c r="E123" s="57"/>
    </row>
    <row r="124" spans="1:5" ht="18.75" x14ac:dyDescent="0.25">
      <c r="A124" s="173">
        <v>3</v>
      </c>
      <c r="B124" s="57"/>
      <c r="C124" s="57"/>
      <c r="D124" s="57"/>
      <c r="E124" s="57"/>
    </row>
    <row r="125" spans="1:5" ht="18.75" x14ac:dyDescent="0.25">
      <c r="A125" s="173">
        <v>4</v>
      </c>
      <c r="B125" s="57"/>
      <c r="C125" s="57"/>
      <c r="D125" s="57"/>
      <c r="E125" s="57"/>
    </row>
    <row r="126" spans="1:5" ht="18.75" x14ac:dyDescent="0.3">
      <c r="A126" s="173">
        <v>5</v>
      </c>
      <c r="B126" s="58"/>
      <c r="C126" s="152"/>
      <c r="D126" s="152"/>
      <c r="E126" s="152"/>
    </row>
    <row r="127" spans="1:5" ht="37.5" x14ac:dyDescent="0.3">
      <c r="A127" s="151"/>
      <c r="B127" s="153" t="s">
        <v>195</v>
      </c>
      <c r="C127" s="148">
        <f>C128+C129+C130+C131+C132</f>
        <v>0</v>
      </c>
      <c r="D127" s="148">
        <f>D128+D129+D130+D131+D132</f>
        <v>0</v>
      </c>
      <c r="E127" s="148">
        <f>E128+E129+E130+E131+E132</f>
        <v>0</v>
      </c>
    </row>
    <row r="128" spans="1:5" ht="18.75" x14ac:dyDescent="0.3">
      <c r="A128" s="173">
        <v>1</v>
      </c>
      <c r="B128" s="58"/>
      <c r="C128" s="152"/>
      <c r="D128" s="152"/>
      <c r="E128" s="152"/>
    </row>
    <row r="129" spans="1:5" ht="18.75" x14ac:dyDescent="0.3">
      <c r="A129" s="173">
        <v>2</v>
      </c>
      <c r="B129" s="58"/>
      <c r="C129" s="152"/>
      <c r="D129" s="152"/>
      <c r="E129" s="152"/>
    </row>
    <row r="130" spans="1:5" ht="18.75" x14ac:dyDescent="0.3">
      <c r="A130" s="173">
        <v>3</v>
      </c>
      <c r="B130" s="58"/>
      <c r="C130" s="152"/>
      <c r="D130" s="152"/>
      <c r="E130" s="152"/>
    </row>
    <row r="131" spans="1:5" ht="18.75" x14ac:dyDescent="0.3">
      <c r="A131" s="173">
        <v>4</v>
      </c>
      <c r="B131" s="58"/>
      <c r="C131" s="152"/>
      <c r="D131" s="152"/>
      <c r="E131" s="152"/>
    </row>
    <row r="132" spans="1:5" ht="18.75" x14ac:dyDescent="0.3">
      <c r="A132" s="173">
        <v>5</v>
      </c>
      <c r="B132" s="58"/>
      <c r="C132" s="152"/>
      <c r="D132" s="152"/>
      <c r="E132" s="152"/>
    </row>
    <row r="133" spans="1:5" ht="18.75" x14ac:dyDescent="0.25">
      <c r="A133" s="61"/>
      <c r="B133" s="61"/>
      <c r="C133" s="61"/>
      <c r="D133" s="61"/>
      <c r="E133" s="61"/>
    </row>
    <row r="134" spans="1:5" ht="18.75" x14ac:dyDescent="0.25">
      <c r="A134" s="61"/>
      <c r="B134" s="61"/>
      <c r="C134" s="61"/>
      <c r="D134" s="61"/>
      <c r="E134" s="61"/>
    </row>
  </sheetData>
  <sheetProtection sheet="1" sort="0" autoFilter="0" pivotTables="0"/>
  <customSheetViews>
    <customSheetView guid="{B2BEF2B0-351B-4F78-9473-3EAA15505BEF}" showPageBreaks="1" view="pageBreakPreview">
      <selection activeCell="B5" sqref="B5"/>
      <pageMargins left="0.7" right="0.7" top="0.75" bottom="0.75" header="0.3" footer="0.3"/>
      <pageSetup paperSize="9" orientation="landscape" r:id="rId1"/>
    </customSheetView>
    <customSheetView guid="{3D72A63C-82CE-4144-A415-413C20383630}" showPageBreaks="1" view="pageBreakPreview">
      <selection activeCell="B5" sqref="B5"/>
      <pageMargins left="0.7" right="0.7" top="0.75" bottom="0.75" header="0.3" footer="0.3"/>
      <pageSetup paperSize="9" orientation="landscape" r:id="rId2"/>
    </customSheetView>
  </customSheetViews>
  <mergeCells count="1">
    <mergeCell ref="A1:E1"/>
  </mergeCells>
  <pageMargins left="0.7" right="0.7" top="0.75" bottom="0.75" header="0.3" footer="0.3"/>
  <pageSetup paperSize="9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90" zoomScaleNormal="100" zoomScaleSheetLayoutView="9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47" t="s">
        <v>139</v>
      </c>
      <c r="B1" s="347"/>
      <c r="C1" s="347"/>
      <c r="D1" s="347"/>
      <c r="E1" s="347"/>
    </row>
    <row r="2" spans="1:5" ht="94.5" customHeight="1" x14ac:dyDescent="0.25">
      <c r="A2" s="201" t="s">
        <v>140</v>
      </c>
      <c r="B2" s="201" t="s">
        <v>141</v>
      </c>
      <c r="C2" s="201" t="s">
        <v>142</v>
      </c>
      <c r="D2" s="201" t="s">
        <v>143</v>
      </c>
      <c r="E2" s="201" t="s">
        <v>144</v>
      </c>
    </row>
    <row r="3" spans="1:5" ht="56.25" x14ac:dyDescent="0.3">
      <c r="A3" s="65" t="s">
        <v>145</v>
      </c>
      <c r="B3" s="54">
        <v>261</v>
      </c>
      <c r="C3" s="103">
        <v>1</v>
      </c>
      <c r="D3" s="103">
        <v>80</v>
      </c>
      <c r="E3" s="103">
        <v>180</v>
      </c>
    </row>
    <row r="4" spans="1:5" ht="75" x14ac:dyDescent="0.3">
      <c r="A4" s="65" t="s">
        <v>146</v>
      </c>
      <c r="B4" s="54">
        <v>0</v>
      </c>
      <c r="C4" s="103">
        <v>0</v>
      </c>
      <c r="D4" s="103">
        <v>0</v>
      </c>
      <c r="E4" s="103">
        <v>0</v>
      </c>
    </row>
    <row r="5" spans="1:5" ht="112.5" x14ac:dyDescent="0.3">
      <c r="A5" s="65" t="s">
        <v>221</v>
      </c>
      <c r="B5" s="112">
        <f>B6+B7+B8+B9</f>
        <v>0</v>
      </c>
      <c r="C5" s="112">
        <f>C6+C7+C8+C9</f>
        <v>0</v>
      </c>
      <c r="D5" s="112">
        <f>D6+D7+D8+D9</f>
        <v>0</v>
      </c>
      <c r="E5" s="112">
        <f>E6+E7+E8+E9</f>
        <v>0</v>
      </c>
    </row>
    <row r="6" spans="1:5" ht="24" customHeight="1" x14ac:dyDescent="0.3">
      <c r="A6" s="65" t="s">
        <v>268</v>
      </c>
      <c r="B6" s="54">
        <v>0</v>
      </c>
      <c r="C6" s="103">
        <v>0</v>
      </c>
      <c r="D6" s="103">
        <v>0</v>
      </c>
      <c r="E6" s="103">
        <v>0</v>
      </c>
    </row>
    <row r="7" spans="1:5" ht="37.5" x14ac:dyDescent="0.3">
      <c r="A7" s="65" t="s">
        <v>147</v>
      </c>
      <c r="B7" s="54">
        <v>0</v>
      </c>
      <c r="C7" s="103">
        <v>0</v>
      </c>
      <c r="D7" s="103">
        <v>0</v>
      </c>
      <c r="E7" s="103">
        <v>0</v>
      </c>
    </row>
    <row r="8" spans="1:5" ht="56.25" x14ac:dyDescent="0.3">
      <c r="A8" s="65" t="s">
        <v>148</v>
      </c>
      <c r="B8" s="54">
        <v>0</v>
      </c>
      <c r="C8" s="103">
        <v>0</v>
      </c>
      <c r="D8" s="103">
        <v>0</v>
      </c>
      <c r="E8" s="103">
        <v>0</v>
      </c>
    </row>
    <row r="9" spans="1:5" ht="56.25" x14ac:dyDescent="0.3">
      <c r="A9" s="65" t="s">
        <v>149</v>
      </c>
      <c r="B9" s="54">
        <v>0</v>
      </c>
      <c r="C9" s="103">
        <v>0</v>
      </c>
      <c r="D9" s="103">
        <v>0</v>
      </c>
      <c r="E9" s="103">
        <v>0</v>
      </c>
    </row>
    <row r="10" spans="1:5" ht="18.75" x14ac:dyDescent="0.25">
      <c r="A10" s="66" t="s">
        <v>91</v>
      </c>
      <c r="B10" s="101">
        <f>B3+B4+B5</f>
        <v>261</v>
      </c>
      <c r="C10" s="101">
        <f>C3+C4+C5</f>
        <v>1</v>
      </c>
      <c r="D10" s="101">
        <f>D3+D4+D5</f>
        <v>80</v>
      </c>
      <c r="E10" s="101">
        <f>E3+E4+E5</f>
        <v>180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sheet="1" objects="1" scenarios="1"/>
  <customSheetViews>
    <customSheetView guid="{B2BEF2B0-351B-4F78-9473-3EAA15505BEF}" scale="90" showPageBreaks="1" view="pageBreakPreview">
      <selection activeCell="B3" sqref="B3:E10"/>
      <pageMargins left="0.7" right="0.7" top="0.75" bottom="0.75" header="0.3" footer="0.3"/>
      <pageSetup paperSize="9" scale="85" orientation="landscape" r:id="rId1"/>
    </customSheetView>
    <customSheetView guid="{3D72A63C-82CE-4144-A415-413C20383630}" showPageBreaks="1" view="pageBreakPreview">
      <selection activeCell="C4" sqref="C4"/>
      <pageMargins left="0.7" right="0.7" top="0.75" bottom="0.75" header="0.3" footer="0.3"/>
      <pageSetup paperSize="9" scale="85" orientation="landscape" r:id="rId2"/>
    </customSheetView>
  </customSheetViews>
  <mergeCells count="1">
    <mergeCell ref="A1:E1"/>
  </mergeCells>
  <pageMargins left="0.7" right="0.7" top="0.75" bottom="0.75" header="0.3" footer="0.3"/>
  <pageSetup paperSize="9" scale="85" orientation="landscape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topLeftCell="A25" zoomScaleNormal="100" zoomScaleSheetLayoutView="100" workbookViewId="0">
      <selection activeCell="A31" sqref="A31:D32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46" t="s">
        <v>150</v>
      </c>
      <c r="B1" s="348"/>
      <c r="C1" s="348"/>
      <c r="D1" s="348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151</v>
      </c>
    </row>
    <row r="3" spans="1:4" ht="18.75" x14ac:dyDescent="0.25">
      <c r="A3" s="143" t="s">
        <v>222</v>
      </c>
      <c r="B3" s="144"/>
      <c r="C3" s="143"/>
      <c r="D3" s="144"/>
    </row>
    <row r="4" spans="1:4" ht="31.5" x14ac:dyDescent="0.25">
      <c r="A4" s="167" t="s">
        <v>410</v>
      </c>
      <c r="B4" s="171" t="s">
        <v>400</v>
      </c>
      <c r="C4" s="171" t="s">
        <v>387</v>
      </c>
      <c r="D4" s="170" t="s">
        <v>391</v>
      </c>
    </row>
    <row r="5" spans="1:4" ht="31.5" x14ac:dyDescent="0.25">
      <c r="A5" s="167" t="s">
        <v>392</v>
      </c>
      <c r="B5" s="171" t="s">
        <v>389</v>
      </c>
      <c r="C5" s="171" t="s">
        <v>387</v>
      </c>
      <c r="D5" s="193" t="s">
        <v>391</v>
      </c>
    </row>
    <row r="6" spans="1:4" ht="31.5" x14ac:dyDescent="0.25">
      <c r="A6" s="190" t="s">
        <v>393</v>
      </c>
      <c r="B6" s="171" t="s">
        <v>394</v>
      </c>
      <c r="C6" s="171" t="s">
        <v>387</v>
      </c>
      <c r="D6" s="193" t="s">
        <v>391</v>
      </c>
    </row>
    <row r="7" spans="1:4" ht="31.5" x14ac:dyDescent="0.25">
      <c r="A7" s="167" t="s">
        <v>449</v>
      </c>
      <c r="B7" s="174" t="s">
        <v>380</v>
      </c>
      <c r="C7" s="171" t="s">
        <v>387</v>
      </c>
      <c r="D7" s="193" t="s">
        <v>401</v>
      </c>
    </row>
    <row r="8" spans="1:4" ht="18.75" x14ac:dyDescent="0.25">
      <c r="A8" s="143" t="s">
        <v>123</v>
      </c>
      <c r="B8" s="155"/>
      <c r="C8" s="143"/>
      <c r="D8" s="144"/>
    </row>
    <row r="9" spans="1:4" ht="18.75" x14ac:dyDescent="0.25">
      <c r="A9" s="143" t="s">
        <v>236</v>
      </c>
      <c r="B9" s="155"/>
      <c r="C9" s="143"/>
      <c r="D9" s="144"/>
    </row>
    <row r="10" spans="1:4" ht="17.25" customHeight="1" x14ac:dyDescent="0.25">
      <c r="A10" s="167" t="s">
        <v>450</v>
      </c>
      <c r="B10" s="168" t="s">
        <v>390</v>
      </c>
      <c r="C10" s="167" t="s">
        <v>387</v>
      </c>
      <c r="D10" s="167" t="s">
        <v>388</v>
      </c>
    </row>
    <row r="11" spans="1:4" ht="18.75" customHeight="1" x14ac:dyDescent="0.25">
      <c r="A11" s="167" t="s">
        <v>395</v>
      </c>
      <c r="B11" s="171" t="s">
        <v>397</v>
      </c>
      <c r="C11" s="167" t="s">
        <v>398</v>
      </c>
      <c r="D11" s="167" t="s">
        <v>396</v>
      </c>
    </row>
    <row r="12" spans="1:4" ht="19.5" customHeight="1" x14ac:dyDescent="0.25">
      <c r="A12" s="167" t="s">
        <v>399</v>
      </c>
      <c r="B12" s="167" t="s">
        <v>397</v>
      </c>
      <c r="C12" s="167" t="s">
        <v>398</v>
      </c>
      <c r="D12" s="167" t="s">
        <v>402</v>
      </c>
    </row>
    <row r="13" spans="1:4" ht="31.5" x14ac:dyDescent="0.25">
      <c r="A13" s="167" t="s">
        <v>411</v>
      </c>
      <c r="B13" s="167" t="s">
        <v>403</v>
      </c>
      <c r="C13" s="167" t="s">
        <v>408</v>
      </c>
      <c r="D13" s="167" t="s">
        <v>391</v>
      </c>
    </row>
    <row r="14" spans="1:4" ht="31.5" x14ac:dyDescent="0.25">
      <c r="A14" s="167" t="s">
        <v>412</v>
      </c>
      <c r="B14" s="175" t="s">
        <v>404</v>
      </c>
      <c r="C14" s="175" t="s">
        <v>398</v>
      </c>
      <c r="D14" s="167" t="s">
        <v>402</v>
      </c>
    </row>
    <row r="15" spans="1:4" ht="33" customHeight="1" x14ac:dyDescent="0.25">
      <c r="A15" s="167" t="s">
        <v>413</v>
      </c>
      <c r="B15" s="168" t="s">
        <v>405</v>
      </c>
      <c r="C15" s="167" t="s">
        <v>398</v>
      </c>
      <c r="D15" s="167" t="s">
        <v>391</v>
      </c>
    </row>
    <row r="16" spans="1:4" ht="31.5" x14ac:dyDescent="0.25">
      <c r="A16" s="167" t="s">
        <v>414</v>
      </c>
      <c r="B16" s="175" t="s">
        <v>406</v>
      </c>
      <c r="C16" s="175" t="s">
        <v>409</v>
      </c>
      <c r="D16" s="167" t="s">
        <v>407</v>
      </c>
    </row>
    <row r="17" spans="1:4" ht="31.5" x14ac:dyDescent="0.25">
      <c r="A17" s="167" t="s">
        <v>437</v>
      </c>
      <c r="B17" s="167" t="s">
        <v>425</v>
      </c>
      <c r="C17" s="167" t="s">
        <v>398</v>
      </c>
      <c r="D17" s="167" t="s">
        <v>443</v>
      </c>
    </row>
    <row r="18" spans="1:4" ht="31.5" x14ac:dyDescent="0.25">
      <c r="A18" s="167" t="s">
        <v>438</v>
      </c>
      <c r="B18" s="171" t="s">
        <v>425</v>
      </c>
      <c r="C18" s="167" t="s">
        <v>398</v>
      </c>
      <c r="D18" s="270" t="s">
        <v>391</v>
      </c>
    </row>
    <row r="19" spans="1:4" ht="34.5" customHeight="1" x14ac:dyDescent="0.25">
      <c r="A19" s="167" t="s">
        <v>446</v>
      </c>
      <c r="B19" s="167" t="s">
        <v>377</v>
      </c>
      <c r="C19" s="167" t="s">
        <v>398</v>
      </c>
      <c r="D19" s="167" t="s">
        <v>445</v>
      </c>
    </row>
    <row r="20" spans="1:4" ht="33.75" customHeight="1" x14ac:dyDescent="0.25">
      <c r="A20" s="167" t="s">
        <v>447</v>
      </c>
      <c r="B20" s="167" t="s">
        <v>377</v>
      </c>
      <c r="C20" s="167" t="s">
        <v>398</v>
      </c>
      <c r="D20" s="167" t="s">
        <v>401</v>
      </c>
    </row>
    <row r="21" spans="1:4" ht="18.75" customHeight="1" x14ac:dyDescent="0.25">
      <c r="A21" s="143" t="s">
        <v>237</v>
      </c>
      <c r="B21" s="155"/>
      <c r="C21" s="143"/>
      <c r="D21" s="144"/>
    </row>
    <row r="22" spans="1:4" ht="28.5" customHeight="1" x14ac:dyDescent="0.25">
      <c r="A22" s="167" t="s">
        <v>431</v>
      </c>
      <c r="B22" s="171" t="s">
        <v>433</v>
      </c>
      <c r="C22" s="167" t="s">
        <v>448</v>
      </c>
      <c r="D22" s="167" t="s">
        <v>391</v>
      </c>
    </row>
    <row r="23" spans="1:4" ht="47.25" customHeight="1" x14ac:dyDescent="0.25">
      <c r="A23" s="167" t="s">
        <v>432</v>
      </c>
      <c r="B23" s="167" t="s">
        <v>433</v>
      </c>
      <c r="C23" s="167" t="s">
        <v>448</v>
      </c>
      <c r="D23" s="167" t="s">
        <v>396</v>
      </c>
    </row>
    <row r="24" spans="1:4" ht="32.25" customHeight="1" x14ac:dyDescent="0.25">
      <c r="A24" s="172" t="s">
        <v>435</v>
      </c>
      <c r="B24" s="171" t="s">
        <v>436</v>
      </c>
      <c r="C24" s="167" t="s">
        <v>448</v>
      </c>
      <c r="D24" s="167" t="s">
        <v>434</v>
      </c>
    </row>
    <row r="25" spans="1:4" ht="17.25" customHeight="1" x14ac:dyDescent="0.25">
      <c r="A25" s="167" t="s">
        <v>444</v>
      </c>
      <c r="B25" s="171" t="s">
        <v>436</v>
      </c>
      <c r="C25" s="167" t="s">
        <v>448</v>
      </c>
      <c r="D25" s="167" t="s">
        <v>401</v>
      </c>
    </row>
    <row r="26" spans="1:4" ht="48" customHeight="1" x14ac:dyDescent="0.25">
      <c r="A26" s="176" t="s">
        <v>426</v>
      </c>
      <c r="B26" s="193" t="s">
        <v>427</v>
      </c>
      <c r="C26" s="176" t="s">
        <v>448</v>
      </c>
      <c r="D26" s="167"/>
    </row>
    <row r="27" spans="1:4" ht="67.5" customHeight="1" x14ac:dyDescent="0.25">
      <c r="A27" s="176" t="s">
        <v>428</v>
      </c>
      <c r="B27" s="193" t="s">
        <v>427</v>
      </c>
      <c r="C27" s="176" t="s">
        <v>448</v>
      </c>
      <c r="D27" s="167" t="s">
        <v>451</v>
      </c>
    </row>
    <row r="28" spans="1:4" ht="54.75" customHeight="1" x14ac:dyDescent="0.25">
      <c r="A28" s="176" t="s">
        <v>452</v>
      </c>
      <c r="B28" s="193" t="s">
        <v>430</v>
      </c>
      <c r="C28" s="176" t="s">
        <v>448</v>
      </c>
      <c r="D28" s="167" t="s">
        <v>396</v>
      </c>
    </row>
    <row r="29" spans="1:4" ht="18.75" x14ac:dyDescent="0.25">
      <c r="A29" s="143" t="s">
        <v>233</v>
      </c>
      <c r="B29" s="155"/>
      <c r="C29" s="143"/>
      <c r="D29" s="144"/>
    </row>
    <row r="30" spans="1:4" ht="18.75" x14ac:dyDescent="0.25">
      <c r="A30" s="143" t="s">
        <v>239</v>
      </c>
      <c r="B30" s="155"/>
      <c r="C30" s="143"/>
      <c r="D30" s="144"/>
    </row>
    <row r="31" spans="1:4" ht="63" x14ac:dyDescent="0.25">
      <c r="A31" s="167" t="s">
        <v>441</v>
      </c>
      <c r="B31" s="171" t="s">
        <v>439</v>
      </c>
      <c r="C31" s="167" t="s">
        <v>440</v>
      </c>
      <c r="D31" s="167" t="s">
        <v>429</v>
      </c>
    </row>
    <row r="32" spans="1:4" ht="71.25" customHeight="1" x14ac:dyDescent="0.25">
      <c r="A32" s="167" t="s">
        <v>442</v>
      </c>
      <c r="B32" s="171" t="s">
        <v>439</v>
      </c>
      <c r="C32" s="167" t="s">
        <v>440</v>
      </c>
      <c r="D32" s="167" t="s">
        <v>391</v>
      </c>
    </row>
    <row r="33" spans="1:4" ht="18.75" x14ac:dyDescent="0.25">
      <c r="A33" s="143" t="s">
        <v>234</v>
      </c>
      <c r="B33" s="155"/>
      <c r="C33" s="143"/>
      <c r="D33" s="144"/>
    </row>
  </sheetData>
  <sheetProtection sort="0" autoFilter="0" pivotTables="0"/>
  <customSheetViews>
    <customSheetView guid="{B2BEF2B0-351B-4F78-9473-3EAA15505BEF}" showPageBreaks="1" view="pageBreakPreview" topLeftCell="A25">
      <selection activeCell="A31" sqref="A31:D32"/>
      <rowBreaks count="1" manualBreakCount="1">
        <brk id="17" max="3" man="1"/>
      </rowBreaks>
      <pageMargins left="0.7" right="0.7" top="0.75" bottom="0.75" header="0.3" footer="0.3"/>
      <pageSetup paperSize="9" scale="89" orientation="landscape" r:id="rId1"/>
    </customSheetView>
    <customSheetView guid="{3D72A63C-82CE-4144-A415-413C20383630}" showPageBreaks="1" view="pageBreakPreview" topLeftCell="A19">
      <selection activeCell="C41" sqref="C41"/>
      <rowBreaks count="1" manualBreakCount="1">
        <brk id="17" max="3" man="1"/>
      </rowBreaks>
      <pageMargins left="0.7" right="0.7" top="0.75" bottom="0.75" header="0.3" footer="0.3"/>
      <pageSetup paperSize="9" scale="89" orientation="landscape" r:id="rId2"/>
    </customSheetView>
  </customSheetViews>
  <mergeCells count="1">
    <mergeCell ref="A1:D1"/>
  </mergeCells>
  <pageMargins left="0.7" right="0.7" top="0.75" bottom="0.75" header="0.3" footer="0.3"/>
  <pageSetup paperSize="9" scale="89" orientation="landscape" r:id="rId3"/>
  <rowBreaks count="1" manualBreakCount="1">
    <brk id="17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topLeftCell="B1" zoomScaleNormal="100" zoomScaleSheetLayoutView="100" workbookViewId="0">
      <selection activeCell="E4" sqref="E4:E16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49" t="s">
        <v>162</v>
      </c>
      <c r="B1" s="349"/>
      <c r="C1" s="349"/>
      <c r="D1" s="207"/>
      <c r="E1" s="207"/>
    </row>
    <row r="2" spans="1:5" ht="18.75" x14ac:dyDescent="0.25">
      <c r="A2" s="335" t="s">
        <v>163</v>
      </c>
      <c r="B2" s="335"/>
      <c r="C2" s="335"/>
      <c r="D2" s="198"/>
      <c r="E2" s="198"/>
    </row>
    <row r="3" spans="1:5" ht="75.75" customHeight="1" x14ac:dyDescent="0.25">
      <c r="A3" s="201" t="s">
        <v>164</v>
      </c>
      <c r="B3" s="206" t="s">
        <v>242</v>
      </c>
      <c r="C3" s="204" t="s">
        <v>243</v>
      </c>
      <c r="D3" s="201" t="s">
        <v>244</v>
      </c>
      <c r="E3" s="201" t="s">
        <v>245</v>
      </c>
    </row>
    <row r="4" spans="1:5" ht="18.75" x14ac:dyDescent="0.3">
      <c r="A4" s="69" t="s">
        <v>165</v>
      </c>
      <c r="B4" s="72"/>
      <c r="C4" s="156"/>
      <c r="D4" s="73"/>
      <c r="E4" s="73"/>
    </row>
    <row r="5" spans="1:5" ht="18.75" x14ac:dyDescent="0.25">
      <c r="A5" s="67" t="s">
        <v>166</v>
      </c>
      <c r="B5" s="100"/>
      <c r="C5" s="113"/>
      <c r="D5" s="123"/>
      <c r="E5" s="123"/>
    </row>
    <row r="6" spans="1:5" ht="37.5" x14ac:dyDescent="0.25">
      <c r="A6" s="30" t="s">
        <v>167</v>
      </c>
      <c r="B6" s="100"/>
      <c r="C6" s="99"/>
      <c r="D6" s="100"/>
      <c r="E6" s="100"/>
    </row>
    <row r="7" spans="1:5" ht="37.5" x14ac:dyDescent="0.25">
      <c r="A7" s="30" t="s">
        <v>168</v>
      </c>
      <c r="B7" s="100" t="s">
        <v>314</v>
      </c>
      <c r="C7" s="99">
        <v>1455</v>
      </c>
      <c r="D7" s="100"/>
      <c r="E7" s="100"/>
    </row>
    <row r="8" spans="1:5" ht="37.5" x14ac:dyDescent="0.25">
      <c r="A8" s="30" t="s">
        <v>169</v>
      </c>
      <c r="B8" s="114" t="s">
        <v>315</v>
      </c>
      <c r="C8" s="210">
        <v>1686</v>
      </c>
      <c r="D8" s="100" t="s">
        <v>316</v>
      </c>
      <c r="E8" s="211">
        <v>2976</v>
      </c>
    </row>
    <row r="9" spans="1:5" ht="18.75" x14ac:dyDescent="0.25">
      <c r="A9" s="67" t="s">
        <v>170</v>
      </c>
      <c r="B9" s="100"/>
      <c r="C9" s="99"/>
      <c r="D9" s="100"/>
      <c r="E9" s="100"/>
    </row>
    <row r="10" spans="1:5" ht="18.75" x14ac:dyDescent="0.25">
      <c r="A10" s="30" t="s">
        <v>171</v>
      </c>
      <c r="B10" s="100"/>
      <c r="C10" s="99"/>
      <c r="D10" s="100"/>
      <c r="E10" s="100"/>
    </row>
    <row r="11" spans="1:5" ht="18.75" x14ac:dyDescent="0.25">
      <c r="A11" s="30" t="s">
        <v>172</v>
      </c>
      <c r="B11" s="212"/>
      <c r="C11" s="99">
        <v>63</v>
      </c>
      <c r="D11" s="100"/>
      <c r="E11" s="211"/>
    </row>
    <row r="12" spans="1:5" ht="18.75" x14ac:dyDescent="0.25">
      <c r="A12" s="70" t="s">
        <v>198</v>
      </c>
      <c r="B12" s="100"/>
      <c r="C12" s="99">
        <v>21</v>
      </c>
      <c r="D12" s="100"/>
      <c r="E12" s="100"/>
    </row>
    <row r="13" spans="1:5" ht="18.75" x14ac:dyDescent="0.25">
      <c r="A13" s="74" t="s">
        <v>173</v>
      </c>
      <c r="B13" s="100"/>
      <c r="C13" s="99"/>
      <c r="D13" s="100"/>
      <c r="E13" s="100"/>
    </row>
    <row r="14" spans="1:5" ht="18.75" customHeight="1" x14ac:dyDescent="0.3">
      <c r="A14" s="47" t="s">
        <v>174</v>
      </c>
      <c r="B14" s="71" t="s">
        <v>178</v>
      </c>
      <c r="C14" s="157" t="s">
        <v>177</v>
      </c>
      <c r="D14" s="71"/>
      <c r="E14" s="71"/>
    </row>
    <row r="15" spans="1:5" ht="18.75" x14ac:dyDescent="0.25">
      <c r="A15" s="30" t="s">
        <v>175</v>
      </c>
      <c r="B15" s="100" t="s">
        <v>313</v>
      </c>
      <c r="C15" s="99">
        <v>200</v>
      </c>
      <c r="D15" s="100"/>
      <c r="E15" s="100"/>
    </row>
    <row r="16" spans="1:5" ht="18.75" x14ac:dyDescent="0.25">
      <c r="A16" s="30" t="s">
        <v>176</v>
      </c>
      <c r="B16" s="100"/>
      <c r="C16" s="99"/>
      <c r="D16" s="100"/>
      <c r="E16" s="100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customSheetViews>
    <customSheetView guid="{B2BEF2B0-351B-4F78-9473-3EAA15505BEF}" showPageBreaks="1" view="pageBreakPreview" topLeftCell="B1">
      <selection activeCell="E4" sqref="E4:E16"/>
      <pageMargins left="0.7" right="0.7" top="0.75" bottom="0.75" header="0.3" footer="0.3"/>
      <pageSetup paperSize="9" scale="87" orientation="landscape" r:id="rId1"/>
    </customSheetView>
    <customSheetView guid="{3D72A63C-82CE-4144-A415-413C20383630}" showPageBreaks="1" view="pageBreakPreview">
      <selection activeCell="C12" sqref="C12"/>
      <pageMargins left="0.7" right="0.7" top="0.75" bottom="0.75" header="0.3" footer="0.3"/>
      <pageSetup paperSize="9" scale="87" orientation="landscape" r:id="rId2"/>
    </customSheetView>
  </customSheetViews>
  <mergeCells count="2">
    <mergeCell ref="A1:C1"/>
    <mergeCell ref="A2:C2"/>
  </mergeCells>
  <pageMargins left="0.7" right="0.7" top="0.75" bottom="0.75" header="0.3" footer="0.3"/>
  <pageSetup paperSize="9" scale="87" orientation="landscape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2BEF2B0-351B-4F78-9473-3EAA15505BEF}">
      <pageMargins left="0.7" right="0.7" top="0.75" bottom="0.75" header="0.3" footer="0.3"/>
    </customSheetView>
    <customSheetView guid="{3D72A63C-82CE-4144-A415-413C2038363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2BEF2B0-351B-4F78-9473-3EAA15505BEF}">
      <pageMargins left="0.7" right="0.7" top="0.75" bottom="0.75" header="0.3" footer="0.3"/>
    </customSheetView>
    <customSheetView guid="{3D72A63C-82CE-4144-A415-413C2038363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3" sqref="B3: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35" t="s">
        <v>179</v>
      </c>
      <c r="B1" s="335"/>
    </row>
    <row r="2" spans="1:2" ht="18.75" x14ac:dyDescent="0.25">
      <c r="A2" s="201" t="s">
        <v>180</v>
      </c>
      <c r="B2" s="201" t="s">
        <v>187</v>
      </c>
    </row>
    <row r="3" spans="1:2" ht="73.5" customHeight="1" x14ac:dyDescent="0.25">
      <c r="A3" s="160" t="s">
        <v>181</v>
      </c>
      <c r="B3" s="166">
        <v>0</v>
      </c>
    </row>
    <row r="4" spans="1:2" ht="101.25" customHeight="1" x14ac:dyDescent="0.25">
      <c r="A4" s="160" t="s">
        <v>182</v>
      </c>
      <c r="B4" s="166">
        <v>2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customSheetViews>
    <customSheetView guid="{B2BEF2B0-351B-4F78-9473-3EAA15505BEF}" showPageBreaks="1" view="pageBreakPreview">
      <selection activeCell="B3" sqref="B3:B4"/>
      <pageMargins left="0.7" right="0.7" top="0.75" bottom="0.75" header="0.3" footer="0.3"/>
      <pageSetup paperSize="9" orientation="landscape" r:id="rId1"/>
    </customSheetView>
    <customSheetView guid="{3D72A63C-82CE-4144-A415-413C20383630}" showPageBreaks="1" view="pageBreakPreview">
      <selection activeCell="B4" sqref="B4"/>
      <pageMargins left="0.7" right="0.7" top="0.75" bottom="0.75" header="0.3" footer="0.3"/>
      <pageSetup paperSize="9" orientation="landscape" r:id="rId2"/>
    </customSheetView>
  </customSheetViews>
  <mergeCells count="1">
    <mergeCell ref="A1:B1"/>
  </mergeCells>
  <pageMargins left="0.7" right="0.7" top="0.75" bottom="0.75" header="0.3" footer="0.3"/>
  <pageSetup paperSize="9" orientation="landscape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topLeftCell="B1" zoomScaleNormal="100" zoomScaleSheetLayoutView="100" workbookViewId="0">
      <selection activeCell="C6" sqref="C6:D6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61" t="s">
        <v>183</v>
      </c>
      <c r="B1" s="161"/>
      <c r="C1" s="161"/>
      <c r="D1" s="161"/>
    </row>
    <row r="2" spans="1:4" ht="37.5" customHeight="1" x14ac:dyDescent="0.25">
      <c r="A2" s="201" t="s">
        <v>62</v>
      </c>
      <c r="B2" s="201" t="s">
        <v>184</v>
      </c>
      <c r="C2" s="201" t="s">
        <v>185</v>
      </c>
      <c r="D2" s="201" t="s">
        <v>186</v>
      </c>
    </row>
    <row r="3" spans="1:4" ht="44.25" customHeight="1" x14ac:dyDescent="0.25">
      <c r="A3" s="64">
        <v>1</v>
      </c>
      <c r="B3" s="30" t="s">
        <v>188</v>
      </c>
      <c r="C3" s="75"/>
      <c r="D3" s="21"/>
    </row>
    <row r="4" spans="1:4" ht="59.25" customHeight="1" x14ac:dyDescent="0.25">
      <c r="A4" s="64">
        <v>2</v>
      </c>
      <c r="B4" s="30" t="s">
        <v>189</v>
      </c>
      <c r="C4" s="75"/>
      <c r="D4" s="21"/>
    </row>
    <row r="5" spans="1:4" ht="49.5" customHeight="1" x14ac:dyDescent="0.25">
      <c r="A5" s="64">
        <v>3</v>
      </c>
      <c r="B5" s="30" t="s">
        <v>190</v>
      </c>
      <c r="C5" s="75"/>
      <c r="D5" s="21"/>
    </row>
    <row r="6" spans="1:4" ht="48.75" customHeight="1" x14ac:dyDescent="0.25">
      <c r="A6" s="64">
        <v>4</v>
      </c>
      <c r="B6" s="68" t="s">
        <v>173</v>
      </c>
      <c r="C6" s="75" t="s">
        <v>310</v>
      </c>
      <c r="D6" s="21">
        <v>400</v>
      </c>
    </row>
    <row r="7" spans="1:4" ht="18.75" x14ac:dyDescent="0.3">
      <c r="A7" s="1"/>
      <c r="B7" s="1"/>
      <c r="C7" s="1"/>
      <c r="D7" s="1"/>
    </row>
  </sheetData>
  <customSheetViews>
    <customSheetView guid="{B2BEF2B0-351B-4F78-9473-3EAA15505BEF}" showPageBreaks="1" view="pageBreakPreview" topLeftCell="B1">
      <selection activeCell="C6" sqref="C6:D6"/>
      <pageMargins left="0.70866141732283472" right="0.70866141732283472" top="0.74803149606299213" bottom="0.74803149606299213" header="0.31496062992125984" footer="0.31496062992125984"/>
      <pageSetup paperSize="9" scale="99" orientation="landscape" r:id="rId1"/>
    </customSheetView>
    <customSheetView guid="{3D72A63C-82CE-4144-A415-413C20383630}" showPageBreaks="1" view="pageBreakPreview">
      <selection activeCell="D5" sqref="D5"/>
      <pageMargins left="0.70866141732283472" right="0.70866141732283472" top="0.74803149606299213" bottom="0.74803149606299213" header="0.31496062992125984" footer="0.31496062992125984"/>
      <pageSetup paperSize="9" scale="99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paperSize="9" scale="99" orientation="landscape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100" zoomScaleSheetLayoutView="100" workbookViewId="0">
      <selection activeCell="C3" sqref="C3:E3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49" t="s">
        <v>152</v>
      </c>
      <c r="B1" s="349"/>
      <c r="C1" s="349"/>
      <c r="D1" s="349"/>
      <c r="E1" s="349"/>
    </row>
    <row r="2" spans="1:5" ht="39" customHeight="1" x14ac:dyDescent="0.25">
      <c r="A2" s="197" t="s">
        <v>62</v>
      </c>
      <c r="B2" s="197" t="s">
        <v>153</v>
      </c>
      <c r="C2" s="197" t="s">
        <v>154</v>
      </c>
      <c r="D2" s="197" t="s">
        <v>155</v>
      </c>
      <c r="E2" s="197" t="s">
        <v>156</v>
      </c>
    </row>
    <row r="3" spans="1:5" ht="56.25" x14ac:dyDescent="0.25">
      <c r="A3" s="67">
        <v>1</v>
      </c>
      <c r="B3" s="67" t="s">
        <v>157</v>
      </c>
      <c r="C3" s="103">
        <v>240</v>
      </c>
      <c r="D3" s="103">
        <v>1</v>
      </c>
      <c r="E3" s="68" t="s">
        <v>457</v>
      </c>
    </row>
    <row r="4" spans="1:5" ht="18.75" x14ac:dyDescent="0.25">
      <c r="A4" s="30">
        <v>2</v>
      </c>
      <c r="B4" s="67" t="s">
        <v>158</v>
      </c>
      <c r="C4" s="103">
        <v>0</v>
      </c>
      <c r="D4" s="103">
        <v>0</v>
      </c>
      <c r="E4" s="68"/>
    </row>
    <row r="5" spans="1:5" ht="18.75" x14ac:dyDescent="0.25">
      <c r="A5" s="67">
        <v>3</v>
      </c>
      <c r="B5" s="67" t="s">
        <v>159</v>
      </c>
      <c r="C5" s="103">
        <v>0</v>
      </c>
      <c r="D5" s="103">
        <v>0</v>
      </c>
      <c r="E5" s="68"/>
    </row>
    <row r="6" spans="1:5" ht="18.75" x14ac:dyDescent="0.25">
      <c r="A6" s="350">
        <v>4</v>
      </c>
      <c r="B6" s="350" t="s">
        <v>160</v>
      </c>
      <c r="C6" s="213">
        <v>0</v>
      </c>
      <c r="D6" s="103">
        <v>0</v>
      </c>
      <c r="E6" s="68"/>
    </row>
    <row r="7" spans="1:5" ht="18.75" x14ac:dyDescent="0.25">
      <c r="A7" s="351"/>
      <c r="B7" s="351"/>
      <c r="C7" s="213">
        <v>0</v>
      </c>
      <c r="D7" s="103">
        <v>0</v>
      </c>
      <c r="E7" s="68"/>
    </row>
    <row r="8" spans="1:5" ht="18.75" x14ac:dyDescent="0.25">
      <c r="A8" s="30">
        <v>5</v>
      </c>
      <c r="B8" s="67" t="s">
        <v>161</v>
      </c>
      <c r="C8" s="213">
        <v>0</v>
      </c>
      <c r="D8" s="103">
        <v>1</v>
      </c>
      <c r="E8" s="68"/>
    </row>
  </sheetData>
  <sheetProtection sheet="1" objects="1" scenarios="1"/>
  <customSheetViews>
    <customSheetView guid="{B2BEF2B0-351B-4F78-9473-3EAA15505BEF}" showPageBreaks="1" view="pageBreakPreview">
      <selection activeCell="C3" sqref="C3:E3"/>
      <pageMargins left="0.7" right="0.7" top="0.75" bottom="0.75" header="0.3" footer="0.3"/>
      <pageSetup paperSize="9" orientation="landscape" r:id="rId1"/>
    </customSheetView>
    <customSheetView guid="{3D72A63C-82CE-4144-A415-413C20383630}" showPageBreaks="1" view="pageBreakPreview">
      <selection activeCell="E3" sqref="E3"/>
      <pageMargins left="0.7" right="0.7" top="0.75" bottom="0.75" header="0.3" footer="0.3"/>
      <pageSetup paperSize="9" orientation="landscape" r:id="rId2"/>
    </customSheetView>
  </customSheetViews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zoomScale="60" zoomScaleNormal="60" workbookViewId="0">
      <selection activeCell="I8" sqref="I8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223</v>
      </c>
      <c r="B1" s="1"/>
      <c r="C1" s="1"/>
      <c r="D1" s="1"/>
    </row>
    <row r="2" spans="1:6" ht="19.5" thickBot="1" x14ac:dyDescent="0.35">
      <c r="A2" s="2" t="s">
        <v>246</v>
      </c>
    </row>
    <row r="3" spans="1:6" ht="37.5" customHeight="1" x14ac:dyDescent="0.3">
      <c r="A3" s="221">
        <v>1</v>
      </c>
      <c r="B3" s="214" t="s">
        <v>256</v>
      </c>
      <c r="C3" s="215"/>
      <c r="D3" s="215"/>
      <c r="E3" s="216"/>
      <c r="F3" s="122" t="s">
        <v>273</v>
      </c>
    </row>
    <row r="4" spans="1:6" ht="43.5" customHeight="1" x14ac:dyDescent="0.3">
      <c r="A4" s="222">
        <v>2</v>
      </c>
      <c r="B4" s="121" t="s">
        <v>224</v>
      </c>
      <c r="C4" s="117"/>
      <c r="D4" s="117"/>
      <c r="E4" s="118"/>
      <c r="F4" s="268" t="s">
        <v>274</v>
      </c>
    </row>
    <row r="5" spans="1:6" ht="88.5" customHeight="1" x14ac:dyDescent="0.3">
      <c r="A5" s="223">
        <v>4</v>
      </c>
      <c r="B5" s="122" t="s">
        <v>254</v>
      </c>
      <c r="C5" s="115"/>
      <c r="D5" s="119"/>
      <c r="E5" s="116"/>
      <c r="F5" s="122" t="s">
        <v>275</v>
      </c>
    </row>
    <row r="6" spans="1:6" ht="37.5" customHeight="1" x14ac:dyDescent="0.3">
      <c r="A6" s="223">
        <v>5</v>
      </c>
      <c r="B6" s="120" t="s">
        <v>257</v>
      </c>
      <c r="C6" s="115"/>
      <c r="D6" s="115"/>
      <c r="E6" s="116"/>
      <c r="F6" s="217" t="s">
        <v>276</v>
      </c>
    </row>
    <row r="7" spans="1:6" ht="106.5" customHeight="1" x14ac:dyDescent="0.3">
      <c r="A7" s="223">
        <v>6</v>
      </c>
      <c r="B7" s="122" t="s">
        <v>255</v>
      </c>
      <c r="C7" s="115"/>
      <c r="D7" s="115"/>
      <c r="E7" s="116"/>
      <c r="F7" s="122" t="s">
        <v>277</v>
      </c>
    </row>
    <row r="8" spans="1:6" ht="140.25" customHeight="1" x14ac:dyDescent="0.3">
      <c r="A8" s="223">
        <v>7</v>
      </c>
      <c r="B8" s="122" t="s">
        <v>250</v>
      </c>
      <c r="C8" s="115"/>
      <c r="D8" s="115"/>
      <c r="E8" s="116"/>
      <c r="F8" s="122" t="s">
        <v>278</v>
      </c>
    </row>
    <row r="9" spans="1:6" ht="112.5" customHeight="1" x14ac:dyDescent="0.3">
      <c r="A9" s="223">
        <v>8</v>
      </c>
      <c r="B9" s="122" t="s">
        <v>251</v>
      </c>
      <c r="C9" s="115"/>
      <c r="D9" s="115"/>
      <c r="E9" s="116"/>
      <c r="F9" s="122" t="s">
        <v>279</v>
      </c>
    </row>
    <row r="10" spans="1:6" ht="114.75" customHeight="1" x14ac:dyDescent="0.3">
      <c r="A10" s="223">
        <v>9</v>
      </c>
      <c r="B10" s="122" t="s">
        <v>249</v>
      </c>
      <c r="C10" s="115"/>
      <c r="D10" s="115"/>
      <c r="E10" s="116"/>
      <c r="F10" s="122" t="s">
        <v>280</v>
      </c>
    </row>
    <row r="11" spans="1:6" ht="88.5" customHeight="1" x14ac:dyDescent="0.3">
      <c r="A11" s="223">
        <v>10</v>
      </c>
      <c r="B11" s="122" t="s">
        <v>253</v>
      </c>
      <c r="C11" s="115"/>
      <c r="D11" s="115"/>
      <c r="E11" s="116"/>
      <c r="F11" s="122" t="s">
        <v>281</v>
      </c>
    </row>
    <row r="12" spans="1:6" ht="135" customHeight="1" thickBot="1" x14ac:dyDescent="0.35">
      <c r="A12" s="224">
        <v>11</v>
      </c>
      <c r="B12" s="218" t="s">
        <v>252</v>
      </c>
      <c r="C12" s="219"/>
      <c r="D12" s="219"/>
      <c r="E12" s="220"/>
      <c r="F12" s="122" t="s">
        <v>282</v>
      </c>
    </row>
  </sheetData>
  <customSheetViews>
    <customSheetView guid="{B2BEF2B0-351B-4F78-9473-3EAA15505BEF}" scale="60" showPageBreaks="1" fitToPage="1" hiddenColumns="1" view="pageBreakPreview">
      <selection activeCell="I8" sqref="I8"/>
      <pageMargins left="0.7" right="0.7" top="0.75" bottom="0.75" header="0.3" footer="0.3"/>
      <pageSetup paperSize="9" scale="51" orientation="portrait" r:id="rId1"/>
    </customSheetView>
    <customSheetView guid="{3D72A63C-82CE-4144-A415-413C20383630}" scale="60" showPageBreaks="1" fitToPage="1" hiddenColumns="1" view="pageBreakPreview" topLeftCell="A4">
      <selection activeCell="F1" sqref="F1"/>
      <pageMargins left="0.7" right="0.7" top="0.75" bottom="0.75" header="0.3" footer="0.3"/>
      <pageSetup paperSize="9" scale="51" orientation="portrait" r:id="rId2"/>
    </customSheetView>
  </customSheetViews>
  <pageMargins left="0.7" right="0.7" top="0.75" bottom="0.75" header="0.3" footer="0.3"/>
  <pageSetup paperSize="9" scale="51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topLeftCell="D4" zoomScaleNormal="80" zoomScaleSheetLayoutView="100" workbookViewId="0">
      <selection activeCell="E21" sqref="E21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35" t="s">
        <v>127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3" ht="19.5" customHeight="1" x14ac:dyDescent="0.3">
      <c r="A2" s="352" t="s">
        <v>43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3" ht="18.75" x14ac:dyDescent="0.3">
      <c r="A3" s="312" t="s">
        <v>19</v>
      </c>
      <c r="B3" s="344" t="s">
        <v>13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3" ht="19.5" customHeight="1" x14ac:dyDescent="0.25">
      <c r="A4" s="312"/>
      <c r="B4" s="312" t="s">
        <v>14</v>
      </c>
      <c r="C4" s="312" t="s">
        <v>20</v>
      </c>
      <c r="D4" s="312" t="s">
        <v>128</v>
      </c>
      <c r="E4" s="312"/>
      <c r="F4" s="312" t="s">
        <v>15</v>
      </c>
      <c r="G4" s="302" t="s">
        <v>248</v>
      </c>
      <c r="H4" s="312" t="s">
        <v>81</v>
      </c>
      <c r="I4" s="312" t="s">
        <v>85</v>
      </c>
      <c r="J4" s="312" t="s">
        <v>16</v>
      </c>
      <c r="K4" s="312" t="s">
        <v>46</v>
      </c>
      <c r="L4" s="312" t="s">
        <v>17</v>
      </c>
    </row>
    <row r="5" spans="1:13" ht="37.5" customHeight="1" x14ac:dyDescent="0.25">
      <c r="A5" s="312"/>
      <c r="B5" s="312"/>
      <c r="C5" s="312"/>
      <c r="D5" s="201" t="s">
        <v>130</v>
      </c>
      <c r="E5" s="201" t="s">
        <v>129</v>
      </c>
      <c r="F5" s="312"/>
      <c r="G5" s="304"/>
      <c r="H5" s="312"/>
      <c r="I5" s="312"/>
      <c r="J5" s="312"/>
      <c r="K5" s="312"/>
      <c r="L5" s="312"/>
    </row>
    <row r="6" spans="1:13" s="79" customFormat="1" ht="36" customHeight="1" x14ac:dyDescent="0.3">
      <c r="A6" s="203">
        <f>SUM(B6:L6)-A10</f>
        <v>30</v>
      </c>
      <c r="B6" s="105">
        <v>1</v>
      </c>
      <c r="C6" s="105">
        <v>2</v>
      </c>
      <c r="D6" s="105">
        <v>0</v>
      </c>
      <c r="E6" s="105">
        <v>0</v>
      </c>
      <c r="F6" s="105">
        <v>6</v>
      </c>
      <c r="G6" s="105">
        <v>1</v>
      </c>
      <c r="H6" s="105">
        <v>4</v>
      </c>
      <c r="I6" s="105">
        <v>0</v>
      </c>
      <c r="J6" s="105">
        <v>6</v>
      </c>
      <c r="K6" s="105">
        <v>3</v>
      </c>
      <c r="L6" s="105">
        <v>11</v>
      </c>
      <c r="M6" s="92"/>
    </row>
    <row r="7" spans="1:13" ht="18.75" customHeight="1" x14ac:dyDescent="0.3">
      <c r="A7" s="353" t="str">
        <f>IF(A6=B6+C6+D6+E6+F6+G6+H6+I6+J6+K6+L6-A10,"ПРАВИЛЬНО"," НЕПРАВИЛЬНО")</f>
        <v>ПРАВИЛЬНО</v>
      </c>
      <c r="B7" s="354"/>
      <c r="C7" s="355" t="s">
        <v>18</v>
      </c>
      <c r="D7" s="355"/>
      <c r="E7" s="355"/>
      <c r="F7" s="355"/>
      <c r="G7" s="355"/>
      <c r="H7" s="355"/>
      <c r="I7" s="355"/>
      <c r="J7" s="355"/>
      <c r="K7" s="355"/>
      <c r="L7" s="356"/>
      <c r="M7" s="93"/>
    </row>
    <row r="8" spans="1:13" ht="36" customHeight="1" x14ac:dyDescent="0.25">
      <c r="A8" s="106">
        <f>SUM(B8:L8)</f>
        <v>100</v>
      </c>
      <c r="B8" s="106">
        <f>100/A6*(B6-B10)</f>
        <v>3.3333333333333335</v>
      </c>
      <c r="C8" s="106">
        <f>100/A6*(C6-C10)</f>
        <v>6.666666666666667</v>
      </c>
      <c r="D8" s="106">
        <f>100/A6*(D6-D10)</f>
        <v>0</v>
      </c>
      <c r="E8" s="106">
        <f>100/A6*(E6-E10)</f>
        <v>0</v>
      </c>
      <c r="F8" s="106">
        <f>100/A6*(F6-F10)</f>
        <v>13.333333333333334</v>
      </c>
      <c r="G8" s="106">
        <f>100/A6*(G6-G10)</f>
        <v>0</v>
      </c>
      <c r="H8" s="106">
        <f>100/A6*(H6-H10)</f>
        <v>13.333333333333334</v>
      </c>
      <c r="I8" s="106">
        <f>100/A6*(I6-I10)</f>
        <v>0</v>
      </c>
      <c r="J8" s="106">
        <f>100/A6*(J6-J10)</f>
        <v>20</v>
      </c>
      <c r="K8" s="106">
        <f>100/A6*(K6-K10)</f>
        <v>10</v>
      </c>
      <c r="L8" s="106">
        <f>100/A6*(L6-L10)</f>
        <v>33.333333333333336</v>
      </c>
      <c r="M8" s="267"/>
    </row>
    <row r="9" spans="1:13" ht="19.5" customHeight="1" x14ac:dyDescent="0.3">
      <c r="A9" s="344" t="s">
        <v>213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93"/>
    </row>
    <row r="10" spans="1:13" s="62" customFormat="1" ht="36" customHeight="1" x14ac:dyDescent="0.25">
      <c r="A10" s="101">
        <f>SUM(B10:L10)</f>
        <v>4</v>
      </c>
      <c r="B10" s="21">
        <v>0</v>
      </c>
      <c r="C10" s="21">
        <v>0</v>
      </c>
      <c r="D10" s="21">
        <v>0</v>
      </c>
      <c r="E10" s="21">
        <v>0</v>
      </c>
      <c r="F10" s="21">
        <v>2</v>
      </c>
      <c r="G10" s="21">
        <v>1</v>
      </c>
      <c r="H10" s="21">
        <v>0</v>
      </c>
      <c r="I10" s="21">
        <v>0</v>
      </c>
      <c r="J10" s="21">
        <v>0</v>
      </c>
      <c r="K10" s="21">
        <v>0</v>
      </c>
      <c r="L10" s="21">
        <v>1</v>
      </c>
    </row>
    <row r="11" spans="1:13" ht="19.5" customHeight="1" x14ac:dyDescent="0.25">
      <c r="A11" s="343" t="s">
        <v>207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</row>
    <row r="12" spans="1:13" s="80" customFormat="1" ht="36" customHeight="1" x14ac:dyDescent="0.3">
      <c r="A12" s="35">
        <f>SUM(B12:L12)</f>
        <v>4</v>
      </c>
      <c r="B12" s="158">
        <v>0</v>
      </c>
      <c r="C12" s="158">
        <v>0</v>
      </c>
      <c r="D12" s="158">
        <v>0</v>
      </c>
      <c r="E12" s="158">
        <v>0</v>
      </c>
      <c r="F12" s="158">
        <v>2</v>
      </c>
      <c r="G12" s="158">
        <v>0</v>
      </c>
      <c r="H12" s="158">
        <v>0</v>
      </c>
      <c r="I12" s="158">
        <v>0</v>
      </c>
      <c r="J12" s="158">
        <v>1</v>
      </c>
      <c r="K12" s="158">
        <v>0</v>
      </c>
      <c r="L12" s="158">
        <v>1</v>
      </c>
    </row>
    <row r="13" spans="1:13" s="80" customFormat="1" ht="18.75" x14ac:dyDescent="0.3"/>
    <row r="14" spans="1:13" s="80" customFormat="1" ht="18.75" x14ac:dyDescent="0.3"/>
    <row r="15" spans="1:13" s="80" customFormat="1" ht="18.75" x14ac:dyDescent="0.3"/>
    <row r="16" spans="1:13" s="80" customFormat="1" ht="18.75" x14ac:dyDescent="0.3"/>
    <row r="17" s="80" customFormat="1" ht="18.75" x14ac:dyDescent="0.3"/>
    <row r="18" s="80" customFormat="1" ht="18.75" x14ac:dyDescent="0.3"/>
    <row r="19" s="80" customFormat="1" ht="18.75" x14ac:dyDescent="0.3"/>
    <row r="20" s="80" customFormat="1" ht="18.75" x14ac:dyDescent="0.3"/>
    <row r="21" s="80" customFormat="1" ht="18.75" x14ac:dyDescent="0.3"/>
    <row r="22" s="80" customFormat="1" ht="18.75" x14ac:dyDescent="0.3"/>
    <row r="23" s="80" customFormat="1" ht="18.75" x14ac:dyDescent="0.3"/>
    <row r="24" s="80" customFormat="1" ht="18.75" x14ac:dyDescent="0.3"/>
    <row r="25" s="80" customFormat="1" ht="18.75" x14ac:dyDescent="0.3"/>
    <row r="26" s="80" customFormat="1" ht="18.75" x14ac:dyDescent="0.3"/>
    <row r="27" s="80" customFormat="1" ht="18.75" x14ac:dyDescent="0.3"/>
    <row r="28" s="80" customFormat="1" ht="18.75" x14ac:dyDescent="0.3"/>
    <row r="29" s="80" customFormat="1" ht="18.75" x14ac:dyDescent="0.3"/>
    <row r="30" s="80" customFormat="1" ht="18.75" x14ac:dyDescent="0.3"/>
    <row r="31" s="80" customFormat="1" ht="18.75" x14ac:dyDescent="0.3"/>
    <row r="32" s="80" customFormat="1" ht="18.75" x14ac:dyDescent="0.3"/>
    <row r="33" s="80" customFormat="1" ht="18.75" x14ac:dyDescent="0.3"/>
    <row r="34" s="80" customFormat="1" ht="18.75" x14ac:dyDescent="0.3"/>
    <row r="35" s="80" customFormat="1" ht="18.75" x14ac:dyDescent="0.3"/>
    <row r="36" s="80" customFormat="1" ht="18.75" x14ac:dyDescent="0.3"/>
    <row r="37" s="80" customFormat="1" ht="18.75" x14ac:dyDescent="0.3"/>
    <row r="38" s="80" customFormat="1" ht="18.75" x14ac:dyDescent="0.3"/>
    <row r="39" s="80" customFormat="1" ht="18.75" x14ac:dyDescent="0.3"/>
    <row r="40" s="80" customFormat="1" ht="18.75" x14ac:dyDescent="0.3"/>
    <row r="41" s="80" customFormat="1" ht="18.75" x14ac:dyDescent="0.3"/>
    <row r="42" s="80" customFormat="1" ht="18.75" x14ac:dyDescent="0.3"/>
    <row r="43" s="80" customFormat="1" ht="18.75" x14ac:dyDescent="0.3"/>
    <row r="44" s="80" customFormat="1" ht="18.75" x14ac:dyDescent="0.3"/>
    <row r="45" s="80" customFormat="1" ht="18.75" x14ac:dyDescent="0.3"/>
    <row r="46" s="80" customFormat="1" ht="18.75" x14ac:dyDescent="0.3"/>
    <row r="47" s="80" customFormat="1" ht="18.75" x14ac:dyDescent="0.3"/>
    <row r="48" s="80" customFormat="1" ht="18.75" x14ac:dyDescent="0.3"/>
    <row r="49" s="80" customFormat="1" ht="18.75" x14ac:dyDescent="0.3"/>
    <row r="50" s="80" customFormat="1" ht="18.75" x14ac:dyDescent="0.3"/>
    <row r="51" s="80" customFormat="1" ht="18.75" x14ac:dyDescent="0.3"/>
    <row r="52" s="80" customFormat="1" ht="18.75" x14ac:dyDescent="0.3"/>
    <row r="53" s="80" customFormat="1" ht="18.75" x14ac:dyDescent="0.3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customSheetViews>
    <customSheetView guid="{B2BEF2B0-351B-4F78-9473-3EAA15505BEF}" showPageBreaks="1" printArea="1" view="pageBreakPreview" topLeftCell="D4">
      <selection activeCell="E21" sqref="E21"/>
      <pageMargins left="0.70866141732283472" right="0.70866141732283472" top="0.74803149606299213" bottom="0.74803149606299213" header="0.31496062992125984" footer="0.31496062992125984"/>
      <pageSetup paperSize="9" scale="66" orientation="landscape" r:id="rId1"/>
    </customSheetView>
    <customSheetView guid="{3D72A63C-82CE-4144-A415-413C20383630}" showPageBreaks="1" printArea="1" view="pageBreakPreview" topLeftCell="A4">
      <selection activeCell="H10" sqref="H10"/>
      <pageMargins left="0.70866141732283472" right="0.70866141732283472" top="0.74803149606299213" bottom="0.74803149606299213" header="0.31496062992125984" footer="0.31496062992125984"/>
      <pageSetup paperSize="9" scale="66" orientation="landscape" r:id="rId2"/>
    </customSheetView>
  </customSheetViews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66" orientation="landscape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Normal="100" zoomScaleSheetLayoutView="100" workbookViewId="0">
      <selection activeCell="A3" sqref="A3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01" t="s">
        <v>44</v>
      </c>
      <c r="B1" s="301"/>
      <c r="C1" s="301"/>
    </row>
    <row r="2" spans="1:4" ht="18.75" customHeight="1" x14ac:dyDescent="0.25">
      <c r="A2" s="201" t="s">
        <v>1</v>
      </c>
      <c r="B2" s="201" t="s">
        <v>2</v>
      </c>
      <c r="C2" s="201" t="s">
        <v>47</v>
      </c>
    </row>
    <row r="3" spans="1:4" ht="18.75" customHeight="1" x14ac:dyDescent="0.25">
      <c r="A3" s="28" t="s">
        <v>199</v>
      </c>
      <c r="B3" s="101">
        <f>SUM(B6:B14)</f>
        <v>17</v>
      </c>
      <c r="C3" s="95">
        <f>SUM(B6:B14)</f>
        <v>17</v>
      </c>
      <c r="D3" s="108">
        <f>SUM(B6:B14)-B4</f>
        <v>14</v>
      </c>
    </row>
    <row r="4" spans="1:4" ht="55.5" customHeight="1" x14ac:dyDescent="0.25">
      <c r="A4" s="97" t="s">
        <v>215</v>
      </c>
      <c r="B4" s="58">
        <v>3</v>
      </c>
      <c r="C4" s="94"/>
      <c r="D4" s="108"/>
    </row>
    <row r="5" spans="1:4" ht="18.75" x14ac:dyDescent="0.25">
      <c r="A5" s="204" t="s">
        <v>0</v>
      </c>
      <c r="B5" s="87"/>
      <c r="C5" s="88"/>
    </row>
    <row r="6" spans="1:4" ht="18.75" x14ac:dyDescent="0.25">
      <c r="A6" s="29" t="s">
        <v>204</v>
      </c>
      <c r="B6" s="21">
        <v>6</v>
      </c>
      <c r="C6" s="31">
        <f>100/B3*B6</f>
        <v>35.294117647058826</v>
      </c>
    </row>
    <row r="7" spans="1:4" ht="18.75" customHeight="1" x14ac:dyDescent="0.25">
      <c r="A7" s="29" t="s">
        <v>21</v>
      </c>
      <c r="B7" s="21">
        <v>0</v>
      </c>
      <c r="C7" s="31">
        <f>100/B3*B7</f>
        <v>0</v>
      </c>
    </row>
    <row r="8" spans="1:4" ht="18.75" customHeight="1" x14ac:dyDescent="0.25">
      <c r="A8" s="29" t="s">
        <v>203</v>
      </c>
      <c r="B8" s="21">
        <v>4</v>
      </c>
      <c r="C8" s="31">
        <f>100/B3*B8</f>
        <v>23.529411764705884</v>
      </c>
    </row>
    <row r="9" spans="1:4" ht="18.75" customHeight="1" x14ac:dyDescent="0.25">
      <c r="A9" s="29" t="s">
        <v>22</v>
      </c>
      <c r="B9" s="21">
        <v>4</v>
      </c>
      <c r="C9" s="31">
        <f>100/B3*B9</f>
        <v>23.529411764705884</v>
      </c>
    </row>
    <row r="10" spans="1:4" ht="18.75" customHeight="1" x14ac:dyDescent="0.25">
      <c r="A10" s="29" t="s">
        <v>23</v>
      </c>
      <c r="B10" s="21">
        <v>0</v>
      </c>
      <c r="C10" s="31">
        <f>100/B3*B10</f>
        <v>0</v>
      </c>
    </row>
    <row r="11" spans="1:4" ht="18.75" customHeight="1" x14ac:dyDescent="0.25">
      <c r="A11" s="29" t="s">
        <v>24</v>
      </c>
      <c r="B11" s="21">
        <v>2</v>
      </c>
      <c r="C11" s="31">
        <f>100/B3*B11</f>
        <v>11.764705882352942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1</v>
      </c>
      <c r="C14" s="31">
        <f>100/B3*B14</f>
        <v>5.882352941176471</v>
      </c>
    </row>
    <row r="15" spans="1:4" ht="18.75" x14ac:dyDescent="0.25">
      <c r="A15" s="204" t="s">
        <v>27</v>
      </c>
      <c r="B15" s="89">
        <f>SUM(B16,B18,B19,B20)</f>
        <v>14</v>
      </c>
      <c r="C15" s="90" t="str">
        <f>IF(B15=D3,"ПРАВИЛЬНО","НЕПРАВИЛЬНО")</f>
        <v>ПРАВИЛЬНО</v>
      </c>
    </row>
    <row r="16" spans="1:4" ht="18.75" customHeight="1" x14ac:dyDescent="0.25">
      <c r="A16" s="29" t="s">
        <v>271</v>
      </c>
      <c r="B16" s="36">
        <v>12</v>
      </c>
      <c r="C16" s="31">
        <f>100/D3*B16</f>
        <v>85.714285714285722</v>
      </c>
    </row>
    <row r="17" spans="1:3" ht="56.25" customHeight="1" x14ac:dyDescent="0.25">
      <c r="A17" s="33" t="s">
        <v>212</v>
      </c>
      <c r="B17" s="37">
        <v>1</v>
      </c>
      <c r="C17" s="31">
        <f>100/D3*B17</f>
        <v>7.1428571428571432</v>
      </c>
    </row>
    <row r="18" spans="1:3" ht="18.75" customHeight="1" x14ac:dyDescent="0.25">
      <c r="A18" s="29" t="s">
        <v>28</v>
      </c>
      <c r="B18" s="37">
        <v>1</v>
      </c>
      <c r="C18" s="31">
        <f>100/D3*B18</f>
        <v>7.1428571428571432</v>
      </c>
    </row>
    <row r="19" spans="1:3" ht="18.75" customHeight="1" x14ac:dyDescent="0.25">
      <c r="A19" s="29" t="s">
        <v>29</v>
      </c>
      <c r="B19" s="37">
        <v>1</v>
      </c>
      <c r="C19" s="31">
        <f>100/D3*B19</f>
        <v>7.1428571428571432</v>
      </c>
    </row>
    <row r="20" spans="1:3" ht="18.75" customHeight="1" x14ac:dyDescent="0.25">
      <c r="A20" s="29" t="s">
        <v>30</v>
      </c>
      <c r="B20" s="37">
        <v>0</v>
      </c>
      <c r="C20" s="31">
        <f>100/D3*B20</f>
        <v>0</v>
      </c>
    </row>
    <row r="21" spans="1:3" ht="18.75" x14ac:dyDescent="0.25">
      <c r="A21" s="204" t="s">
        <v>31</v>
      </c>
      <c r="B21" s="89">
        <f>SUM(B22:B25)</f>
        <v>17</v>
      </c>
      <c r="C21" s="90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0</v>
      </c>
      <c r="C22" s="31">
        <f>100/B3*B22</f>
        <v>0</v>
      </c>
    </row>
    <row r="23" spans="1:3" ht="18.75" x14ac:dyDescent="0.25">
      <c r="A23" s="29" t="s">
        <v>33</v>
      </c>
      <c r="B23" s="37">
        <v>3</v>
      </c>
      <c r="C23" s="31">
        <f>100/B3*B23</f>
        <v>17.647058823529413</v>
      </c>
    </row>
    <row r="24" spans="1:3" ht="18.75" x14ac:dyDescent="0.25">
      <c r="A24" s="29" t="s">
        <v>34</v>
      </c>
      <c r="B24" s="37">
        <v>4</v>
      </c>
      <c r="C24" s="31">
        <f>100/B3*B24</f>
        <v>23.529411764705884</v>
      </c>
    </row>
    <row r="25" spans="1:3" ht="18.75" customHeight="1" x14ac:dyDescent="0.25">
      <c r="A25" s="29" t="s">
        <v>35</v>
      </c>
      <c r="B25" s="37">
        <v>10</v>
      </c>
      <c r="C25" s="31">
        <f>100/B3*B25</f>
        <v>58.82352941176471</v>
      </c>
    </row>
    <row r="26" spans="1:3" ht="18.75" x14ac:dyDescent="0.25">
      <c r="A26" s="204" t="s">
        <v>131</v>
      </c>
      <c r="B26" s="89">
        <f>SUM(B27:B30)</f>
        <v>14</v>
      </c>
      <c r="C26" s="90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2</v>
      </c>
      <c r="C27" s="31">
        <f>100/D3*B27</f>
        <v>14.285714285714286</v>
      </c>
    </row>
    <row r="28" spans="1:3" ht="18.75" customHeight="1" x14ac:dyDescent="0.25">
      <c r="A28" s="34" t="s">
        <v>36</v>
      </c>
      <c r="B28" s="37">
        <v>4</v>
      </c>
      <c r="C28" s="31">
        <f>100/D3*B28</f>
        <v>28.571428571428573</v>
      </c>
    </row>
    <row r="29" spans="1:3" ht="18.75" customHeight="1" x14ac:dyDescent="0.25">
      <c r="A29" s="34" t="s">
        <v>37</v>
      </c>
      <c r="B29" s="37">
        <v>3</v>
      </c>
      <c r="C29" s="31">
        <f>100/D3*B29</f>
        <v>21.428571428571431</v>
      </c>
    </row>
    <row r="30" spans="1:3" ht="18.75" customHeight="1" x14ac:dyDescent="0.25">
      <c r="A30" s="34" t="s">
        <v>38</v>
      </c>
      <c r="B30" s="37">
        <v>5</v>
      </c>
      <c r="C30" s="31">
        <f>100/D3*B30</f>
        <v>35.714285714285715</v>
      </c>
    </row>
    <row r="31" spans="1:3" ht="18.75" x14ac:dyDescent="0.25">
      <c r="A31" s="91" t="s">
        <v>132</v>
      </c>
      <c r="B31" s="89">
        <f>SUM(B32:B35)</f>
        <v>14</v>
      </c>
      <c r="C31" s="90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5</v>
      </c>
      <c r="C32" s="31">
        <f>100/D3*B32</f>
        <v>35.714285714285715</v>
      </c>
    </row>
    <row r="33" spans="1:3" ht="18.75" customHeight="1" x14ac:dyDescent="0.25">
      <c r="A33" s="29" t="s">
        <v>36</v>
      </c>
      <c r="B33" s="37">
        <v>7</v>
      </c>
      <c r="C33" s="31">
        <f>100/D3*B33</f>
        <v>50</v>
      </c>
    </row>
    <row r="34" spans="1:3" ht="18.75" customHeight="1" x14ac:dyDescent="0.25">
      <c r="A34" s="29" t="s">
        <v>37</v>
      </c>
      <c r="B34" s="37">
        <v>1</v>
      </c>
      <c r="C34" s="31">
        <f>100/D3*B34</f>
        <v>7.1428571428571432</v>
      </c>
    </row>
    <row r="35" spans="1:3" ht="18.75" customHeight="1" x14ac:dyDescent="0.25">
      <c r="A35" s="29" t="s">
        <v>38</v>
      </c>
      <c r="B35" s="37">
        <v>1</v>
      </c>
      <c r="C35" s="31">
        <f>100/D3*B35</f>
        <v>7.1428571428571432</v>
      </c>
    </row>
    <row r="36" spans="1:3" ht="18.75" x14ac:dyDescent="0.25">
      <c r="A36" s="204" t="s">
        <v>39</v>
      </c>
      <c r="B36" s="89">
        <f>SUM(B37:B38)</f>
        <v>14</v>
      </c>
      <c r="C36" s="90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4</v>
      </c>
      <c r="C37" s="31">
        <f>100/D3*B37</f>
        <v>28.571428571428573</v>
      </c>
    </row>
    <row r="38" spans="1:3" ht="18.75" customHeight="1" x14ac:dyDescent="0.25">
      <c r="A38" s="29" t="s">
        <v>41</v>
      </c>
      <c r="B38" s="37">
        <v>10</v>
      </c>
      <c r="C38" s="31">
        <f>100/D3*B38</f>
        <v>71.428571428571431</v>
      </c>
    </row>
    <row r="39" spans="1:3" ht="18.75" x14ac:dyDescent="0.3">
      <c r="A39" s="22"/>
      <c r="B39" s="25"/>
      <c r="C39" s="26"/>
    </row>
  </sheetData>
  <sheetProtection algorithmName="SHA-512" hashValue="84pbjVCF20Ga1sOTGDkNqLm8YE9zs4yYsoAmijPylbdis7TEIlJiQnOCYgiZ76ArbRlQczSoeouwoqqeY0Fq6w==" saltValue="8j4ak8UAYYt/7OJCDzcIgQ==" spinCount="100000" sheet="1" objects="1" scenarios="1"/>
  <customSheetViews>
    <customSheetView guid="{B2BEF2B0-351B-4F78-9473-3EAA15505BEF}" showPageBreaks="1" printArea="1" view="pageBreakPreview">
      <selection activeCell="A3" sqref="A3:C38"/>
      <pageMargins left="0.7" right="0.7" top="0.75" bottom="0.75" header="0.3" footer="0.3"/>
      <pageSetup paperSize="9" scale="79" orientation="portrait" r:id="rId1"/>
    </customSheetView>
    <customSheetView guid="{3D72A63C-82CE-4144-A415-413C20383630}" showPageBreaks="1" printArea="1" view="pageBreakPreview">
      <selection activeCell="C38" sqref="C38"/>
      <pageMargins left="0.7" right="0.7" top="0.75" bottom="0.75" header="0.3" footer="0.3"/>
      <pageSetup paperSize="9" scale="79" orientation="portrait" r:id="rId2"/>
    </customSheetView>
  </customSheetViews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79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4" sqref="D4:F5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57" t="s">
        <v>133</v>
      </c>
      <c r="B1" s="357"/>
      <c r="C1" s="357"/>
      <c r="D1" s="357"/>
      <c r="E1" s="357"/>
      <c r="F1" s="357"/>
    </row>
    <row r="2" spans="1:6" ht="98.25" customHeight="1" x14ac:dyDescent="0.25">
      <c r="A2" s="197" t="s">
        <v>135</v>
      </c>
      <c r="B2" s="197" t="s">
        <v>136</v>
      </c>
      <c r="C2" s="197" t="s">
        <v>134</v>
      </c>
      <c r="D2" s="197" t="s">
        <v>135</v>
      </c>
      <c r="E2" s="197" t="s">
        <v>136</v>
      </c>
      <c r="F2" s="197" t="s">
        <v>134</v>
      </c>
    </row>
    <row r="3" spans="1:6" ht="37.5" x14ac:dyDescent="0.25">
      <c r="A3" s="76" t="s">
        <v>137</v>
      </c>
      <c r="B3" s="35">
        <f>B4+B5+B6+B7+B8+B9+B10+B11+B12+B13+B14+B15+B16+B17+B18+B19+B20+B21+B22+B23+B24</f>
        <v>0</v>
      </c>
      <c r="C3" s="101"/>
      <c r="D3" s="76" t="s">
        <v>138</v>
      </c>
      <c r="E3" s="35">
        <f>E4+E5+E6+E7+E8+E9+E10+E11+E12+E13+E14+E15+E16+E17+E18+E19+E20+E21+E22+E23+E24</f>
        <v>2</v>
      </c>
      <c r="F3" s="101"/>
    </row>
    <row r="4" spans="1:6" ht="18.75" x14ac:dyDescent="0.25">
      <c r="A4" s="209"/>
      <c r="B4" s="21"/>
      <c r="C4" s="100"/>
      <c r="D4" s="78"/>
      <c r="E4" s="21">
        <v>1</v>
      </c>
      <c r="F4" s="68" t="s">
        <v>311</v>
      </c>
    </row>
    <row r="5" spans="1:6" ht="23.25" customHeight="1" x14ac:dyDescent="0.25">
      <c r="A5" s="77"/>
      <c r="B5" s="21"/>
      <c r="C5" s="100"/>
      <c r="D5" s="77"/>
      <c r="E5" s="21">
        <v>1</v>
      </c>
      <c r="F5" s="68" t="s">
        <v>312</v>
      </c>
    </row>
    <row r="6" spans="1:6" ht="18.75" x14ac:dyDescent="0.25">
      <c r="A6" s="77"/>
      <c r="B6" s="21"/>
      <c r="C6" s="100"/>
      <c r="D6" s="77"/>
      <c r="E6" s="21"/>
      <c r="F6" s="68"/>
    </row>
    <row r="7" spans="1:6" ht="18.75" x14ac:dyDescent="0.25">
      <c r="A7" s="77"/>
      <c r="B7" s="21"/>
      <c r="C7" s="100"/>
      <c r="D7" s="77"/>
      <c r="E7" s="21"/>
      <c r="F7" s="68"/>
    </row>
    <row r="8" spans="1:6" ht="18.75" x14ac:dyDescent="0.25">
      <c r="A8" s="77"/>
      <c r="B8" s="21"/>
      <c r="C8" s="100"/>
      <c r="D8" s="77"/>
      <c r="E8" s="21"/>
      <c r="F8" s="68"/>
    </row>
    <row r="9" spans="1:6" ht="18.75" x14ac:dyDescent="0.25">
      <c r="A9" s="77"/>
      <c r="B9" s="21"/>
      <c r="C9" s="100"/>
      <c r="D9" s="77"/>
      <c r="E9" s="21"/>
      <c r="F9" s="68"/>
    </row>
    <row r="10" spans="1:6" ht="18.75" x14ac:dyDescent="0.25">
      <c r="A10" s="77"/>
      <c r="B10" s="21"/>
      <c r="C10" s="68"/>
      <c r="D10" s="77"/>
      <c r="E10" s="21"/>
      <c r="F10" s="68"/>
    </row>
    <row r="11" spans="1:6" ht="18.75" x14ac:dyDescent="0.25">
      <c r="A11" s="77"/>
      <c r="B11" s="21"/>
      <c r="C11" s="68"/>
      <c r="D11" s="77"/>
      <c r="E11" s="21"/>
      <c r="F11" s="68"/>
    </row>
    <row r="12" spans="1:6" ht="18.75" x14ac:dyDescent="0.25">
      <c r="A12" s="77"/>
      <c r="B12" s="21"/>
      <c r="C12" s="68"/>
      <c r="D12" s="77"/>
      <c r="E12" s="21"/>
      <c r="F12" s="68"/>
    </row>
    <row r="13" spans="1:6" ht="18.75" x14ac:dyDescent="0.25">
      <c r="A13" s="77"/>
      <c r="B13" s="21"/>
      <c r="C13" s="68"/>
      <c r="D13" s="77"/>
      <c r="E13" s="21"/>
      <c r="F13" s="68"/>
    </row>
    <row r="14" spans="1:6" ht="18.75" x14ac:dyDescent="0.25">
      <c r="A14" s="77"/>
      <c r="B14" s="21"/>
      <c r="C14" s="68"/>
      <c r="D14" s="77"/>
      <c r="E14" s="21"/>
      <c r="F14" s="68"/>
    </row>
    <row r="15" spans="1:6" ht="18.75" x14ac:dyDescent="0.25">
      <c r="A15" s="77"/>
      <c r="B15" s="21"/>
      <c r="C15" s="68"/>
      <c r="D15" s="77"/>
      <c r="E15" s="21"/>
      <c r="F15" s="68"/>
    </row>
    <row r="16" spans="1:6" ht="18.75" x14ac:dyDescent="0.25">
      <c r="A16" s="77"/>
      <c r="B16" s="21"/>
      <c r="C16" s="68"/>
      <c r="D16" s="77"/>
      <c r="E16" s="21"/>
      <c r="F16" s="68"/>
    </row>
    <row r="17" spans="1:6" ht="18.75" x14ac:dyDescent="0.25">
      <c r="A17" s="77"/>
      <c r="B17" s="21"/>
      <c r="C17" s="68"/>
      <c r="D17" s="77"/>
      <c r="E17" s="21"/>
      <c r="F17" s="68"/>
    </row>
    <row r="18" spans="1:6" ht="18.75" x14ac:dyDescent="0.25">
      <c r="A18" s="77"/>
      <c r="B18" s="21"/>
      <c r="C18" s="68"/>
      <c r="D18" s="77"/>
      <c r="E18" s="21"/>
      <c r="F18" s="68"/>
    </row>
    <row r="19" spans="1:6" ht="18.75" x14ac:dyDescent="0.25">
      <c r="A19" s="77"/>
      <c r="B19" s="21"/>
      <c r="C19" s="68"/>
      <c r="D19" s="77"/>
      <c r="E19" s="21"/>
      <c r="F19" s="68"/>
    </row>
    <row r="20" spans="1:6" ht="18.75" x14ac:dyDescent="0.25">
      <c r="A20" s="77"/>
      <c r="B20" s="21"/>
      <c r="C20" s="68"/>
      <c r="D20" s="77"/>
      <c r="E20" s="21"/>
      <c r="F20" s="68"/>
    </row>
    <row r="21" spans="1:6" ht="18.75" x14ac:dyDescent="0.25">
      <c r="A21" s="77"/>
      <c r="B21" s="21"/>
      <c r="C21" s="68"/>
      <c r="D21" s="77"/>
      <c r="E21" s="21"/>
      <c r="F21" s="68"/>
    </row>
    <row r="22" spans="1:6" ht="18.75" x14ac:dyDescent="0.25">
      <c r="A22" s="77"/>
      <c r="B22" s="21"/>
      <c r="C22" s="68"/>
      <c r="D22" s="77"/>
      <c r="E22" s="21"/>
      <c r="F22" s="68"/>
    </row>
    <row r="23" spans="1:6" ht="18.75" x14ac:dyDescent="0.25">
      <c r="A23" s="77"/>
      <c r="B23" s="21"/>
      <c r="C23" s="68"/>
      <c r="D23" s="77"/>
      <c r="E23" s="21"/>
      <c r="F23" s="68"/>
    </row>
    <row r="24" spans="1:6" ht="18.75" x14ac:dyDescent="0.25">
      <c r="A24" s="77"/>
      <c r="B24" s="21"/>
      <c r="C24" s="68"/>
      <c r="D24" s="77"/>
      <c r="E24" s="21"/>
      <c r="F24" s="68"/>
    </row>
  </sheetData>
  <sheetProtection sheet="1" sort="0" autoFilter="0" pivotTables="0"/>
  <customSheetViews>
    <customSheetView guid="{B2BEF2B0-351B-4F78-9473-3EAA15505BEF}" scale="80" showPageBreaks="1" view="pageBreakPreview">
      <selection activeCell="D4" sqref="D4:F5"/>
      <pageMargins left="0.7" right="0.7" top="0.75" bottom="0.75" header="0.3" footer="0.3"/>
      <pageSetup paperSize="9" scale="81" orientation="landscape" r:id="rId1"/>
    </customSheetView>
    <customSheetView guid="{3D72A63C-82CE-4144-A415-413C20383630}" showPageBreaks="1" view="pageBreakPreview" topLeftCell="A7">
      <selection activeCell="F6" sqref="F6"/>
      <pageMargins left="0.7" right="0.7" top="0.75" bottom="0.75" header="0.3" footer="0.3"/>
      <pageSetup paperSize="9" scale="81" orientation="landscape" r:id="rId2"/>
    </customSheetView>
  </customSheetViews>
  <mergeCells count="1">
    <mergeCell ref="A1:F1"/>
  </mergeCells>
  <pageMargins left="0.7" right="0.7" top="0.75" bottom="0.75" header="0.3" footer="0.3"/>
  <pageSetup paperSize="9" scale="81" orientation="landscape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topLeftCell="B1" zoomScaleNormal="100" zoomScaleSheetLayoutView="100" workbookViewId="0">
      <selection activeCell="B4" sqref="B4:E17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291" t="s">
        <v>48</v>
      </c>
      <c r="B1" s="291"/>
      <c r="C1" s="291"/>
      <c r="D1" s="291"/>
      <c r="E1" s="291"/>
    </row>
    <row r="2" spans="1:5" ht="18.75" x14ac:dyDescent="0.25">
      <c r="A2" s="312" t="s">
        <v>49</v>
      </c>
      <c r="B2" s="358" t="s">
        <v>50</v>
      </c>
      <c r="C2" s="358"/>
      <c r="D2" s="358"/>
      <c r="E2" s="358"/>
    </row>
    <row r="3" spans="1:5" ht="57.75" customHeight="1" x14ac:dyDescent="0.25">
      <c r="A3" s="312"/>
      <c r="B3" s="200" t="s">
        <v>51</v>
      </c>
      <c r="C3" s="200" t="s">
        <v>54</v>
      </c>
      <c r="D3" s="199" t="s">
        <v>53</v>
      </c>
      <c r="E3" s="201" t="s">
        <v>52</v>
      </c>
    </row>
    <row r="4" spans="1:5" ht="18.75" x14ac:dyDescent="0.25">
      <c r="A4" s="30" t="s">
        <v>79</v>
      </c>
      <c r="B4" s="21">
        <v>0</v>
      </c>
      <c r="C4" s="83">
        <v>0</v>
      </c>
      <c r="D4" s="103">
        <v>0</v>
      </c>
      <c r="E4" s="103">
        <v>0</v>
      </c>
    </row>
    <row r="5" spans="1:5" ht="18.75" x14ac:dyDescent="0.25">
      <c r="A5" s="33" t="s">
        <v>83</v>
      </c>
      <c r="B5" s="24">
        <v>0</v>
      </c>
      <c r="C5" s="83">
        <v>0</v>
      </c>
      <c r="D5" s="103">
        <v>0</v>
      </c>
      <c r="E5" s="103">
        <v>0</v>
      </c>
    </row>
    <row r="6" spans="1:5" ht="18.75" x14ac:dyDescent="0.25">
      <c r="A6" s="53" t="s">
        <v>200</v>
      </c>
      <c r="B6" s="83">
        <v>0</v>
      </c>
      <c r="C6" s="83">
        <v>0</v>
      </c>
      <c r="D6" s="103">
        <v>0</v>
      </c>
      <c r="E6" s="103">
        <v>0</v>
      </c>
    </row>
    <row r="7" spans="1:5" ht="18.75" x14ac:dyDescent="0.25">
      <c r="A7" s="53" t="s">
        <v>80</v>
      </c>
      <c r="B7" s="83">
        <v>0</v>
      </c>
      <c r="C7" s="83">
        <v>0</v>
      </c>
      <c r="D7" s="103">
        <v>0</v>
      </c>
      <c r="E7" s="103">
        <v>0</v>
      </c>
    </row>
    <row r="8" spans="1:5" ht="18.75" x14ac:dyDescent="0.25">
      <c r="A8" s="33" t="s">
        <v>208</v>
      </c>
      <c r="B8" s="24">
        <v>0</v>
      </c>
      <c r="C8" s="83">
        <v>0</v>
      </c>
      <c r="D8" s="103">
        <v>0</v>
      </c>
      <c r="E8" s="82">
        <v>0</v>
      </c>
    </row>
    <row r="9" spans="1:5" ht="18.75" x14ac:dyDescent="0.25">
      <c r="A9" s="53" t="s">
        <v>84</v>
      </c>
      <c r="B9" s="103">
        <v>0</v>
      </c>
      <c r="C9" s="83">
        <v>0</v>
      </c>
      <c r="D9" s="103">
        <v>0</v>
      </c>
      <c r="E9" s="103">
        <v>0</v>
      </c>
    </row>
    <row r="10" spans="1:5" ht="18.75" x14ac:dyDescent="0.25">
      <c r="A10" s="53" t="s">
        <v>82</v>
      </c>
      <c r="B10" s="83">
        <v>0</v>
      </c>
      <c r="C10" s="83">
        <v>0</v>
      </c>
      <c r="D10" s="103">
        <v>0</v>
      </c>
      <c r="E10" s="103">
        <v>0</v>
      </c>
    </row>
    <row r="11" spans="1:5" ht="18.75" x14ac:dyDescent="0.25">
      <c r="A11" s="53" t="s">
        <v>86</v>
      </c>
      <c r="B11" s="83">
        <v>0</v>
      </c>
      <c r="C11" s="83">
        <v>0</v>
      </c>
      <c r="D11" s="103">
        <v>0</v>
      </c>
      <c r="E11" s="103">
        <v>0</v>
      </c>
    </row>
    <row r="12" spans="1:5" ht="18.75" x14ac:dyDescent="0.25">
      <c r="A12" s="53" t="s">
        <v>87</v>
      </c>
      <c r="B12" s="83">
        <v>0</v>
      </c>
      <c r="C12" s="83">
        <v>0</v>
      </c>
      <c r="D12" s="103">
        <v>0</v>
      </c>
      <c r="E12" s="103">
        <v>0</v>
      </c>
    </row>
    <row r="13" spans="1:5" ht="18.75" x14ac:dyDescent="0.25">
      <c r="A13" s="53" t="s">
        <v>201</v>
      </c>
      <c r="B13" s="83">
        <v>0</v>
      </c>
      <c r="C13" s="83">
        <v>0</v>
      </c>
      <c r="D13" s="103">
        <v>0</v>
      </c>
      <c r="E13" s="103">
        <v>0</v>
      </c>
    </row>
    <row r="14" spans="1:5" ht="37.5" x14ac:dyDescent="0.25">
      <c r="A14" s="33" t="s">
        <v>202</v>
      </c>
      <c r="B14" s="83">
        <v>0</v>
      </c>
      <c r="C14" s="83">
        <v>0</v>
      </c>
      <c r="D14" s="103">
        <v>1</v>
      </c>
      <c r="E14" s="103">
        <v>0</v>
      </c>
    </row>
    <row r="15" spans="1:5" ht="18.75" x14ac:dyDescent="0.25">
      <c r="A15" s="67" t="s">
        <v>81</v>
      </c>
      <c r="B15" s="103">
        <v>0</v>
      </c>
      <c r="C15" s="83">
        <v>0</v>
      </c>
      <c r="D15" s="103">
        <v>0</v>
      </c>
      <c r="E15" s="103">
        <v>0</v>
      </c>
    </row>
    <row r="16" spans="1:5" ht="18.75" x14ac:dyDescent="0.25">
      <c r="A16" s="53" t="s">
        <v>85</v>
      </c>
      <c r="B16" s="83">
        <v>0</v>
      </c>
      <c r="C16" s="83">
        <v>0</v>
      </c>
      <c r="D16" s="103">
        <v>0</v>
      </c>
      <c r="E16" s="103">
        <v>0</v>
      </c>
    </row>
    <row r="17" spans="1:5" ht="18.75" x14ac:dyDescent="0.25">
      <c r="A17" s="205" t="s">
        <v>88</v>
      </c>
      <c r="B17" s="84">
        <f>B4+B5+B6+B7+B8+B9+B10+B11+B12+B13+B14+B15+B16</f>
        <v>0</v>
      </c>
      <c r="C17" s="35">
        <f>C4+C5+C6+C7+C8+C9+C10+C11+C12+C13+C14+C15+C16</f>
        <v>0</v>
      </c>
      <c r="D17" s="35">
        <f>D4+D5+D6+D7+D8+D9+D10+D11+D12+D13+D14+D15+D16</f>
        <v>1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sheetProtection sheet="1" objects="1" scenarios="1"/>
  <customSheetViews>
    <customSheetView guid="{B2BEF2B0-351B-4F78-9473-3EAA15505BEF}" showPageBreaks="1" view="pageBreakPreview" topLeftCell="B1">
      <selection activeCell="B4" sqref="B4:E17"/>
      <pageMargins left="0.7" right="0.7" top="0.75" bottom="0.75" header="0.3" footer="0.3"/>
      <pageSetup paperSize="9" orientation="landscape" r:id="rId1"/>
    </customSheetView>
    <customSheetView guid="{3D72A63C-82CE-4144-A415-413C20383630}" showPageBreaks="1" view="pageBreakPreview" topLeftCell="A4">
      <selection activeCell="B15" sqref="B15"/>
      <pageMargins left="0.7" right="0.7" top="0.75" bottom="0.75" header="0.3" footer="0.3"/>
      <pageSetup paperSize="9" orientation="landscape" r:id="rId2"/>
    </customSheetView>
  </customSheetViews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="90" zoomScaleNormal="100" zoomScaleSheetLayoutView="90" workbookViewId="0">
      <selection activeCell="C7" sqref="C7:H16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01" t="s">
        <v>89</v>
      </c>
      <c r="B1" s="301"/>
      <c r="C1" s="301"/>
      <c r="D1" s="301"/>
      <c r="E1" s="301"/>
      <c r="F1" s="301"/>
      <c r="G1" s="301"/>
      <c r="H1" s="301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02" t="s">
        <v>62</v>
      </c>
      <c r="B3" s="305" t="s">
        <v>78</v>
      </c>
      <c r="C3" s="308" t="s">
        <v>191</v>
      </c>
      <c r="D3" s="309"/>
      <c r="E3" s="308" t="s">
        <v>210</v>
      </c>
      <c r="F3" s="309"/>
      <c r="G3" s="312" t="s">
        <v>0</v>
      </c>
      <c r="H3" s="312"/>
    </row>
    <row r="4" spans="1:9" s="1" customFormat="1" ht="54" customHeight="1" x14ac:dyDescent="0.3">
      <c r="A4" s="303"/>
      <c r="B4" s="306"/>
      <c r="C4" s="310"/>
      <c r="D4" s="311"/>
      <c r="E4" s="310"/>
      <c r="F4" s="307"/>
      <c r="G4" s="312" t="s">
        <v>192</v>
      </c>
      <c r="H4" s="312" t="s">
        <v>211</v>
      </c>
    </row>
    <row r="5" spans="1:9" s="1" customFormat="1" ht="18.75" hidden="1" customHeight="1" x14ac:dyDescent="0.3">
      <c r="A5" s="303"/>
      <c r="B5" s="306"/>
      <c r="C5" s="40"/>
      <c r="D5" s="40"/>
      <c r="E5" s="40"/>
      <c r="F5" s="41"/>
      <c r="G5" s="312"/>
      <c r="H5" s="312"/>
    </row>
    <row r="6" spans="1:9" s="1" customFormat="1" ht="21.75" customHeight="1" x14ac:dyDescent="0.3">
      <c r="A6" s="304"/>
      <c r="B6" s="307"/>
      <c r="C6" s="201" t="s">
        <v>59</v>
      </c>
      <c r="D6" s="201" t="s">
        <v>90</v>
      </c>
      <c r="E6" s="201" t="s">
        <v>59</v>
      </c>
      <c r="F6" s="204" t="s">
        <v>90</v>
      </c>
      <c r="G6" s="312"/>
      <c r="H6" s="312"/>
    </row>
    <row r="7" spans="1:9" s="1" customFormat="1" ht="39" customHeight="1" x14ac:dyDescent="0.3">
      <c r="A7" s="42">
        <v>1</v>
      </c>
      <c r="B7" s="43" t="s">
        <v>60</v>
      </c>
      <c r="C7" s="202">
        <v>0</v>
      </c>
      <c r="D7" s="202">
        <v>0</v>
      </c>
      <c r="E7" s="202">
        <v>0</v>
      </c>
      <c r="F7" s="202">
        <v>0</v>
      </c>
      <c r="G7" s="202">
        <v>0</v>
      </c>
      <c r="H7" s="202">
        <v>0</v>
      </c>
    </row>
    <row r="8" spans="1:9" s="1" customFormat="1" ht="39" customHeight="1" x14ac:dyDescent="0.3">
      <c r="A8" s="42">
        <v>2</v>
      </c>
      <c r="B8" s="43" t="s">
        <v>61</v>
      </c>
      <c r="C8" s="202">
        <v>0</v>
      </c>
      <c r="D8" s="202">
        <v>0</v>
      </c>
      <c r="E8" s="202">
        <v>0</v>
      </c>
      <c r="F8" s="202">
        <v>0</v>
      </c>
      <c r="G8" s="202">
        <v>0</v>
      </c>
      <c r="H8" s="202">
        <v>0</v>
      </c>
    </row>
    <row r="9" spans="1:9" s="1" customFormat="1" ht="19.5" customHeight="1" x14ac:dyDescent="0.3">
      <c r="A9" s="318">
        <v>3</v>
      </c>
      <c r="B9" s="98" t="s">
        <v>69</v>
      </c>
      <c r="C9" s="320">
        <v>0</v>
      </c>
      <c r="D9" s="320">
        <v>0</v>
      </c>
      <c r="E9" s="322">
        <v>0</v>
      </c>
      <c r="F9" s="323"/>
      <c r="G9" s="320">
        <v>0</v>
      </c>
      <c r="H9" s="96">
        <v>0</v>
      </c>
    </row>
    <row r="10" spans="1:9" s="1" customFormat="1" ht="18.75" customHeight="1" x14ac:dyDescent="0.3">
      <c r="A10" s="319"/>
      <c r="B10" s="98" t="s">
        <v>92</v>
      </c>
      <c r="C10" s="321"/>
      <c r="D10" s="321"/>
      <c r="E10" s="202">
        <v>0</v>
      </c>
      <c r="F10" s="202">
        <v>0</v>
      </c>
      <c r="G10" s="321"/>
      <c r="H10" s="202">
        <v>0</v>
      </c>
    </row>
    <row r="11" spans="1:9" s="1" customFormat="1" ht="56.25" customHeight="1" x14ac:dyDescent="0.3">
      <c r="A11" s="42">
        <v>4</v>
      </c>
      <c r="B11" s="44" t="s">
        <v>70</v>
      </c>
      <c r="C11" s="202">
        <v>0</v>
      </c>
      <c r="D11" s="202">
        <v>0</v>
      </c>
      <c r="E11" s="202">
        <v>0</v>
      </c>
      <c r="F11" s="202">
        <v>0</v>
      </c>
      <c r="G11" s="202">
        <v>0</v>
      </c>
      <c r="H11" s="202">
        <v>0</v>
      </c>
    </row>
    <row r="12" spans="1:9" s="1" customFormat="1" ht="56.25" x14ac:dyDescent="0.3">
      <c r="A12" s="42">
        <v>5</v>
      </c>
      <c r="B12" s="43" t="s">
        <v>71</v>
      </c>
      <c r="C12" s="202">
        <v>8</v>
      </c>
      <c r="D12" s="202">
        <v>8</v>
      </c>
      <c r="E12" s="202">
        <v>200</v>
      </c>
      <c r="F12" s="202">
        <v>200</v>
      </c>
      <c r="G12" s="202">
        <v>1</v>
      </c>
      <c r="H12" s="202">
        <v>45</v>
      </c>
    </row>
    <row r="13" spans="1:9" s="1" customFormat="1" ht="39" customHeight="1" x14ac:dyDescent="0.3">
      <c r="A13" s="42">
        <v>6</v>
      </c>
      <c r="B13" s="44" t="s">
        <v>72</v>
      </c>
      <c r="C13" s="202">
        <v>0</v>
      </c>
      <c r="D13" s="202">
        <v>0</v>
      </c>
      <c r="E13" s="202">
        <v>0</v>
      </c>
      <c r="F13" s="202">
        <v>0</v>
      </c>
      <c r="G13" s="202">
        <v>0</v>
      </c>
      <c r="H13" s="202">
        <v>0</v>
      </c>
    </row>
    <row r="14" spans="1:9" s="2" customFormat="1" ht="39" customHeight="1" x14ac:dyDescent="0.3">
      <c r="A14" s="324" t="s">
        <v>91</v>
      </c>
      <c r="B14" s="325"/>
      <c r="C14" s="328">
        <f>C13+C12+C11+C9+C8+C7</f>
        <v>8</v>
      </c>
      <c r="D14" s="328">
        <f>D13+D12+D11+D9+D8+D7</f>
        <v>8</v>
      </c>
      <c r="E14" s="45">
        <f>E7+E8+E11+E12+E13</f>
        <v>200</v>
      </c>
      <c r="F14" s="45">
        <f>F7+F8+F11+F12+F13</f>
        <v>200</v>
      </c>
      <c r="G14" s="328">
        <f>G7+G8+G9+G11+G12+G13</f>
        <v>1</v>
      </c>
      <c r="H14" s="45"/>
      <c r="I14" s="107"/>
    </row>
    <row r="15" spans="1:9" ht="39" customHeight="1" x14ac:dyDescent="0.25">
      <c r="A15" s="326"/>
      <c r="B15" s="327"/>
      <c r="C15" s="329"/>
      <c r="D15" s="329"/>
      <c r="E15" s="46">
        <f>E10</f>
        <v>0</v>
      </c>
      <c r="F15" s="46">
        <f>F10</f>
        <v>0</v>
      </c>
      <c r="G15" s="329"/>
      <c r="H15" s="46"/>
    </row>
    <row r="16" spans="1:9" ht="18.75" x14ac:dyDescent="0.3">
      <c r="A16" s="313" t="s">
        <v>209</v>
      </c>
      <c r="B16" s="314"/>
      <c r="C16" s="315">
        <f>F14+E9</f>
        <v>200</v>
      </c>
      <c r="D16" s="316"/>
      <c r="E16" s="316"/>
      <c r="F16" s="316"/>
      <c r="G16" s="316"/>
      <c r="H16" s="317"/>
      <c r="I16" s="104">
        <f>F14+F15</f>
        <v>200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customSheetViews>
    <customSheetView guid="{B2BEF2B0-351B-4F78-9473-3EAA15505BEF}" scale="90" showPageBreaks="1" printArea="1" hiddenRows="1" view="pageBreakPreview">
      <selection activeCell="C7" sqref="C7:H16"/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3D72A63C-82CE-4144-A415-413C20383630}" showPageBreaks="1" printArea="1" hiddenRows="1" view="pageBreakPreview">
      <selection activeCell="C16" sqref="C16:H16"/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</customSheetViews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30" t="s">
        <v>76</v>
      </c>
      <c r="B1" s="330"/>
      <c r="C1" s="330"/>
      <c r="D1" s="6"/>
    </row>
    <row r="2" spans="1:4" ht="38.25" customHeight="1" x14ac:dyDescent="0.25">
      <c r="A2" s="231" t="s">
        <v>1</v>
      </c>
      <c r="B2" s="230" t="s">
        <v>2</v>
      </c>
      <c r="C2" s="230" t="s">
        <v>77</v>
      </c>
      <c r="D2" s="8"/>
    </row>
    <row r="3" spans="1:4" ht="18.75" x14ac:dyDescent="0.25">
      <c r="A3" s="109" t="s">
        <v>3</v>
      </c>
      <c r="B3" s="232">
        <f>SUM(B4:B8)</f>
        <v>200</v>
      </c>
      <c r="C3" s="233" t="s">
        <v>262</v>
      </c>
      <c r="D3" s="8"/>
    </row>
    <row r="4" spans="1:4" ht="18.75" customHeight="1" x14ac:dyDescent="0.25">
      <c r="A4" s="98" t="s">
        <v>4</v>
      </c>
      <c r="B4" s="234">
        <v>0</v>
      </c>
      <c r="C4" s="235">
        <f>100/'[1]Раздел 1.1'!I16*B4</f>
        <v>0</v>
      </c>
      <c r="D4" s="11"/>
    </row>
    <row r="5" spans="1:4" ht="18.75" customHeight="1" x14ac:dyDescent="0.25">
      <c r="A5" s="98" t="s">
        <v>5</v>
      </c>
      <c r="B5" s="234">
        <v>0</v>
      </c>
      <c r="C5" s="235">
        <f>100/'[1]Раздел 1.1'!I16*B5</f>
        <v>0</v>
      </c>
      <c r="D5" s="11"/>
    </row>
    <row r="6" spans="1:4" ht="18.75" customHeight="1" x14ac:dyDescent="0.25">
      <c r="A6" s="98" t="s">
        <v>6</v>
      </c>
      <c r="B6" s="234">
        <v>52</v>
      </c>
      <c r="C6" s="235">
        <f>100/'[1]Раздел 1.1'!I16*B6</f>
        <v>3.3766233766233764</v>
      </c>
      <c r="D6" s="11"/>
    </row>
    <row r="7" spans="1:4" ht="18.75" customHeight="1" x14ac:dyDescent="0.25">
      <c r="A7" s="98" t="s">
        <v>73</v>
      </c>
      <c r="B7" s="234">
        <v>127</v>
      </c>
      <c r="C7" s="235">
        <f>100/'[1]Раздел 1.1'!I16*B7</f>
        <v>8.2467532467532454</v>
      </c>
      <c r="D7" s="11"/>
    </row>
    <row r="8" spans="1:4" ht="18.75" customHeight="1" x14ac:dyDescent="0.25">
      <c r="A8" s="98" t="s">
        <v>74</v>
      </c>
      <c r="B8" s="234">
        <v>21</v>
      </c>
      <c r="C8" s="235">
        <f>100/'[1]Раздел 1.1'!I16*B8</f>
        <v>1.3636363636363635</v>
      </c>
      <c r="D8" s="11"/>
    </row>
    <row r="9" spans="1:4" ht="18.75" x14ac:dyDescent="0.25">
      <c r="A9" s="109" t="s">
        <v>7</v>
      </c>
      <c r="B9" s="232">
        <f>SUM(B10:B15)</f>
        <v>200</v>
      </c>
      <c r="C9" s="233" t="s">
        <v>262</v>
      </c>
      <c r="D9" s="8"/>
    </row>
    <row r="10" spans="1:4" ht="18.75" customHeight="1" x14ac:dyDescent="0.25">
      <c r="A10" s="98" t="s">
        <v>8</v>
      </c>
      <c r="B10" s="234">
        <v>0</v>
      </c>
      <c r="C10" s="235">
        <f>100/'[1]Раздел 1.1'!I16*B10</f>
        <v>0</v>
      </c>
      <c r="D10" s="11"/>
    </row>
    <row r="11" spans="1:4" ht="18.75" customHeight="1" x14ac:dyDescent="0.25">
      <c r="A11" s="98" t="s">
        <v>9</v>
      </c>
      <c r="B11" s="234">
        <v>98</v>
      </c>
      <c r="C11" s="235">
        <f>100/'[1]Раздел 1.1'!I16*B11</f>
        <v>6.3636363636363633</v>
      </c>
      <c r="D11" s="11"/>
    </row>
    <row r="12" spans="1:4" ht="18.75" customHeight="1" x14ac:dyDescent="0.25">
      <c r="A12" s="98" t="s">
        <v>10</v>
      </c>
      <c r="B12" s="234">
        <v>35</v>
      </c>
      <c r="C12" s="235">
        <f>100/'[1]Раздел 1.1'!I16*B12</f>
        <v>2.2727272727272725</v>
      </c>
      <c r="D12" s="11"/>
    </row>
    <row r="13" spans="1:4" ht="18.75" customHeight="1" x14ac:dyDescent="0.25">
      <c r="A13" s="98" t="s">
        <v>11</v>
      </c>
      <c r="B13" s="234">
        <v>39</v>
      </c>
      <c r="C13" s="235">
        <f>100/'[1]Раздел 1.1'!I16*B13</f>
        <v>2.5324675324675323</v>
      </c>
      <c r="D13" s="11"/>
    </row>
    <row r="14" spans="1:4" ht="18.75" customHeight="1" x14ac:dyDescent="0.25">
      <c r="A14" s="98" t="s">
        <v>12</v>
      </c>
      <c r="B14" s="234">
        <v>28</v>
      </c>
      <c r="C14" s="235">
        <f>100/'[1]Раздел 1.1'!I16*B14</f>
        <v>1.8181818181818179</v>
      </c>
      <c r="D14" s="11"/>
    </row>
    <row r="15" spans="1:4" ht="18.75" x14ac:dyDescent="0.25">
      <c r="A15" s="98" t="s">
        <v>214</v>
      </c>
      <c r="B15" s="234">
        <v>0</v>
      </c>
      <c r="C15" s="235">
        <f>100/'[1]Раздел 1.1'!I16*B15</f>
        <v>0</v>
      </c>
    </row>
  </sheetData>
  <sheetProtection sheet="1" objects="1" scenarios="1"/>
  <customSheetViews>
    <customSheetView guid="{B2BEF2B0-351B-4F78-9473-3EAA15505BEF}" showPageBreaks="1" view="pageBreakPreview">
      <selection activeCell="E13" sqref="E13"/>
      <pageMargins left="0.7" right="0.7" top="0.75" bottom="0.75" header="0.3" footer="0.3"/>
      <pageSetup paperSize="9" orientation="landscape" r:id="rId1"/>
    </customSheetView>
    <customSheetView guid="{3D72A63C-82CE-4144-A415-413C20383630}" showPageBreaks="1" view="pageBreakPreview">
      <selection activeCell="C10" sqref="C10"/>
      <pageMargins left="0.7" right="0.7" top="0.75" bottom="0.75" header="0.3" footer="0.3"/>
      <pageSetup paperSize="9" orientation="landscape" r:id="rId2"/>
    </customSheetView>
  </customSheetViews>
  <mergeCells count="1">
    <mergeCell ref="A1:C1"/>
  </mergeCells>
  <pageMargins left="0.7" right="0.7" top="0.75" bottom="0.75" header="0.3" footer="0.3"/>
  <pageSetup paperSize="9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view="pageBreakPreview" topLeftCell="A79" zoomScaleNormal="100" zoomScaleSheetLayoutView="100" workbookViewId="0">
      <selection activeCell="A120" sqref="A120:D120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232</v>
      </c>
      <c r="B1" s="49"/>
      <c r="C1" s="49"/>
      <c r="D1" s="56"/>
    </row>
    <row r="2" spans="1:4" ht="117" customHeight="1" x14ac:dyDescent="0.25">
      <c r="A2" s="138" t="s">
        <v>93</v>
      </c>
      <c r="B2" s="129" t="s">
        <v>235</v>
      </c>
      <c r="C2" s="130" t="s">
        <v>95</v>
      </c>
      <c r="D2" s="130" t="s">
        <v>96</v>
      </c>
    </row>
    <row r="3" spans="1:4" ht="18.75" x14ac:dyDescent="0.25">
      <c r="A3" s="163" t="s">
        <v>258</v>
      </c>
      <c r="B3" s="140"/>
      <c r="C3" s="140"/>
      <c r="D3" s="159">
        <f>D4+D30+D41+D82+D93+D111+D119+D130</f>
        <v>515</v>
      </c>
    </row>
    <row r="4" spans="1:4" ht="18.75" x14ac:dyDescent="0.25">
      <c r="A4" s="162" t="s">
        <v>259</v>
      </c>
      <c r="B4" s="191"/>
      <c r="C4" s="146"/>
      <c r="D4" s="248">
        <f>D5+D6+D7+D8+D9+D10+D11+D12+D13+D14+D15+D16+D17+D18+D19+D20+D21+D22+D23+D24+D25+D26+D27+D28+D29</f>
        <v>0</v>
      </c>
    </row>
    <row r="5" spans="1:4" ht="20.25" customHeight="1" x14ac:dyDescent="0.25">
      <c r="A5" s="167"/>
      <c r="B5" s="171"/>
      <c r="C5" s="167"/>
      <c r="D5" s="139"/>
    </row>
    <row r="6" spans="1:4" ht="21.75" customHeight="1" x14ac:dyDescent="0.25">
      <c r="A6" s="269"/>
      <c r="B6" s="171"/>
      <c r="C6" s="167"/>
      <c r="D6" s="139">
        <v>0</v>
      </c>
    </row>
    <row r="7" spans="1:4" ht="24.75" customHeight="1" x14ac:dyDescent="0.25">
      <c r="A7" s="167"/>
      <c r="B7" s="171"/>
      <c r="C7" s="167"/>
      <c r="D7" s="139">
        <v>0</v>
      </c>
    </row>
    <row r="8" spans="1:4" ht="21.75" customHeight="1" x14ac:dyDescent="0.25">
      <c r="A8" s="167"/>
      <c r="B8" s="171"/>
      <c r="C8" s="167"/>
      <c r="D8" s="139">
        <v>0</v>
      </c>
    </row>
    <row r="9" spans="1:4" ht="25.5" customHeight="1" x14ac:dyDescent="0.25">
      <c r="A9" s="167"/>
      <c r="B9" s="171"/>
      <c r="C9" s="167"/>
      <c r="D9" s="139">
        <v>0</v>
      </c>
    </row>
    <row r="10" spans="1:4" ht="28.5" customHeight="1" x14ac:dyDescent="0.25">
      <c r="A10" s="167"/>
      <c r="B10" s="171"/>
      <c r="C10" s="167"/>
      <c r="D10" s="139">
        <v>0</v>
      </c>
    </row>
    <row r="11" spans="1:4" ht="15.75" customHeight="1" x14ac:dyDescent="0.25">
      <c r="A11" s="167"/>
      <c r="B11" s="171"/>
      <c r="C11" s="167"/>
      <c r="D11" s="139">
        <v>0</v>
      </c>
    </row>
    <row r="12" spans="1:4" ht="23.25" customHeight="1" x14ac:dyDescent="0.25">
      <c r="A12" s="175"/>
      <c r="B12" s="171"/>
      <c r="C12" s="167"/>
      <c r="D12" s="139">
        <v>0</v>
      </c>
    </row>
    <row r="13" spans="1:4" ht="18" customHeight="1" x14ac:dyDescent="0.25">
      <c r="A13" s="167"/>
      <c r="B13" s="171"/>
      <c r="C13" s="167"/>
      <c r="D13" s="139">
        <v>0</v>
      </c>
    </row>
    <row r="14" spans="1:4" ht="23.25" customHeight="1" x14ac:dyDescent="0.25">
      <c r="A14" s="167"/>
      <c r="B14" s="171"/>
      <c r="C14" s="167"/>
      <c r="D14" s="139">
        <v>0</v>
      </c>
    </row>
    <row r="15" spans="1:4" ht="22.5" customHeight="1" x14ac:dyDescent="0.25">
      <c r="A15" s="167"/>
      <c r="B15" s="171"/>
      <c r="C15" s="167"/>
      <c r="D15" s="139">
        <v>0</v>
      </c>
    </row>
    <row r="16" spans="1:4" ht="15.75" customHeight="1" x14ac:dyDescent="0.25">
      <c r="A16" s="167"/>
      <c r="B16" s="171"/>
      <c r="C16" s="167"/>
      <c r="D16" s="139">
        <v>0</v>
      </c>
    </row>
    <row r="17" spans="1:4" ht="29.25" customHeight="1" x14ac:dyDescent="0.25">
      <c r="A17" s="167"/>
      <c r="B17" s="171"/>
      <c r="C17" s="167"/>
      <c r="D17" s="139">
        <v>0</v>
      </c>
    </row>
    <row r="18" spans="1:4" ht="36.75" customHeight="1" x14ac:dyDescent="0.25">
      <c r="A18" s="175"/>
      <c r="B18" s="171"/>
      <c r="C18" s="167"/>
      <c r="D18" s="139">
        <v>0</v>
      </c>
    </row>
    <row r="19" spans="1:4" ht="28.5" customHeight="1" x14ac:dyDescent="0.25">
      <c r="A19" s="167"/>
      <c r="B19" s="167"/>
      <c r="C19" s="167"/>
      <c r="D19" s="139">
        <v>0</v>
      </c>
    </row>
    <row r="20" spans="1:4" ht="33" customHeight="1" x14ac:dyDescent="0.25">
      <c r="A20" s="167"/>
      <c r="B20" s="171"/>
      <c r="C20" s="167"/>
      <c r="D20" s="139">
        <v>0</v>
      </c>
    </row>
    <row r="21" spans="1:4" ht="33" customHeight="1" x14ac:dyDescent="0.25">
      <c r="A21" s="167"/>
      <c r="B21" s="167"/>
      <c r="C21" s="167"/>
      <c r="D21" s="139">
        <v>0</v>
      </c>
    </row>
    <row r="22" spans="1:4" ht="21.75" customHeight="1" x14ac:dyDescent="0.25">
      <c r="A22" s="167"/>
      <c r="B22" s="167"/>
      <c r="C22" s="167"/>
      <c r="D22" s="139">
        <v>0</v>
      </c>
    </row>
    <row r="23" spans="1:4" ht="36" customHeight="1" x14ac:dyDescent="0.25">
      <c r="A23" s="175"/>
      <c r="B23" s="171"/>
      <c r="C23" s="167"/>
      <c r="D23" s="139">
        <v>0</v>
      </c>
    </row>
    <row r="24" spans="1:4" ht="25.5" customHeight="1" x14ac:dyDescent="0.25">
      <c r="A24" s="175"/>
      <c r="B24" s="171"/>
      <c r="C24" s="167"/>
      <c r="D24" s="139">
        <v>0</v>
      </c>
    </row>
    <row r="25" spans="1:4" ht="39.75" customHeight="1" x14ac:dyDescent="0.25">
      <c r="A25" s="175"/>
      <c r="B25" s="171"/>
      <c r="C25" s="167"/>
      <c r="D25" s="139">
        <v>0</v>
      </c>
    </row>
    <row r="26" spans="1:4" ht="43.5" customHeight="1" x14ac:dyDescent="0.25">
      <c r="A26" s="167"/>
      <c r="B26" s="171"/>
      <c r="C26" s="167"/>
      <c r="D26" s="139">
        <v>0</v>
      </c>
    </row>
    <row r="27" spans="1:4" ht="43.5" customHeight="1" x14ac:dyDescent="0.25">
      <c r="A27" s="167"/>
      <c r="B27" s="167"/>
      <c r="C27" s="167"/>
      <c r="D27" s="139">
        <v>0</v>
      </c>
    </row>
    <row r="28" spans="1:4" ht="46.5" customHeight="1" x14ac:dyDescent="0.25">
      <c r="A28" s="167"/>
      <c r="B28" s="171"/>
      <c r="C28" s="167"/>
      <c r="D28" s="139">
        <v>0</v>
      </c>
    </row>
    <row r="29" spans="1:4" ht="37.5" customHeight="1" x14ac:dyDescent="0.25">
      <c r="A29" s="167"/>
      <c r="B29" s="171"/>
      <c r="C29" s="167"/>
      <c r="D29" s="139">
        <v>0</v>
      </c>
    </row>
    <row r="30" spans="1:4" ht="18.75" x14ac:dyDescent="0.25">
      <c r="A30" s="264" t="s">
        <v>260</v>
      </c>
      <c r="B30" s="141"/>
      <c r="C30" s="141"/>
      <c r="D30" s="249">
        <f>D31+D32+D33+D34+D35+D36</f>
        <v>0</v>
      </c>
    </row>
    <row r="31" spans="1:4" ht="0.75" customHeight="1" x14ac:dyDescent="0.25">
      <c r="A31" s="167"/>
      <c r="B31" s="171"/>
      <c r="C31" s="167"/>
      <c r="D31" s="139">
        <v>0</v>
      </c>
    </row>
    <row r="32" spans="1:4" ht="15.75" hidden="1" x14ac:dyDescent="0.25">
      <c r="A32" s="167"/>
      <c r="B32" s="171"/>
      <c r="C32" s="167"/>
      <c r="D32" s="139">
        <v>0</v>
      </c>
    </row>
    <row r="33" spans="1:4" ht="15.75" hidden="1" x14ac:dyDescent="0.25">
      <c r="A33" s="167"/>
      <c r="B33" s="171"/>
      <c r="C33" s="167"/>
      <c r="D33" s="139">
        <v>0</v>
      </c>
    </row>
    <row r="34" spans="1:4" ht="15.75" hidden="1" x14ac:dyDescent="0.25">
      <c r="A34" s="167"/>
      <c r="B34" s="171"/>
      <c r="C34" s="167"/>
      <c r="D34" s="139">
        <v>0</v>
      </c>
    </row>
    <row r="35" spans="1:4" ht="15.75" hidden="1" x14ac:dyDescent="0.25">
      <c r="A35" s="167"/>
      <c r="B35" s="171"/>
      <c r="C35" s="167"/>
      <c r="D35" s="139">
        <v>0</v>
      </c>
    </row>
    <row r="36" spans="1:4" ht="13.5" hidden="1" customHeight="1" x14ac:dyDescent="0.25">
      <c r="A36" s="167"/>
      <c r="B36" s="177"/>
      <c r="C36" s="167"/>
      <c r="D36" s="139">
        <v>0</v>
      </c>
    </row>
    <row r="37" spans="1:4" ht="15.75" hidden="1" x14ac:dyDescent="0.25">
      <c r="A37" s="167"/>
      <c r="B37" s="167"/>
      <c r="C37" s="167"/>
      <c r="D37" s="139">
        <v>0</v>
      </c>
    </row>
    <row r="38" spans="1:4" ht="15.75" hidden="1" x14ac:dyDescent="0.25">
      <c r="A38" s="167"/>
      <c r="B38" s="167"/>
      <c r="C38" s="167"/>
      <c r="D38" s="139">
        <v>0</v>
      </c>
    </row>
    <row r="39" spans="1:4" ht="15" hidden="1" customHeight="1" x14ac:dyDescent="0.25">
      <c r="A39" s="167"/>
      <c r="B39" s="167"/>
      <c r="C39" s="167"/>
      <c r="D39" s="139">
        <v>0</v>
      </c>
    </row>
    <row r="40" spans="1:4" ht="15.75" hidden="1" x14ac:dyDescent="0.25">
      <c r="A40" s="139"/>
      <c r="B40" s="139"/>
      <c r="C40" s="139"/>
      <c r="D40" s="139">
        <v>0</v>
      </c>
    </row>
    <row r="41" spans="1:4" ht="18.75" x14ac:dyDescent="0.25">
      <c r="A41" s="263" t="s">
        <v>222</v>
      </c>
      <c r="B41" s="141"/>
      <c r="C41" s="141"/>
      <c r="D41" s="249">
        <f>D42+D43+D44+D45+D46+D47+D48+D50+D80</f>
        <v>330</v>
      </c>
    </row>
    <row r="42" spans="1:4" ht="30.75" customHeight="1" x14ac:dyDescent="0.25">
      <c r="A42" s="167" t="s">
        <v>317</v>
      </c>
      <c r="B42" s="171" t="s">
        <v>406</v>
      </c>
      <c r="C42" s="167" t="s">
        <v>318</v>
      </c>
      <c r="D42" s="170">
        <v>40</v>
      </c>
    </row>
    <row r="43" spans="1:4" ht="36.75" customHeight="1" x14ac:dyDescent="0.25">
      <c r="A43" s="167" t="s">
        <v>454</v>
      </c>
      <c r="B43" s="167"/>
      <c r="C43" s="167" t="s">
        <v>319</v>
      </c>
      <c r="D43" s="170">
        <v>40</v>
      </c>
    </row>
    <row r="44" spans="1:4" ht="31.5" x14ac:dyDescent="0.25">
      <c r="A44" s="167" t="s">
        <v>320</v>
      </c>
      <c r="B44" s="167" t="s">
        <v>415</v>
      </c>
      <c r="C44" s="167" t="s">
        <v>319</v>
      </c>
      <c r="D44" s="142">
        <v>40</v>
      </c>
    </row>
    <row r="45" spans="1:4" ht="31.5" x14ac:dyDescent="0.25">
      <c r="A45" s="167" t="s">
        <v>321</v>
      </c>
      <c r="B45" s="171" t="s">
        <v>416</v>
      </c>
      <c r="C45" s="175" t="s">
        <v>319</v>
      </c>
      <c r="D45" s="142">
        <v>25</v>
      </c>
    </row>
    <row r="46" spans="1:4" ht="31.5" x14ac:dyDescent="0.25">
      <c r="A46" s="167" t="s">
        <v>322</v>
      </c>
      <c r="B46" s="171" t="s">
        <v>417</v>
      </c>
      <c r="C46" s="167" t="s">
        <v>318</v>
      </c>
      <c r="D46" s="139">
        <v>25</v>
      </c>
    </row>
    <row r="47" spans="1:4" ht="31.5" x14ac:dyDescent="0.25">
      <c r="A47" s="175" t="s">
        <v>323</v>
      </c>
      <c r="B47" s="167" t="s">
        <v>394</v>
      </c>
      <c r="C47" s="167" t="s">
        <v>318</v>
      </c>
      <c r="D47" s="139">
        <v>50</v>
      </c>
    </row>
    <row r="48" spans="1:4" ht="19.5" customHeight="1" x14ac:dyDescent="0.25">
      <c r="A48" s="167" t="s">
        <v>324</v>
      </c>
      <c r="B48" s="171" t="s">
        <v>418</v>
      </c>
      <c r="C48" s="167" t="s">
        <v>325</v>
      </c>
      <c r="D48" s="139">
        <v>80</v>
      </c>
    </row>
    <row r="49" spans="1:4" ht="19.5" customHeight="1" x14ac:dyDescent="0.25">
      <c r="A49" s="167" t="s">
        <v>326</v>
      </c>
      <c r="B49" s="171" t="s">
        <v>419</v>
      </c>
      <c r="C49" s="167" t="s">
        <v>318</v>
      </c>
      <c r="D49" s="139">
        <v>40</v>
      </c>
    </row>
    <row r="50" spans="1:4" ht="19.5" customHeight="1" x14ac:dyDescent="0.25">
      <c r="A50" s="167" t="s">
        <v>327</v>
      </c>
      <c r="B50" s="167" t="s">
        <v>397</v>
      </c>
      <c r="C50" s="167" t="s">
        <v>319</v>
      </c>
      <c r="D50" s="139">
        <v>30</v>
      </c>
    </row>
    <row r="51" spans="1:4" ht="19.5" customHeight="1" x14ac:dyDescent="0.25">
      <c r="A51" s="167" t="s">
        <v>337</v>
      </c>
      <c r="B51" s="167" t="s">
        <v>424</v>
      </c>
      <c r="C51" s="167" t="s">
        <v>338</v>
      </c>
      <c r="D51" s="139">
        <v>60</v>
      </c>
    </row>
    <row r="52" spans="1:4" ht="18.75" customHeight="1" x14ac:dyDescent="0.25">
      <c r="A52" s="167" t="s">
        <v>339</v>
      </c>
      <c r="B52" s="167" t="s">
        <v>420</v>
      </c>
      <c r="C52" s="167" t="s">
        <v>341</v>
      </c>
      <c r="D52" s="139">
        <v>20</v>
      </c>
    </row>
    <row r="53" spans="1:4" ht="18.75" customHeight="1" x14ac:dyDescent="0.25">
      <c r="A53" s="167" t="s">
        <v>340</v>
      </c>
      <c r="B53" s="167" t="s">
        <v>420</v>
      </c>
      <c r="C53" s="167" t="s">
        <v>342</v>
      </c>
      <c r="D53" s="139">
        <v>20</v>
      </c>
    </row>
    <row r="54" spans="1:4" ht="18.75" customHeight="1" x14ac:dyDescent="0.25">
      <c r="A54" s="167" t="s">
        <v>343</v>
      </c>
      <c r="B54" s="171" t="s">
        <v>421</v>
      </c>
      <c r="C54" s="167" t="s">
        <v>318</v>
      </c>
      <c r="D54" s="139">
        <v>20</v>
      </c>
    </row>
    <row r="55" spans="1:4" ht="18.75" customHeight="1" x14ac:dyDescent="0.25">
      <c r="A55" s="167" t="s">
        <v>344</v>
      </c>
      <c r="B55" s="171" t="s">
        <v>422</v>
      </c>
      <c r="C55" s="167" t="s">
        <v>336</v>
      </c>
      <c r="D55" s="139">
        <v>20</v>
      </c>
    </row>
    <row r="56" spans="1:4" ht="18.75" customHeight="1" x14ac:dyDescent="0.25">
      <c r="A56" s="167" t="s">
        <v>345</v>
      </c>
      <c r="B56" s="167" t="s">
        <v>423</v>
      </c>
      <c r="C56" s="167" t="s">
        <v>338</v>
      </c>
      <c r="D56" s="139">
        <v>25</v>
      </c>
    </row>
    <row r="57" spans="1:4" ht="18.75" customHeight="1" x14ac:dyDescent="0.25">
      <c r="A57" s="167" t="s">
        <v>346</v>
      </c>
      <c r="B57" s="167" t="s">
        <v>353</v>
      </c>
      <c r="C57" s="167" t="s">
        <v>338</v>
      </c>
      <c r="D57" s="139">
        <v>20</v>
      </c>
    </row>
    <row r="58" spans="1:4" ht="52.5" customHeight="1" x14ac:dyDescent="0.25">
      <c r="A58" s="167" t="s">
        <v>347</v>
      </c>
      <c r="B58" s="167" t="s">
        <v>354</v>
      </c>
      <c r="C58" s="167" t="s">
        <v>338</v>
      </c>
      <c r="D58" s="139">
        <v>20</v>
      </c>
    </row>
    <row r="59" spans="1:4" ht="18.75" customHeight="1" x14ac:dyDescent="0.25">
      <c r="A59" s="167" t="s">
        <v>348</v>
      </c>
      <c r="B59" s="167" t="s">
        <v>355</v>
      </c>
      <c r="C59" s="167" t="s">
        <v>338</v>
      </c>
      <c r="D59" s="139">
        <v>20</v>
      </c>
    </row>
    <row r="60" spans="1:4" ht="56.25" customHeight="1" x14ac:dyDescent="0.25">
      <c r="A60" s="167" t="s">
        <v>349</v>
      </c>
      <c r="B60" s="167" t="s">
        <v>356</v>
      </c>
      <c r="C60" s="167" t="s">
        <v>338</v>
      </c>
      <c r="D60" s="139">
        <v>20</v>
      </c>
    </row>
    <row r="61" spans="1:4" ht="37.5" customHeight="1" x14ac:dyDescent="0.25">
      <c r="A61" s="167" t="s">
        <v>350</v>
      </c>
      <c r="B61" s="167" t="s">
        <v>357</v>
      </c>
      <c r="C61" s="167" t="s">
        <v>338</v>
      </c>
      <c r="D61" s="139">
        <v>20</v>
      </c>
    </row>
    <row r="62" spans="1:4" ht="38.25" customHeight="1" x14ac:dyDescent="0.25">
      <c r="A62" s="167" t="s">
        <v>351</v>
      </c>
      <c r="B62" s="167" t="s">
        <v>358</v>
      </c>
      <c r="C62" s="167" t="s">
        <v>338</v>
      </c>
      <c r="D62" s="139">
        <v>30</v>
      </c>
    </row>
    <row r="63" spans="1:4" ht="18.75" customHeight="1" x14ac:dyDescent="0.25">
      <c r="A63" s="167" t="s">
        <v>352</v>
      </c>
      <c r="B63" s="167" t="s">
        <v>359</v>
      </c>
      <c r="C63" s="167" t="s">
        <v>338</v>
      </c>
      <c r="D63" s="139">
        <v>20</v>
      </c>
    </row>
    <row r="64" spans="1:4" ht="52.5" customHeight="1" x14ac:dyDescent="0.25">
      <c r="A64" s="167" t="s">
        <v>360</v>
      </c>
      <c r="B64" s="167" t="s">
        <v>365</v>
      </c>
      <c r="C64" s="167" t="s">
        <v>338</v>
      </c>
      <c r="D64" s="139">
        <v>30</v>
      </c>
    </row>
    <row r="65" spans="1:4" ht="37.5" customHeight="1" x14ac:dyDescent="0.25">
      <c r="A65" s="167" t="s">
        <v>361</v>
      </c>
      <c r="B65" s="167" t="s">
        <v>365</v>
      </c>
      <c r="C65" s="167" t="s">
        <v>338</v>
      </c>
      <c r="D65" s="139">
        <v>30</v>
      </c>
    </row>
    <row r="66" spans="1:4" ht="18.75" customHeight="1" x14ac:dyDescent="0.25">
      <c r="A66" s="167" t="s">
        <v>362</v>
      </c>
      <c r="B66" s="167" t="s">
        <v>366</v>
      </c>
      <c r="C66" s="167" t="s">
        <v>338</v>
      </c>
      <c r="D66" s="139">
        <v>20</v>
      </c>
    </row>
    <row r="67" spans="1:4" ht="39" customHeight="1" x14ac:dyDescent="0.25">
      <c r="A67" s="167" t="s">
        <v>363</v>
      </c>
      <c r="B67" s="167" t="s">
        <v>367</v>
      </c>
      <c r="C67" s="167" t="s">
        <v>338</v>
      </c>
      <c r="D67" s="139">
        <v>20</v>
      </c>
    </row>
    <row r="68" spans="1:4" ht="38.25" customHeight="1" x14ac:dyDescent="0.25">
      <c r="A68" s="167" t="s">
        <v>364</v>
      </c>
      <c r="B68" s="167" t="s">
        <v>368</v>
      </c>
      <c r="C68" s="167" t="s">
        <v>338</v>
      </c>
      <c r="D68" s="139">
        <v>20</v>
      </c>
    </row>
    <row r="69" spans="1:4" ht="38.25" customHeight="1" x14ac:dyDescent="0.25">
      <c r="A69" s="167" t="s">
        <v>369</v>
      </c>
      <c r="B69" s="167" t="s">
        <v>374</v>
      </c>
      <c r="C69" s="167" t="s">
        <v>338</v>
      </c>
      <c r="D69" s="139">
        <v>20</v>
      </c>
    </row>
    <row r="70" spans="1:4" ht="18.75" customHeight="1" x14ac:dyDescent="0.25">
      <c r="A70" s="167"/>
      <c r="B70" s="167"/>
      <c r="C70" s="167"/>
      <c r="D70" s="139"/>
    </row>
    <row r="71" spans="1:4" ht="37.5" customHeight="1" x14ac:dyDescent="0.25">
      <c r="A71" s="167" t="s">
        <v>370</v>
      </c>
      <c r="B71" s="167" t="s">
        <v>375</v>
      </c>
      <c r="C71" s="167" t="s">
        <v>338</v>
      </c>
      <c r="D71" s="139">
        <v>20</v>
      </c>
    </row>
    <row r="72" spans="1:4" ht="39" customHeight="1" x14ac:dyDescent="0.25">
      <c r="A72" s="167" t="s">
        <v>371</v>
      </c>
      <c r="B72" s="167" t="s">
        <v>376</v>
      </c>
      <c r="C72" s="167" t="s">
        <v>338</v>
      </c>
      <c r="D72" s="139">
        <v>20</v>
      </c>
    </row>
    <row r="73" spans="1:4" ht="18.75" customHeight="1" x14ac:dyDescent="0.25">
      <c r="A73" s="331" t="s">
        <v>372</v>
      </c>
      <c r="B73" s="331" t="s">
        <v>377</v>
      </c>
      <c r="C73" s="331" t="s">
        <v>318</v>
      </c>
      <c r="D73" s="139">
        <v>35</v>
      </c>
    </row>
    <row r="74" spans="1:4" ht="18.75" customHeight="1" x14ac:dyDescent="0.25">
      <c r="A74" s="332"/>
      <c r="B74" s="332"/>
      <c r="C74" s="332"/>
      <c r="D74" s="139"/>
    </row>
    <row r="75" spans="1:4" ht="18.75" customHeight="1" x14ac:dyDescent="0.25">
      <c r="A75" s="331" t="s">
        <v>373</v>
      </c>
      <c r="B75" s="331" t="s">
        <v>377</v>
      </c>
      <c r="C75" s="331" t="s">
        <v>338</v>
      </c>
      <c r="D75" s="139">
        <v>20</v>
      </c>
    </row>
    <row r="76" spans="1:4" ht="18.75" customHeight="1" x14ac:dyDescent="0.25">
      <c r="A76" s="332"/>
      <c r="B76" s="332"/>
      <c r="C76" s="332"/>
      <c r="D76" s="139"/>
    </row>
    <row r="77" spans="1:4" ht="18.75" customHeight="1" x14ac:dyDescent="0.25">
      <c r="A77" s="167" t="s">
        <v>378</v>
      </c>
      <c r="B77" s="167" t="s">
        <v>379</v>
      </c>
      <c r="C77" s="167"/>
      <c r="D77" s="139">
        <v>40</v>
      </c>
    </row>
    <row r="78" spans="1:4" ht="18.75" customHeight="1" x14ac:dyDescent="0.25">
      <c r="A78" s="167" t="s">
        <v>381</v>
      </c>
      <c r="B78" s="167" t="s">
        <v>380</v>
      </c>
      <c r="C78" s="167"/>
      <c r="D78" s="139">
        <v>40</v>
      </c>
    </row>
    <row r="79" spans="1:4" ht="18.75" customHeight="1" x14ac:dyDescent="0.25">
      <c r="A79" s="331" t="s">
        <v>384</v>
      </c>
      <c r="B79" s="331" t="s">
        <v>377</v>
      </c>
      <c r="C79" s="167"/>
      <c r="D79" s="139">
        <v>20</v>
      </c>
    </row>
    <row r="80" spans="1:4" ht="39" customHeight="1" x14ac:dyDescent="0.25">
      <c r="A80" s="332"/>
      <c r="B80" s="332"/>
      <c r="C80" s="167"/>
      <c r="D80" s="139">
        <v>0</v>
      </c>
    </row>
    <row r="81" spans="1:4" ht="38.25" customHeight="1" x14ac:dyDescent="0.25">
      <c r="A81" s="167" t="s">
        <v>455</v>
      </c>
      <c r="B81" s="167" t="s">
        <v>385</v>
      </c>
      <c r="C81" s="167" t="s">
        <v>386</v>
      </c>
      <c r="D81" s="139">
        <v>50</v>
      </c>
    </row>
    <row r="82" spans="1:4" ht="18.75" x14ac:dyDescent="0.25">
      <c r="A82" s="145" t="s">
        <v>123</v>
      </c>
      <c r="B82" s="194"/>
      <c r="C82" s="195"/>
      <c r="D82" s="250">
        <f>D83+D87+D90+D91+D92</f>
        <v>10</v>
      </c>
    </row>
    <row r="83" spans="1:4" ht="31.5" x14ac:dyDescent="0.25">
      <c r="A83" s="167" t="s">
        <v>382</v>
      </c>
      <c r="B83" s="171" t="s">
        <v>383</v>
      </c>
      <c r="C83" s="167" t="s">
        <v>319</v>
      </c>
      <c r="D83" s="100">
        <v>10</v>
      </c>
    </row>
    <row r="84" spans="1:4" ht="31.5" x14ac:dyDescent="0.25">
      <c r="A84" s="167" t="s">
        <v>298</v>
      </c>
      <c r="B84" s="171" t="s">
        <v>358</v>
      </c>
      <c r="C84" s="167" t="s">
        <v>453</v>
      </c>
      <c r="D84" s="100">
        <v>30</v>
      </c>
    </row>
    <row r="85" spans="1:4" ht="0.75" customHeight="1" x14ac:dyDescent="0.25">
      <c r="A85" s="167"/>
      <c r="B85" s="171"/>
      <c r="C85" s="167"/>
      <c r="D85" s="100">
        <v>0</v>
      </c>
    </row>
    <row r="86" spans="1:4" ht="18.75" hidden="1" x14ac:dyDescent="0.25">
      <c r="A86" s="167"/>
      <c r="B86" s="171"/>
      <c r="C86" s="167"/>
      <c r="D86" s="100">
        <v>0</v>
      </c>
    </row>
    <row r="87" spans="1:4" ht="18.75" hidden="1" x14ac:dyDescent="0.25">
      <c r="A87" s="167"/>
      <c r="B87" s="171"/>
      <c r="C87" s="171"/>
      <c r="D87" s="100">
        <v>0</v>
      </c>
    </row>
    <row r="88" spans="1:4" ht="18.75" hidden="1" x14ac:dyDescent="0.25">
      <c r="A88" s="167"/>
      <c r="B88" s="171"/>
      <c r="C88" s="171"/>
      <c r="D88" s="100">
        <v>0</v>
      </c>
    </row>
    <row r="89" spans="1:4" ht="18.75" hidden="1" x14ac:dyDescent="0.25">
      <c r="A89" s="167"/>
      <c r="B89" s="171"/>
      <c r="C89" s="171"/>
      <c r="D89" s="100">
        <v>0</v>
      </c>
    </row>
    <row r="90" spans="1:4" ht="18.75" hidden="1" x14ac:dyDescent="0.25">
      <c r="A90" s="167"/>
      <c r="B90" s="171"/>
      <c r="C90" s="171"/>
      <c r="D90" s="100">
        <v>0</v>
      </c>
    </row>
    <row r="91" spans="1:4" ht="18.75" hidden="1" x14ac:dyDescent="0.25">
      <c r="A91" s="167"/>
      <c r="B91" s="174"/>
      <c r="C91" s="167"/>
      <c r="D91" s="100">
        <v>0</v>
      </c>
    </row>
    <row r="92" spans="1:4" ht="18.75" hidden="1" x14ac:dyDescent="0.25">
      <c r="A92" s="68"/>
      <c r="B92" s="100"/>
      <c r="C92" s="68"/>
      <c r="D92" s="100">
        <v>0</v>
      </c>
    </row>
    <row r="93" spans="1:4" ht="18.75" x14ac:dyDescent="0.25">
      <c r="A93" s="145" t="s">
        <v>236</v>
      </c>
      <c r="B93" s="144"/>
      <c r="C93" s="143"/>
      <c r="D93" s="250">
        <f>D94+D95+D96+D97+D98+D99+D100+D101+D102+D103+D104+D105+D106+D107+D108+D109+D110</f>
        <v>140</v>
      </c>
    </row>
    <row r="94" spans="1:4" ht="18.75" customHeight="1" x14ac:dyDescent="0.25">
      <c r="A94" s="167" t="s">
        <v>328</v>
      </c>
      <c r="B94" s="184" t="s">
        <v>397</v>
      </c>
      <c r="C94" s="185" t="s">
        <v>332</v>
      </c>
      <c r="D94" s="196">
        <v>15</v>
      </c>
    </row>
    <row r="95" spans="1:4" ht="17.25" customHeight="1" x14ac:dyDescent="0.25">
      <c r="A95" s="167" t="s">
        <v>306</v>
      </c>
      <c r="B95" s="175" t="s">
        <v>425</v>
      </c>
      <c r="C95" s="175" t="s">
        <v>333</v>
      </c>
      <c r="D95" s="196">
        <v>60</v>
      </c>
    </row>
    <row r="96" spans="1:4" ht="16.5" customHeight="1" x14ac:dyDescent="0.25">
      <c r="A96" s="167" t="s">
        <v>329</v>
      </c>
      <c r="B96" s="167" t="s">
        <v>330</v>
      </c>
      <c r="C96" s="167" t="s">
        <v>334</v>
      </c>
      <c r="D96" s="196">
        <v>5</v>
      </c>
    </row>
    <row r="97" spans="1:4" ht="35.25" customHeight="1" x14ac:dyDescent="0.25">
      <c r="A97" s="167" t="s">
        <v>331</v>
      </c>
      <c r="B97" s="167" t="s">
        <v>377</v>
      </c>
      <c r="C97" s="167" t="s">
        <v>335</v>
      </c>
      <c r="D97" s="196">
        <v>60</v>
      </c>
    </row>
    <row r="98" spans="1:4" ht="16.5" customHeight="1" x14ac:dyDescent="0.25">
      <c r="A98" s="167"/>
      <c r="B98" s="171"/>
      <c r="C98" s="167" t="s">
        <v>332</v>
      </c>
      <c r="D98" s="196">
        <v>0</v>
      </c>
    </row>
    <row r="99" spans="1:4" ht="0.75" customHeight="1" x14ac:dyDescent="0.25">
      <c r="A99" s="167"/>
      <c r="B99" s="171"/>
      <c r="C99" s="167"/>
      <c r="D99" s="196">
        <v>0</v>
      </c>
    </row>
    <row r="100" spans="1:4" ht="18.75" hidden="1" customHeight="1" x14ac:dyDescent="0.25">
      <c r="A100" s="167"/>
      <c r="B100" s="175"/>
      <c r="C100" s="175"/>
      <c r="D100" s="196">
        <v>0</v>
      </c>
    </row>
    <row r="101" spans="1:4" ht="17.25" hidden="1" customHeight="1" x14ac:dyDescent="0.25">
      <c r="A101" s="167"/>
      <c r="B101" s="167"/>
      <c r="C101" s="167"/>
      <c r="D101" s="196">
        <v>0</v>
      </c>
    </row>
    <row r="102" spans="1:4" ht="15.75" hidden="1" x14ac:dyDescent="0.25">
      <c r="A102" s="167"/>
      <c r="B102" s="167"/>
      <c r="C102" s="167"/>
      <c r="D102" s="170">
        <v>0</v>
      </c>
    </row>
    <row r="103" spans="1:4" ht="14.25" hidden="1" customHeight="1" x14ac:dyDescent="0.25">
      <c r="A103" s="167"/>
      <c r="B103" s="167"/>
      <c r="C103" s="167"/>
      <c r="D103" s="170">
        <v>0</v>
      </c>
    </row>
    <row r="104" spans="1:4" ht="15.75" hidden="1" x14ac:dyDescent="0.25">
      <c r="A104" s="167"/>
      <c r="B104" s="167"/>
      <c r="C104" s="176"/>
      <c r="D104" s="193">
        <v>0</v>
      </c>
    </row>
    <row r="105" spans="1:4" ht="17.25" hidden="1" customHeight="1" x14ac:dyDescent="0.25">
      <c r="A105" s="167"/>
      <c r="B105" s="167"/>
      <c r="C105" s="167"/>
      <c r="D105" s="193">
        <v>0</v>
      </c>
    </row>
    <row r="106" spans="1:4" ht="18" hidden="1" customHeight="1" x14ac:dyDescent="0.25">
      <c r="A106" s="167"/>
      <c r="B106" s="167"/>
      <c r="C106" s="167"/>
      <c r="D106" s="193">
        <v>0</v>
      </c>
    </row>
    <row r="107" spans="1:4" ht="13.5" hidden="1" customHeight="1" x14ac:dyDescent="0.25">
      <c r="A107" s="167"/>
      <c r="B107" s="171"/>
      <c r="C107" s="167"/>
      <c r="D107" s="193">
        <v>0</v>
      </c>
    </row>
    <row r="108" spans="1:4" ht="18" hidden="1" customHeight="1" x14ac:dyDescent="0.25">
      <c r="A108" s="167"/>
      <c r="B108" s="167"/>
      <c r="C108" s="167"/>
      <c r="D108" s="193">
        <v>0</v>
      </c>
    </row>
    <row r="109" spans="1:4" ht="16.5" hidden="1" customHeight="1" x14ac:dyDescent="0.25">
      <c r="A109" s="167"/>
      <c r="B109" s="171"/>
      <c r="C109" s="167"/>
      <c r="D109" s="193">
        <v>0</v>
      </c>
    </row>
    <row r="110" spans="1:4" ht="15.75" hidden="1" x14ac:dyDescent="0.25">
      <c r="A110" s="175"/>
      <c r="B110" s="183"/>
      <c r="C110" s="176"/>
      <c r="D110" s="193">
        <v>0</v>
      </c>
    </row>
    <row r="111" spans="1:4" ht="18.75" x14ac:dyDescent="0.25">
      <c r="A111" s="145" t="s">
        <v>237</v>
      </c>
      <c r="B111" s="144"/>
      <c r="C111" s="143"/>
      <c r="D111" s="250">
        <f>D112+D113+D114+D115+D116+D117+D118</f>
        <v>30</v>
      </c>
    </row>
    <row r="112" spans="1:4" ht="31.5" x14ac:dyDescent="0.25">
      <c r="A112" s="167" t="s">
        <v>435</v>
      </c>
      <c r="B112" s="171" t="s">
        <v>436</v>
      </c>
      <c r="C112" s="167" t="s">
        <v>448</v>
      </c>
      <c r="D112" s="192">
        <v>8</v>
      </c>
    </row>
    <row r="113" spans="1:4" ht="31.5" x14ac:dyDescent="0.25">
      <c r="A113" s="167" t="s">
        <v>458</v>
      </c>
      <c r="B113" s="171" t="s">
        <v>459</v>
      </c>
      <c r="C113" s="167" t="s">
        <v>448</v>
      </c>
      <c r="D113" s="193">
        <v>10</v>
      </c>
    </row>
    <row r="114" spans="1:4" ht="31.5" x14ac:dyDescent="0.25">
      <c r="A114" s="167" t="s">
        <v>460</v>
      </c>
      <c r="B114" s="171" t="s">
        <v>433</v>
      </c>
      <c r="C114" s="167" t="s">
        <v>448</v>
      </c>
      <c r="D114" s="193">
        <v>12</v>
      </c>
    </row>
    <row r="115" spans="1:4" ht="1.5" customHeight="1" x14ac:dyDescent="0.25">
      <c r="A115" s="167"/>
      <c r="B115" s="171"/>
      <c r="C115" s="167"/>
      <c r="D115" s="193">
        <v>0</v>
      </c>
    </row>
    <row r="116" spans="1:4" ht="15.75" hidden="1" x14ac:dyDescent="0.25">
      <c r="A116" s="167"/>
      <c r="B116" s="171"/>
      <c r="C116" s="167"/>
      <c r="D116" s="192">
        <v>0</v>
      </c>
    </row>
    <row r="117" spans="1:4" ht="15.75" hidden="1" x14ac:dyDescent="0.25">
      <c r="A117" s="167"/>
      <c r="B117" s="171"/>
      <c r="C117" s="167"/>
      <c r="D117" s="193">
        <v>0</v>
      </c>
    </row>
    <row r="118" spans="1:4" ht="18.75" hidden="1" x14ac:dyDescent="0.25">
      <c r="A118" s="68"/>
      <c r="B118" s="100"/>
      <c r="C118" s="68"/>
      <c r="D118" s="100">
        <v>0</v>
      </c>
    </row>
    <row r="119" spans="1:4" ht="18.75" x14ac:dyDescent="0.25">
      <c r="A119" s="145" t="s">
        <v>233</v>
      </c>
      <c r="B119" s="144"/>
      <c r="C119" s="143"/>
      <c r="D119" s="250">
        <f>D120+D121+D122+D123+D129</f>
        <v>5</v>
      </c>
    </row>
    <row r="120" spans="1:4" ht="31.5" x14ac:dyDescent="0.25">
      <c r="A120" s="167" t="s">
        <v>461</v>
      </c>
      <c r="B120" s="171" t="s">
        <v>462</v>
      </c>
      <c r="C120" s="167" t="s">
        <v>440</v>
      </c>
      <c r="D120" s="193">
        <v>5</v>
      </c>
    </row>
    <row r="121" spans="1:4" ht="0.75" customHeight="1" x14ac:dyDescent="0.25">
      <c r="A121" s="167"/>
      <c r="B121" s="171"/>
      <c r="C121" s="167"/>
      <c r="D121" s="193">
        <v>0</v>
      </c>
    </row>
    <row r="122" spans="1:4" ht="15.75" hidden="1" x14ac:dyDescent="0.25">
      <c r="A122" s="167"/>
      <c r="B122" s="167"/>
      <c r="C122" s="167"/>
      <c r="D122" s="193">
        <v>0</v>
      </c>
    </row>
    <row r="123" spans="1:4" ht="15.75" hidden="1" x14ac:dyDescent="0.25">
      <c r="A123" s="167"/>
      <c r="B123" s="167"/>
      <c r="C123" s="167"/>
      <c r="D123" s="193">
        <v>0</v>
      </c>
    </row>
    <row r="124" spans="1:4" ht="18.75" x14ac:dyDescent="0.25">
      <c r="A124" s="68"/>
      <c r="B124" s="100"/>
      <c r="C124" s="68"/>
      <c r="D124" s="100">
        <v>0</v>
      </c>
    </row>
    <row r="125" spans="1:4" ht="15.75" hidden="1" x14ac:dyDescent="0.25">
      <c r="A125" s="167"/>
      <c r="B125" s="171"/>
      <c r="C125" s="167"/>
      <c r="D125" s="193">
        <v>0</v>
      </c>
    </row>
    <row r="126" spans="1:4" ht="15.75" hidden="1" x14ac:dyDescent="0.25">
      <c r="A126" s="167"/>
      <c r="B126" s="167"/>
      <c r="C126" s="167"/>
      <c r="D126" s="193">
        <v>0</v>
      </c>
    </row>
    <row r="127" spans="1:4" ht="15.75" hidden="1" x14ac:dyDescent="0.25">
      <c r="A127" s="167"/>
      <c r="B127" s="167"/>
      <c r="C127" s="167"/>
      <c r="D127" s="193">
        <v>0</v>
      </c>
    </row>
    <row r="128" spans="1:4" ht="18.75" hidden="1" x14ac:dyDescent="0.25">
      <c r="A128" s="68"/>
      <c r="B128" s="100"/>
      <c r="C128" s="68"/>
      <c r="D128" s="100">
        <v>0</v>
      </c>
    </row>
    <row r="129" spans="1:4" ht="18.75" hidden="1" x14ac:dyDescent="0.25">
      <c r="A129" s="68"/>
      <c r="B129" s="100"/>
      <c r="C129" s="68"/>
      <c r="D129" s="100">
        <v>0</v>
      </c>
    </row>
    <row r="130" spans="1:4" ht="18.75" x14ac:dyDescent="0.25">
      <c r="A130" s="145" t="s">
        <v>234</v>
      </c>
      <c r="B130" s="144"/>
      <c r="C130" s="143"/>
      <c r="D130" s="250">
        <f>D131+D132+D133+D134+D135+D136+D137+D138+D139+D140+D141+D142+D143+D144+D145+D146+D147+D148</f>
        <v>0</v>
      </c>
    </row>
    <row r="131" spans="1:4" ht="15.75" x14ac:dyDescent="0.25">
      <c r="A131" s="167"/>
      <c r="B131" s="171"/>
      <c r="C131" s="167"/>
      <c r="D131" s="193">
        <v>0</v>
      </c>
    </row>
    <row r="132" spans="1:4" ht="15.75" x14ac:dyDescent="0.25">
      <c r="A132" s="167"/>
      <c r="B132" s="167"/>
      <c r="C132" s="167"/>
      <c r="D132" s="193">
        <v>0</v>
      </c>
    </row>
    <row r="133" spans="1:4" ht="15.75" x14ac:dyDescent="0.25">
      <c r="A133" s="172"/>
      <c r="B133" s="172"/>
      <c r="C133" s="172"/>
      <c r="D133" s="193">
        <v>0</v>
      </c>
    </row>
    <row r="134" spans="1:4" ht="15.75" x14ac:dyDescent="0.25">
      <c r="A134" s="172"/>
      <c r="B134" s="172"/>
      <c r="C134" s="172"/>
      <c r="D134" s="193">
        <v>0</v>
      </c>
    </row>
    <row r="135" spans="1:4" ht="15.75" x14ac:dyDescent="0.25">
      <c r="A135" s="172"/>
      <c r="B135" s="172"/>
      <c r="C135" s="172"/>
      <c r="D135" s="193">
        <v>0</v>
      </c>
    </row>
    <row r="136" spans="1:4" ht="15.75" x14ac:dyDescent="0.25">
      <c r="A136" s="172"/>
      <c r="B136" s="172"/>
      <c r="C136" s="172"/>
      <c r="D136" s="193">
        <v>0</v>
      </c>
    </row>
    <row r="137" spans="1:4" ht="15.75" x14ac:dyDescent="0.25">
      <c r="A137" s="172"/>
      <c r="B137" s="171"/>
      <c r="C137" s="172"/>
      <c r="D137" s="193">
        <v>0</v>
      </c>
    </row>
    <row r="138" spans="1:4" ht="15.75" x14ac:dyDescent="0.25">
      <c r="A138" s="167"/>
      <c r="B138" s="167"/>
      <c r="C138" s="176"/>
      <c r="D138" s="193">
        <v>0</v>
      </c>
    </row>
    <row r="139" spans="1:4" ht="15.75" x14ac:dyDescent="0.25">
      <c r="A139" s="172"/>
      <c r="B139" s="172"/>
      <c r="C139" s="172"/>
      <c r="D139" s="193">
        <v>0</v>
      </c>
    </row>
    <row r="140" spans="1:4" ht="15.75" x14ac:dyDescent="0.25">
      <c r="A140" s="167"/>
      <c r="B140" s="171"/>
      <c r="C140" s="167"/>
      <c r="D140" s="192">
        <v>0</v>
      </c>
    </row>
    <row r="141" spans="1:4" ht="15.75" x14ac:dyDescent="0.25">
      <c r="A141" s="172"/>
      <c r="B141" s="172"/>
      <c r="C141" s="172"/>
      <c r="D141" s="192">
        <v>0</v>
      </c>
    </row>
    <row r="142" spans="1:4" ht="15.75" x14ac:dyDescent="0.25">
      <c r="A142" s="167"/>
      <c r="B142" s="171"/>
      <c r="C142" s="167"/>
      <c r="D142" s="192">
        <v>0</v>
      </c>
    </row>
    <row r="143" spans="1:4" ht="15.75" x14ac:dyDescent="0.25">
      <c r="A143" s="172"/>
      <c r="B143" s="172"/>
      <c r="C143" s="172"/>
      <c r="D143" s="192">
        <v>0</v>
      </c>
    </row>
    <row r="144" spans="1:4" ht="15.75" x14ac:dyDescent="0.25">
      <c r="A144" s="172"/>
      <c r="B144" s="182"/>
      <c r="C144" s="172"/>
      <c r="D144" s="192">
        <v>0</v>
      </c>
    </row>
    <row r="145" spans="1:4" ht="15.75" x14ac:dyDescent="0.25">
      <c r="A145" s="172"/>
      <c r="B145" s="172"/>
      <c r="C145" s="172"/>
      <c r="D145" s="192">
        <v>0</v>
      </c>
    </row>
    <row r="146" spans="1:4" ht="15.75" x14ac:dyDescent="0.25">
      <c r="A146" s="167"/>
      <c r="B146" s="171"/>
      <c r="C146" s="167"/>
      <c r="D146" s="192">
        <v>0</v>
      </c>
    </row>
    <row r="147" spans="1:4" ht="15.75" x14ac:dyDescent="0.25">
      <c r="A147" s="167"/>
      <c r="B147" s="171"/>
      <c r="C147" s="167"/>
      <c r="D147" s="192">
        <v>0</v>
      </c>
    </row>
    <row r="148" spans="1:4" ht="15.75" x14ac:dyDescent="0.25">
      <c r="A148" s="167"/>
      <c r="B148" s="171"/>
      <c r="C148" s="167"/>
      <c r="D148" s="192">
        <v>0</v>
      </c>
    </row>
  </sheetData>
  <sheetProtection selectLockedCells="1" selectUnlockedCells="1"/>
  <customSheetViews>
    <customSheetView guid="{B2BEF2B0-351B-4F78-9473-3EAA15505BEF}" showPageBreaks="1" hiddenRows="1" view="pageBreakPreview" topLeftCell="A79">
      <selection activeCell="A120" sqref="A120:D120"/>
      <rowBreaks count="1" manualBreakCount="1">
        <brk id="36" max="16383" man="1"/>
      </rowBreaks>
      <pageMargins left="0.7" right="0.7" top="0.75" bottom="0.75" header="0.3" footer="0.3"/>
      <pageSetup paperSize="9" scale="95" orientation="landscape" r:id="rId1"/>
    </customSheetView>
    <customSheetView guid="{3D72A63C-82CE-4144-A415-413C20383630}" showPageBreaks="1" hiddenRows="1" view="pageBreakPreview" topLeftCell="A119">
      <selection activeCell="B121" sqref="B121"/>
      <rowBreaks count="1" manualBreakCount="1">
        <brk id="36" max="16383" man="1"/>
      </rowBreaks>
      <pageMargins left="0.7" right="0.7" top="0.75" bottom="0.75" header="0.3" footer="0.3"/>
      <pageSetup paperSize="9" scale="95" orientation="landscape" r:id="rId2"/>
    </customSheetView>
  </customSheetViews>
  <mergeCells count="8">
    <mergeCell ref="C73:C74"/>
    <mergeCell ref="C75:C76"/>
    <mergeCell ref="A79:A80"/>
    <mergeCell ref="B79:B80"/>
    <mergeCell ref="A75:A76"/>
    <mergeCell ref="A73:A74"/>
    <mergeCell ref="B73:B74"/>
    <mergeCell ref="B75:B76"/>
  </mergeCells>
  <pageMargins left="0.7" right="0.7" top="0.75" bottom="0.75" header="0.3" footer="0.3"/>
  <pageSetup paperSize="9" scale="95" orientation="landscape" r:id="rId3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tabSelected="1" view="pageBreakPreview" topLeftCell="A85" zoomScale="70" zoomScaleNormal="80" zoomScaleSheetLayoutView="70" workbookViewId="0">
      <selection activeCell="J111" sqref="J111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30" t="s">
        <v>101</v>
      </c>
      <c r="B1" s="330"/>
      <c r="C1" s="330"/>
      <c r="D1" s="330"/>
      <c r="E1" s="330"/>
      <c r="F1" s="330"/>
      <c r="G1" s="330"/>
      <c r="H1" s="330"/>
      <c r="I1" s="330"/>
      <c r="J1" s="330"/>
      <c r="K1" s="208"/>
      <c r="L1" s="208"/>
    </row>
    <row r="2" spans="1:12" s="5" customFormat="1" ht="37.5" customHeight="1" x14ac:dyDescent="0.25">
      <c r="A2" s="334" t="s">
        <v>62</v>
      </c>
      <c r="B2" s="312" t="s">
        <v>55</v>
      </c>
      <c r="C2" s="312" t="s">
        <v>56</v>
      </c>
      <c r="D2" s="312"/>
      <c r="E2" s="312" t="s">
        <v>57</v>
      </c>
      <c r="F2" s="312" t="s">
        <v>58</v>
      </c>
      <c r="G2" s="312" t="s">
        <v>63</v>
      </c>
      <c r="H2" s="312"/>
      <c r="I2" s="312"/>
      <c r="J2" s="312" t="s">
        <v>64</v>
      </c>
      <c r="K2" s="312" t="s">
        <v>228</v>
      </c>
      <c r="L2" s="312" t="s">
        <v>216</v>
      </c>
    </row>
    <row r="3" spans="1:12" s="5" customFormat="1" ht="57.75" customHeight="1" x14ac:dyDescent="0.25">
      <c r="A3" s="334"/>
      <c r="B3" s="312"/>
      <c r="C3" s="230" t="s">
        <v>59</v>
      </c>
      <c r="D3" s="230" t="s">
        <v>90</v>
      </c>
      <c r="E3" s="312"/>
      <c r="F3" s="312"/>
      <c r="G3" s="230" t="s">
        <v>65</v>
      </c>
      <c r="H3" s="230" t="s">
        <v>227</v>
      </c>
      <c r="I3" s="230" t="s">
        <v>66</v>
      </c>
      <c r="J3" s="312"/>
      <c r="K3" s="312"/>
      <c r="L3" s="312"/>
    </row>
    <row r="4" spans="1:12" s="5" customFormat="1" ht="75" customHeight="1" x14ac:dyDescent="0.25">
      <c r="A4" s="60" t="s">
        <v>67</v>
      </c>
      <c r="B4" s="101" t="s">
        <v>60</v>
      </c>
      <c r="C4" s="101">
        <f>SUM(C5,C12,C21)</f>
        <v>1</v>
      </c>
      <c r="D4" s="101">
        <f>SUM(D5,D12,D21)</f>
        <v>0</v>
      </c>
      <c r="E4" s="101"/>
      <c r="F4" s="101"/>
      <c r="G4" s="101">
        <f t="shared" ref="G4:L4" si="0">SUM(G5,G12,G21)</f>
        <v>7</v>
      </c>
      <c r="H4" s="101">
        <f t="shared" si="0"/>
        <v>0</v>
      </c>
      <c r="I4" s="101">
        <f t="shared" si="0"/>
        <v>223</v>
      </c>
      <c r="J4" s="101">
        <f t="shared" si="0"/>
        <v>0</v>
      </c>
      <c r="K4" s="101">
        <f t="shared" si="0"/>
        <v>0</v>
      </c>
      <c r="L4" s="101">
        <f t="shared" si="0"/>
        <v>0</v>
      </c>
    </row>
    <row r="5" spans="1:12" s="5" customFormat="1" ht="21.6" customHeight="1" x14ac:dyDescent="0.25">
      <c r="A5" s="59"/>
      <c r="B5" s="131" t="s">
        <v>229</v>
      </c>
      <c r="C5" s="251">
        <f>SUM(C6:C11)</f>
        <v>1</v>
      </c>
      <c r="D5" s="251">
        <v>0</v>
      </c>
      <c r="E5" s="236"/>
      <c r="F5" s="133"/>
      <c r="G5" s="251">
        <f t="shared" ref="G5:L5" si="1">SUM(G6:G11)</f>
        <v>7</v>
      </c>
      <c r="H5" s="251">
        <f t="shared" si="1"/>
        <v>0</v>
      </c>
      <c r="I5" s="132">
        <f t="shared" si="1"/>
        <v>223</v>
      </c>
      <c r="J5" s="133">
        <f t="shared" si="1"/>
        <v>0</v>
      </c>
      <c r="K5" s="133">
        <f t="shared" si="1"/>
        <v>0</v>
      </c>
      <c r="L5" s="134">
        <f t="shared" si="1"/>
        <v>0</v>
      </c>
    </row>
    <row r="6" spans="1:12" s="5" customFormat="1" x14ac:dyDescent="0.25">
      <c r="A6" s="59"/>
      <c r="B6" s="68" t="s">
        <v>283</v>
      </c>
      <c r="C6" s="58">
        <v>1</v>
      </c>
      <c r="D6" s="58">
        <v>1</v>
      </c>
      <c r="E6" s="100" t="s">
        <v>284</v>
      </c>
      <c r="F6" s="100" t="s">
        <v>286</v>
      </c>
      <c r="G6" s="21">
        <v>7</v>
      </c>
      <c r="H6" s="21">
        <v>0</v>
      </c>
      <c r="I6" s="21">
        <v>223</v>
      </c>
      <c r="J6" s="110">
        <v>0</v>
      </c>
      <c r="K6" s="110">
        <v>0</v>
      </c>
      <c r="L6" s="110">
        <v>0</v>
      </c>
    </row>
    <row r="7" spans="1:12" s="5" customFormat="1" x14ac:dyDescent="0.25">
      <c r="A7" s="59"/>
      <c r="B7" s="68"/>
      <c r="C7" s="58"/>
      <c r="D7" s="58"/>
      <c r="E7" s="100"/>
      <c r="F7" s="100"/>
      <c r="G7" s="21"/>
      <c r="H7" s="21"/>
      <c r="I7" s="21"/>
      <c r="J7" s="110"/>
      <c r="K7" s="110"/>
      <c r="L7" s="110"/>
    </row>
    <row r="8" spans="1:12" s="5" customFormat="1" x14ac:dyDescent="0.25">
      <c r="A8" s="59"/>
      <c r="B8" s="68"/>
      <c r="C8" s="58"/>
      <c r="D8" s="58"/>
      <c r="E8" s="100"/>
      <c r="F8" s="100"/>
      <c r="G8" s="21"/>
      <c r="H8" s="21"/>
      <c r="I8" s="21"/>
      <c r="J8" s="110"/>
      <c r="K8" s="110"/>
      <c r="L8" s="110"/>
    </row>
    <row r="9" spans="1:12" s="5" customFormat="1" x14ac:dyDescent="0.25">
      <c r="A9" s="59"/>
      <c r="B9" s="68"/>
      <c r="C9" s="58"/>
      <c r="D9" s="58"/>
      <c r="E9" s="100"/>
      <c r="F9" s="100"/>
      <c r="G9" s="21"/>
      <c r="H9" s="21"/>
      <c r="I9" s="21"/>
      <c r="J9" s="110"/>
      <c r="K9" s="110"/>
      <c r="L9" s="110"/>
    </row>
    <row r="10" spans="1:12" s="5" customFormat="1" x14ac:dyDescent="0.25">
      <c r="A10" s="59"/>
      <c r="B10" s="68"/>
      <c r="C10" s="58"/>
      <c r="D10" s="58"/>
      <c r="E10" s="100"/>
      <c r="F10" s="100"/>
      <c r="G10" s="21"/>
      <c r="H10" s="21"/>
      <c r="I10" s="21"/>
      <c r="J10" s="110"/>
      <c r="K10" s="110"/>
      <c r="L10" s="110"/>
    </row>
    <row r="11" spans="1:12" s="5" customFormat="1" x14ac:dyDescent="0.25">
      <c r="A11" s="59"/>
      <c r="B11" s="68"/>
      <c r="C11" s="58"/>
      <c r="D11" s="58"/>
      <c r="E11" s="100"/>
      <c r="F11" s="100"/>
      <c r="G11" s="21"/>
      <c r="H11" s="21"/>
      <c r="I11" s="21"/>
      <c r="J11" s="110"/>
      <c r="K11" s="110"/>
      <c r="L11" s="110"/>
    </row>
    <row r="12" spans="1:12" s="5" customFormat="1" x14ac:dyDescent="0.25">
      <c r="A12" s="59"/>
      <c r="B12" s="131" t="s">
        <v>230</v>
      </c>
      <c r="C12" s="251">
        <f>SUM(C13:C20)</f>
        <v>0</v>
      </c>
      <c r="D12" s="252">
        <f>SUM(D13:D20)</f>
        <v>0</v>
      </c>
      <c r="E12" s="236"/>
      <c r="F12" s="133"/>
      <c r="G12" s="251">
        <f t="shared" ref="G12:L12" si="2">SUM(G13:G20)</f>
        <v>0</v>
      </c>
      <c r="H12" s="251">
        <f t="shared" si="2"/>
        <v>0</v>
      </c>
      <c r="I12" s="251">
        <f t="shared" si="2"/>
        <v>0</v>
      </c>
      <c r="J12" s="253">
        <f t="shared" si="2"/>
        <v>0</v>
      </c>
      <c r="K12" s="253">
        <f t="shared" si="2"/>
        <v>0</v>
      </c>
      <c r="L12" s="254">
        <f t="shared" si="2"/>
        <v>0</v>
      </c>
    </row>
    <row r="13" spans="1:12" s="5" customFormat="1" x14ac:dyDescent="0.25">
      <c r="A13" s="59"/>
      <c r="B13" s="68"/>
      <c r="C13" s="58"/>
      <c r="D13" s="58"/>
      <c r="E13" s="100"/>
      <c r="F13" s="100"/>
      <c r="G13" s="21"/>
      <c r="H13" s="21"/>
      <c r="I13" s="21"/>
      <c r="J13" s="110"/>
      <c r="K13" s="110"/>
      <c r="L13" s="110"/>
    </row>
    <row r="14" spans="1:12" s="5" customFormat="1" x14ac:dyDescent="0.25">
      <c r="A14" s="59"/>
      <c r="B14" s="68"/>
      <c r="C14" s="58"/>
      <c r="D14" s="58"/>
      <c r="E14" s="100"/>
      <c r="F14" s="100"/>
      <c r="G14" s="21"/>
      <c r="H14" s="21"/>
      <c r="I14" s="21"/>
      <c r="J14" s="110"/>
      <c r="K14" s="110"/>
      <c r="L14" s="110"/>
    </row>
    <row r="15" spans="1:12" s="5" customFormat="1" x14ac:dyDescent="0.25">
      <c r="A15" s="59"/>
      <c r="B15" s="68"/>
      <c r="C15" s="58"/>
      <c r="D15" s="58"/>
      <c r="E15" s="100"/>
      <c r="F15" s="100"/>
      <c r="G15" s="21"/>
      <c r="H15" s="21"/>
      <c r="I15" s="21"/>
      <c r="J15" s="110"/>
      <c r="K15" s="110"/>
      <c r="L15" s="110"/>
    </row>
    <row r="16" spans="1:12" s="5" customFormat="1" x14ac:dyDescent="0.25">
      <c r="A16" s="59"/>
      <c r="B16" s="68"/>
      <c r="C16" s="58"/>
      <c r="D16" s="58"/>
      <c r="E16" s="100"/>
      <c r="F16" s="100"/>
      <c r="G16" s="21"/>
      <c r="H16" s="21"/>
      <c r="I16" s="21"/>
      <c r="J16" s="110"/>
      <c r="K16" s="110"/>
      <c r="L16" s="110"/>
    </row>
    <row r="17" spans="1:12" s="5" customFormat="1" x14ac:dyDescent="0.25">
      <c r="A17" s="59"/>
      <c r="B17" s="68"/>
      <c r="C17" s="58"/>
      <c r="D17" s="58"/>
      <c r="E17" s="100"/>
      <c r="F17" s="100"/>
      <c r="G17" s="21"/>
      <c r="H17" s="21"/>
      <c r="I17" s="21"/>
      <c r="J17" s="110"/>
      <c r="K17" s="110"/>
      <c r="L17" s="110"/>
    </row>
    <row r="18" spans="1:12" s="5" customFormat="1" x14ac:dyDescent="0.25">
      <c r="A18" s="59"/>
      <c r="B18" s="68"/>
      <c r="C18" s="58"/>
      <c r="D18" s="58"/>
      <c r="E18" s="100"/>
      <c r="F18" s="100"/>
      <c r="G18" s="21"/>
      <c r="H18" s="21"/>
      <c r="I18" s="21"/>
      <c r="J18" s="110"/>
      <c r="K18" s="110"/>
      <c r="L18" s="110"/>
    </row>
    <row r="19" spans="1:12" s="5" customFormat="1" x14ac:dyDescent="0.25">
      <c r="A19" s="59"/>
      <c r="B19" s="68"/>
      <c r="C19" s="58"/>
      <c r="D19" s="58"/>
      <c r="E19" s="100"/>
      <c r="F19" s="100"/>
      <c r="G19" s="21"/>
      <c r="H19" s="21"/>
      <c r="I19" s="21"/>
      <c r="J19" s="110"/>
      <c r="K19" s="110"/>
      <c r="L19" s="110"/>
    </row>
    <row r="20" spans="1:12" s="5" customFormat="1" x14ac:dyDescent="0.25">
      <c r="A20" s="59"/>
      <c r="B20" s="68"/>
      <c r="C20" s="58"/>
      <c r="D20" s="58"/>
      <c r="E20" s="100"/>
      <c r="F20" s="100"/>
      <c r="G20" s="21"/>
      <c r="H20" s="21"/>
      <c r="I20" s="21"/>
      <c r="J20" s="110"/>
      <c r="K20" s="110"/>
      <c r="L20" s="110"/>
    </row>
    <row r="21" spans="1:12" s="5" customFormat="1" x14ac:dyDescent="0.25">
      <c r="A21" s="59"/>
      <c r="B21" s="131" t="s">
        <v>231</v>
      </c>
      <c r="C21" s="251">
        <f>SUM(C22:C28)</f>
        <v>0</v>
      </c>
      <c r="D21" s="251">
        <f>SUM(D22:D28)</f>
        <v>0</v>
      </c>
      <c r="E21" s="236"/>
      <c r="F21" s="133"/>
      <c r="G21" s="251">
        <f t="shared" ref="G21:L21" si="3">SUM(G22:G28)</f>
        <v>0</v>
      </c>
      <c r="H21" s="251">
        <f t="shared" si="3"/>
        <v>0</v>
      </c>
      <c r="I21" s="251">
        <f t="shared" si="3"/>
        <v>0</v>
      </c>
      <c r="J21" s="253">
        <f t="shared" si="3"/>
        <v>0</v>
      </c>
      <c r="K21" s="253">
        <f t="shared" si="3"/>
        <v>0</v>
      </c>
      <c r="L21" s="254">
        <f t="shared" si="3"/>
        <v>0</v>
      </c>
    </row>
    <row r="22" spans="1:12" s="5" customFormat="1" x14ac:dyDescent="0.25">
      <c r="A22" s="59"/>
      <c r="B22" s="135"/>
      <c r="C22" s="136"/>
      <c r="D22" s="136"/>
      <c r="E22" s="237"/>
      <c r="F22" s="137"/>
      <c r="G22" s="136"/>
      <c r="H22" s="136"/>
      <c r="I22" s="136"/>
      <c r="J22" s="137"/>
      <c r="K22" s="137"/>
      <c r="L22" s="238"/>
    </row>
    <row r="23" spans="1:12" s="5" customFormat="1" x14ac:dyDescent="0.25">
      <c r="A23" s="59"/>
      <c r="B23" s="135"/>
      <c r="C23" s="136"/>
      <c r="D23" s="136"/>
      <c r="E23" s="237"/>
      <c r="F23" s="137"/>
      <c r="G23" s="136"/>
      <c r="H23" s="136"/>
      <c r="I23" s="136"/>
      <c r="J23" s="137"/>
      <c r="K23" s="137"/>
      <c r="L23" s="238"/>
    </row>
    <row r="24" spans="1:12" s="5" customFormat="1" x14ac:dyDescent="0.25">
      <c r="A24" s="59"/>
      <c r="B24" s="135"/>
      <c r="C24" s="136"/>
      <c r="D24" s="136"/>
      <c r="E24" s="237"/>
      <c r="F24" s="137"/>
      <c r="G24" s="136"/>
      <c r="H24" s="136"/>
      <c r="I24" s="136"/>
      <c r="J24" s="137"/>
      <c r="K24" s="137"/>
      <c r="L24" s="238"/>
    </row>
    <row r="25" spans="1:12" s="5" customFormat="1" x14ac:dyDescent="0.25">
      <c r="A25" s="59"/>
      <c r="B25" s="135"/>
      <c r="C25" s="136"/>
      <c r="D25" s="136"/>
      <c r="E25" s="237"/>
      <c r="F25" s="137"/>
      <c r="G25" s="136"/>
      <c r="H25" s="136"/>
      <c r="I25" s="136"/>
      <c r="J25" s="137"/>
      <c r="K25" s="137"/>
      <c r="L25" s="238"/>
    </row>
    <row r="26" spans="1:12" s="5" customFormat="1" x14ac:dyDescent="0.25">
      <c r="A26" s="59"/>
      <c r="B26" s="68"/>
      <c r="C26" s="58"/>
      <c r="D26" s="58"/>
      <c r="E26" s="100"/>
      <c r="F26" s="100"/>
      <c r="G26" s="21"/>
      <c r="H26" s="21"/>
      <c r="I26" s="21"/>
      <c r="J26" s="110"/>
      <c r="K26" s="110"/>
      <c r="L26" s="110"/>
    </row>
    <row r="27" spans="1:12" s="5" customFormat="1" x14ac:dyDescent="0.25">
      <c r="A27" s="59"/>
      <c r="B27" s="68"/>
      <c r="C27" s="58"/>
      <c r="D27" s="58"/>
      <c r="E27" s="100"/>
      <c r="F27" s="100"/>
      <c r="G27" s="21"/>
      <c r="H27" s="21"/>
      <c r="I27" s="21"/>
      <c r="J27" s="110"/>
      <c r="K27" s="110"/>
      <c r="L27" s="110"/>
    </row>
    <row r="28" spans="1:12" x14ac:dyDescent="0.25">
      <c r="A28" s="59"/>
      <c r="B28" s="68"/>
      <c r="C28" s="58"/>
      <c r="D28" s="58"/>
      <c r="E28" s="100"/>
      <c r="F28" s="100"/>
      <c r="G28" s="21"/>
      <c r="H28" s="21"/>
      <c r="I28" s="21"/>
      <c r="J28" s="110"/>
      <c r="K28" s="110"/>
      <c r="L28" s="110"/>
    </row>
    <row r="29" spans="1:12" s="5" customFormat="1" ht="75" customHeight="1" x14ac:dyDescent="0.25">
      <c r="A29" s="60" t="s">
        <v>68</v>
      </c>
      <c r="B29" s="101" t="s">
        <v>61</v>
      </c>
      <c r="C29" s="101">
        <f>SUM(C30,C35,C41)</f>
        <v>0</v>
      </c>
      <c r="D29" s="101">
        <f>SUM(D30,D35,D41)</f>
        <v>0</v>
      </c>
      <c r="E29" s="101"/>
      <c r="F29" s="101"/>
      <c r="G29" s="101">
        <f>SUM(G30,G35,G41)</f>
        <v>0</v>
      </c>
      <c r="H29" s="101">
        <f>SUM(H30,H35,H41)</f>
        <v>0</v>
      </c>
      <c r="I29" s="101">
        <f>SUM(I30,I35,I41)</f>
        <v>0</v>
      </c>
      <c r="J29" s="101">
        <f>SUM(J30,J35,J41)</f>
        <v>0</v>
      </c>
      <c r="K29" s="101">
        <f>SUM(K30,K35,K41)</f>
        <v>0</v>
      </c>
      <c r="L29" s="101">
        <f>SUM(K30,K35,K41)</f>
        <v>0</v>
      </c>
    </row>
    <row r="30" spans="1:12" s="5" customFormat="1" x14ac:dyDescent="0.25">
      <c r="A30" s="59"/>
      <c r="B30" s="131" t="s">
        <v>229</v>
      </c>
      <c r="C30" s="251">
        <f>SUM(C31:C34)</f>
        <v>0</v>
      </c>
      <c r="D30" s="251">
        <f>SUM(D31:D34)</f>
        <v>0</v>
      </c>
      <c r="E30" s="236"/>
      <c r="F30" s="133"/>
      <c r="G30" s="251">
        <f t="shared" ref="G30:L30" si="4">SUM(G31:G34)</f>
        <v>0</v>
      </c>
      <c r="H30" s="251">
        <f t="shared" si="4"/>
        <v>0</v>
      </c>
      <c r="I30" s="251">
        <f t="shared" si="4"/>
        <v>0</v>
      </c>
      <c r="J30" s="253">
        <f t="shared" si="4"/>
        <v>0</v>
      </c>
      <c r="K30" s="253">
        <f t="shared" si="4"/>
        <v>0</v>
      </c>
      <c r="L30" s="254">
        <f t="shared" si="4"/>
        <v>0</v>
      </c>
    </row>
    <row r="31" spans="1:12" s="5" customFormat="1" x14ac:dyDescent="0.25">
      <c r="A31" s="59"/>
      <c r="B31" s="68"/>
      <c r="C31" s="58"/>
      <c r="D31" s="58"/>
      <c r="E31" s="100"/>
      <c r="F31" s="100"/>
      <c r="G31" s="21"/>
      <c r="H31" s="21"/>
      <c r="I31" s="21"/>
      <c r="J31" s="100"/>
      <c r="K31" s="100"/>
      <c r="L31" s="100"/>
    </row>
    <row r="32" spans="1:12" s="5" customFormat="1" x14ac:dyDescent="0.25">
      <c r="A32" s="59"/>
      <c r="B32" s="68"/>
      <c r="C32" s="58"/>
      <c r="D32" s="58"/>
      <c r="E32" s="100"/>
      <c r="F32" s="100"/>
      <c r="G32" s="21"/>
      <c r="H32" s="21"/>
      <c r="I32" s="21"/>
      <c r="J32" s="100"/>
      <c r="K32" s="100"/>
      <c r="L32" s="100"/>
    </row>
    <row r="33" spans="1:12" s="5" customFormat="1" x14ac:dyDescent="0.25">
      <c r="A33" s="59"/>
      <c r="B33" s="68"/>
      <c r="C33" s="58"/>
      <c r="D33" s="58"/>
      <c r="E33" s="100"/>
      <c r="F33" s="100"/>
      <c r="G33" s="21"/>
      <c r="H33" s="21"/>
      <c r="I33" s="21"/>
      <c r="J33" s="100"/>
      <c r="K33" s="100"/>
      <c r="L33" s="100"/>
    </row>
    <row r="34" spans="1:12" s="5" customFormat="1" x14ac:dyDescent="0.25">
      <c r="A34" s="59"/>
      <c r="B34" s="68"/>
      <c r="C34" s="58"/>
      <c r="D34" s="58"/>
      <c r="E34" s="100"/>
      <c r="F34" s="100"/>
      <c r="G34" s="21"/>
      <c r="H34" s="21"/>
      <c r="I34" s="21"/>
      <c r="J34" s="100"/>
      <c r="K34" s="100"/>
      <c r="L34" s="100"/>
    </row>
    <row r="35" spans="1:12" s="5" customFormat="1" x14ac:dyDescent="0.25">
      <c r="A35" s="59"/>
      <c r="B35" s="131" t="s">
        <v>230</v>
      </c>
      <c r="C35" s="251">
        <f>SUM(C36:C40)</f>
        <v>0</v>
      </c>
      <c r="D35" s="251">
        <f>SUM(D36:D40)</f>
        <v>0</v>
      </c>
      <c r="E35" s="236"/>
      <c r="F35" s="133"/>
      <c r="G35" s="251">
        <f t="shared" ref="G35:L35" si="5">SUM(G36:G40)</f>
        <v>0</v>
      </c>
      <c r="H35" s="251">
        <f t="shared" si="5"/>
        <v>0</v>
      </c>
      <c r="I35" s="251">
        <f t="shared" si="5"/>
        <v>0</v>
      </c>
      <c r="J35" s="253">
        <f t="shared" si="5"/>
        <v>0</v>
      </c>
      <c r="K35" s="253">
        <f t="shared" si="5"/>
        <v>0</v>
      </c>
      <c r="L35" s="254">
        <f t="shared" si="5"/>
        <v>0</v>
      </c>
    </row>
    <row r="36" spans="1:12" s="5" customFormat="1" x14ac:dyDescent="0.25">
      <c r="A36" s="59"/>
      <c r="B36" s="68"/>
      <c r="C36" s="58"/>
      <c r="D36" s="58"/>
      <c r="E36" s="100"/>
      <c r="F36" s="100"/>
      <c r="G36" s="21"/>
      <c r="H36" s="21"/>
      <c r="I36" s="21"/>
      <c r="J36" s="100"/>
      <c r="K36" s="100"/>
      <c r="L36" s="100"/>
    </row>
    <row r="37" spans="1:12" s="5" customFormat="1" x14ac:dyDescent="0.25">
      <c r="A37" s="59"/>
      <c r="B37" s="68"/>
      <c r="C37" s="58"/>
      <c r="D37" s="58"/>
      <c r="E37" s="100"/>
      <c r="F37" s="100"/>
      <c r="G37" s="21"/>
      <c r="H37" s="21"/>
      <c r="I37" s="21"/>
      <c r="J37" s="100"/>
      <c r="K37" s="100"/>
      <c r="L37" s="100"/>
    </row>
    <row r="38" spans="1:12" s="5" customFormat="1" x14ac:dyDescent="0.25">
      <c r="A38" s="59"/>
      <c r="B38" s="68"/>
      <c r="C38" s="58"/>
      <c r="D38" s="58"/>
      <c r="E38" s="100"/>
      <c r="F38" s="100"/>
      <c r="G38" s="21"/>
      <c r="H38" s="21"/>
      <c r="I38" s="21"/>
      <c r="J38" s="100"/>
      <c r="K38" s="100"/>
      <c r="L38" s="100"/>
    </row>
    <row r="39" spans="1:12" s="5" customFormat="1" x14ac:dyDescent="0.25">
      <c r="A39" s="59"/>
      <c r="B39" s="68"/>
      <c r="C39" s="58"/>
      <c r="D39" s="58"/>
      <c r="E39" s="100"/>
      <c r="F39" s="100"/>
      <c r="G39" s="21"/>
      <c r="H39" s="21"/>
      <c r="I39" s="21"/>
      <c r="J39" s="100"/>
      <c r="K39" s="100"/>
      <c r="L39" s="100"/>
    </row>
    <row r="40" spans="1:12" s="5" customFormat="1" x14ac:dyDescent="0.25">
      <c r="A40" s="59"/>
      <c r="B40" s="68"/>
      <c r="C40" s="58"/>
      <c r="D40" s="58"/>
      <c r="E40" s="100"/>
      <c r="F40" s="100"/>
      <c r="G40" s="21"/>
      <c r="H40" s="21"/>
      <c r="I40" s="21"/>
      <c r="J40" s="100"/>
      <c r="K40" s="100"/>
      <c r="L40" s="100"/>
    </row>
    <row r="41" spans="1:12" s="5" customFormat="1" x14ac:dyDescent="0.25">
      <c r="A41" s="59"/>
      <c r="B41" s="131" t="s">
        <v>231</v>
      </c>
      <c r="C41" s="251">
        <f>SUM(C42:C46)</f>
        <v>0</v>
      </c>
      <c r="D41" s="251">
        <f>SUM(D42:D46)</f>
        <v>0</v>
      </c>
      <c r="E41" s="236"/>
      <c r="F41" s="133"/>
      <c r="G41" s="251">
        <f t="shared" ref="G41:L41" si="6">SUM(G42:G46)</f>
        <v>0</v>
      </c>
      <c r="H41" s="251">
        <f t="shared" si="6"/>
        <v>0</v>
      </c>
      <c r="I41" s="251">
        <f t="shared" si="6"/>
        <v>0</v>
      </c>
      <c r="J41" s="253">
        <f t="shared" si="6"/>
        <v>0</v>
      </c>
      <c r="K41" s="253">
        <f t="shared" si="6"/>
        <v>0</v>
      </c>
      <c r="L41" s="254">
        <f t="shared" si="6"/>
        <v>0</v>
      </c>
    </row>
    <row r="42" spans="1:12" s="5" customFormat="1" x14ac:dyDescent="0.25">
      <c r="A42" s="59"/>
      <c r="B42" s="68"/>
      <c r="C42" s="58"/>
      <c r="D42" s="58"/>
      <c r="E42" s="100"/>
      <c r="F42" s="100"/>
      <c r="G42" s="21"/>
      <c r="H42" s="21"/>
      <c r="I42" s="21"/>
      <c r="J42" s="100"/>
      <c r="K42" s="100"/>
      <c r="L42" s="100"/>
    </row>
    <row r="43" spans="1:12" s="5" customFormat="1" x14ac:dyDescent="0.25">
      <c r="A43" s="59"/>
      <c r="B43" s="68"/>
      <c r="C43" s="58"/>
      <c r="D43" s="58"/>
      <c r="E43" s="100"/>
      <c r="F43" s="100"/>
      <c r="G43" s="21"/>
      <c r="H43" s="21"/>
      <c r="I43" s="21"/>
      <c r="J43" s="100"/>
      <c r="K43" s="100"/>
      <c r="L43" s="100"/>
    </row>
    <row r="44" spans="1:12" s="5" customFormat="1" x14ac:dyDescent="0.25">
      <c r="A44" s="59"/>
      <c r="B44" s="68"/>
      <c r="C44" s="58"/>
      <c r="D44" s="58"/>
      <c r="E44" s="100"/>
      <c r="F44" s="100"/>
      <c r="G44" s="21"/>
      <c r="H44" s="21"/>
      <c r="I44" s="21"/>
      <c r="J44" s="100"/>
      <c r="K44" s="100"/>
      <c r="L44" s="100"/>
    </row>
    <row r="45" spans="1:12" s="5" customFormat="1" x14ac:dyDescent="0.25">
      <c r="A45" s="59"/>
      <c r="B45" s="68"/>
      <c r="C45" s="58"/>
      <c r="D45" s="58"/>
      <c r="E45" s="100"/>
      <c r="F45" s="100"/>
      <c r="G45" s="21"/>
      <c r="H45" s="21"/>
      <c r="I45" s="21"/>
      <c r="J45" s="100"/>
      <c r="K45" s="100"/>
      <c r="L45" s="100"/>
    </row>
    <row r="46" spans="1:12" x14ac:dyDescent="0.25">
      <c r="A46" s="59"/>
      <c r="B46" s="68"/>
      <c r="C46" s="58"/>
      <c r="D46" s="58"/>
      <c r="E46" s="100"/>
      <c r="F46" s="100"/>
      <c r="G46" s="21"/>
      <c r="H46" s="21"/>
      <c r="I46" s="21"/>
      <c r="J46" s="100"/>
      <c r="K46" s="100"/>
      <c r="L46" s="100"/>
    </row>
    <row r="47" spans="1:12" s="5" customFormat="1" ht="37.5" customHeight="1" x14ac:dyDescent="0.25">
      <c r="A47" s="60" t="s">
        <v>97</v>
      </c>
      <c r="B47" s="101" t="s">
        <v>69</v>
      </c>
      <c r="C47" s="101">
        <f>SUM(C48,C52,C57)</f>
        <v>0</v>
      </c>
      <c r="D47" s="101">
        <f>SUM(D48,D52,D57)</f>
        <v>0</v>
      </c>
      <c r="E47" s="101"/>
      <c r="F47" s="60"/>
      <c r="G47" s="101">
        <f t="shared" ref="G47:L47" si="7">SUM(G48,G52,G57)</f>
        <v>0</v>
      </c>
      <c r="H47" s="101">
        <f t="shared" si="7"/>
        <v>0</v>
      </c>
      <c r="I47" s="101">
        <f t="shared" si="7"/>
        <v>0</v>
      </c>
      <c r="J47" s="101">
        <f t="shared" si="7"/>
        <v>0</v>
      </c>
      <c r="K47" s="101">
        <f t="shared" si="7"/>
        <v>0</v>
      </c>
      <c r="L47" s="101">
        <f t="shared" si="7"/>
        <v>0</v>
      </c>
    </row>
    <row r="48" spans="1:12" s="5" customFormat="1" x14ac:dyDescent="0.25">
      <c r="A48" s="59"/>
      <c r="B48" s="131" t="s">
        <v>229</v>
      </c>
      <c r="C48" s="132">
        <f>SUM(C49:C51)</f>
        <v>0</v>
      </c>
      <c r="D48" s="132">
        <f>SUM(D49:D51)</f>
        <v>0</v>
      </c>
      <c r="E48" s="236"/>
      <c r="F48" s="133"/>
      <c r="G48" s="132">
        <f t="shared" ref="G48:L48" si="8">SUM(G49:G51)</f>
        <v>0</v>
      </c>
      <c r="H48" s="132">
        <f t="shared" si="8"/>
        <v>0</v>
      </c>
      <c r="I48" s="132">
        <f t="shared" si="8"/>
        <v>0</v>
      </c>
      <c r="J48" s="133">
        <f t="shared" si="8"/>
        <v>0</v>
      </c>
      <c r="K48" s="133">
        <f t="shared" si="8"/>
        <v>0</v>
      </c>
      <c r="L48" s="134">
        <f t="shared" si="8"/>
        <v>0</v>
      </c>
    </row>
    <row r="49" spans="1:12" s="5" customFormat="1" x14ac:dyDescent="0.25">
      <c r="A49" s="59"/>
      <c r="B49" s="68"/>
      <c r="C49" s="58"/>
      <c r="D49" s="58"/>
      <c r="E49" s="100"/>
      <c r="F49" s="100"/>
      <c r="G49" s="21"/>
      <c r="H49" s="21"/>
      <c r="I49" s="21"/>
      <c r="J49" s="100"/>
      <c r="K49" s="100"/>
      <c r="L49" s="100"/>
    </row>
    <row r="50" spans="1:12" s="5" customFormat="1" x14ac:dyDescent="0.25">
      <c r="A50" s="59"/>
      <c r="B50" s="68"/>
      <c r="C50" s="58"/>
      <c r="D50" s="58"/>
      <c r="E50" s="100"/>
      <c r="F50" s="100"/>
      <c r="G50" s="21"/>
      <c r="H50" s="21"/>
      <c r="I50" s="21"/>
      <c r="J50" s="100"/>
      <c r="K50" s="100"/>
      <c r="L50" s="100"/>
    </row>
    <row r="51" spans="1:12" s="5" customFormat="1" x14ac:dyDescent="0.25">
      <c r="A51" s="59"/>
      <c r="B51" s="68"/>
      <c r="C51" s="58"/>
      <c r="D51" s="58"/>
      <c r="E51" s="100"/>
      <c r="F51" s="100"/>
      <c r="G51" s="21"/>
      <c r="H51" s="21"/>
      <c r="I51" s="21"/>
      <c r="J51" s="100"/>
      <c r="K51" s="100"/>
      <c r="L51" s="100"/>
    </row>
    <row r="52" spans="1:12" s="5" customFormat="1" x14ac:dyDescent="0.25">
      <c r="A52" s="59"/>
      <c r="B52" s="131" t="s">
        <v>230</v>
      </c>
      <c r="C52" s="132">
        <f>SUM(C53:C56)</f>
        <v>0</v>
      </c>
      <c r="D52" s="132">
        <f>SUM(D53:D56)</f>
        <v>0</v>
      </c>
      <c r="E52" s="236"/>
      <c r="F52" s="133"/>
      <c r="G52" s="132">
        <f t="shared" ref="G52:L52" si="9">SUM(G53:G56)</f>
        <v>0</v>
      </c>
      <c r="H52" s="132">
        <f t="shared" si="9"/>
        <v>0</v>
      </c>
      <c r="I52" s="132">
        <f t="shared" si="9"/>
        <v>0</v>
      </c>
      <c r="J52" s="133">
        <f t="shared" si="9"/>
        <v>0</v>
      </c>
      <c r="K52" s="133">
        <f t="shared" si="9"/>
        <v>0</v>
      </c>
      <c r="L52" s="134">
        <f t="shared" si="9"/>
        <v>0</v>
      </c>
    </row>
    <row r="53" spans="1:12" s="5" customFormat="1" x14ac:dyDescent="0.25">
      <c r="A53" s="59"/>
      <c r="B53" s="68"/>
      <c r="C53" s="58"/>
      <c r="D53" s="58"/>
      <c r="E53" s="100"/>
      <c r="F53" s="100"/>
      <c r="G53" s="21"/>
      <c r="H53" s="21"/>
      <c r="I53" s="21"/>
      <c r="J53" s="100"/>
      <c r="K53" s="100"/>
      <c r="L53" s="100"/>
    </row>
    <row r="54" spans="1:12" s="5" customFormat="1" x14ac:dyDescent="0.25">
      <c r="A54" s="59"/>
      <c r="B54" s="68"/>
      <c r="C54" s="58"/>
      <c r="D54" s="58"/>
      <c r="E54" s="100"/>
      <c r="F54" s="100"/>
      <c r="G54" s="21"/>
      <c r="H54" s="21"/>
      <c r="I54" s="21"/>
      <c r="J54" s="100"/>
      <c r="K54" s="100"/>
      <c r="L54" s="100"/>
    </row>
    <row r="55" spans="1:12" s="5" customFormat="1" x14ac:dyDescent="0.25">
      <c r="A55" s="59"/>
      <c r="B55" s="68"/>
      <c r="C55" s="58"/>
      <c r="D55" s="58"/>
      <c r="E55" s="100"/>
      <c r="F55" s="100"/>
      <c r="G55" s="21"/>
      <c r="H55" s="21"/>
      <c r="I55" s="21"/>
      <c r="J55" s="100"/>
      <c r="K55" s="100"/>
      <c r="L55" s="100"/>
    </row>
    <row r="56" spans="1:12" s="5" customFormat="1" x14ac:dyDescent="0.25">
      <c r="A56" s="59"/>
      <c r="B56" s="68"/>
      <c r="C56" s="58"/>
      <c r="D56" s="58"/>
      <c r="E56" s="100"/>
      <c r="F56" s="100"/>
      <c r="G56" s="21"/>
      <c r="H56" s="21"/>
      <c r="I56" s="21"/>
      <c r="J56" s="100"/>
      <c r="K56" s="100"/>
      <c r="L56" s="100"/>
    </row>
    <row r="57" spans="1:12" s="5" customFormat="1" x14ac:dyDescent="0.25">
      <c r="A57" s="59"/>
      <c r="B57" s="131" t="s">
        <v>231</v>
      </c>
      <c r="C57" s="132">
        <f>SUM(C58:C60)</f>
        <v>0</v>
      </c>
      <c r="D57" s="132">
        <f>SUM(D58:D60)</f>
        <v>0</v>
      </c>
      <c r="E57" s="236"/>
      <c r="F57" s="133"/>
      <c r="G57" s="132">
        <f t="shared" ref="G57:L57" si="10">SUM(G58:G60)</f>
        <v>0</v>
      </c>
      <c r="H57" s="132">
        <f t="shared" si="10"/>
        <v>0</v>
      </c>
      <c r="I57" s="132">
        <f t="shared" si="10"/>
        <v>0</v>
      </c>
      <c r="J57" s="133">
        <f t="shared" si="10"/>
        <v>0</v>
      </c>
      <c r="K57" s="133">
        <f t="shared" si="10"/>
        <v>0</v>
      </c>
      <c r="L57" s="134">
        <f t="shared" si="10"/>
        <v>0</v>
      </c>
    </row>
    <row r="58" spans="1:12" s="5" customFormat="1" x14ac:dyDescent="0.25">
      <c r="A58" s="59"/>
      <c r="B58" s="68"/>
      <c r="C58" s="58"/>
      <c r="D58" s="58"/>
      <c r="E58" s="100"/>
      <c r="F58" s="100"/>
      <c r="G58" s="21"/>
      <c r="H58" s="21"/>
      <c r="I58" s="21"/>
      <c r="J58" s="100"/>
      <c r="K58" s="100"/>
      <c r="L58" s="100"/>
    </row>
    <row r="59" spans="1:12" s="5" customFormat="1" x14ac:dyDescent="0.25">
      <c r="A59" s="59"/>
      <c r="B59" s="68"/>
      <c r="C59" s="58"/>
      <c r="D59" s="58"/>
      <c r="E59" s="100"/>
      <c r="F59" s="100"/>
      <c r="G59" s="21"/>
      <c r="H59" s="21"/>
      <c r="I59" s="21"/>
      <c r="J59" s="100"/>
      <c r="K59" s="100"/>
      <c r="L59" s="100"/>
    </row>
    <row r="60" spans="1:12" x14ac:dyDescent="0.25">
      <c r="A60" s="59"/>
      <c r="B60" s="68"/>
      <c r="C60" s="58"/>
      <c r="D60" s="58"/>
      <c r="E60" s="100"/>
      <c r="F60" s="100"/>
      <c r="G60" s="21"/>
      <c r="H60" s="21"/>
      <c r="I60" s="21"/>
      <c r="J60" s="100"/>
      <c r="K60" s="100"/>
      <c r="L60" s="100"/>
    </row>
    <row r="61" spans="1:12" s="5" customFormat="1" ht="75" customHeight="1" x14ac:dyDescent="0.25">
      <c r="A61" s="101" t="s">
        <v>98</v>
      </c>
      <c r="B61" s="101" t="s">
        <v>70</v>
      </c>
      <c r="C61" s="101">
        <f>SUM(C62,C66,C70)</f>
        <v>1</v>
      </c>
      <c r="D61" s="101">
        <f>SUM(D62,D66,D70)</f>
        <v>1</v>
      </c>
      <c r="E61" s="101"/>
      <c r="F61" s="101"/>
      <c r="G61" s="101">
        <f t="shared" ref="G61:L61" si="11">SUM(G62,G66,G70)</f>
        <v>5</v>
      </c>
      <c r="H61" s="101">
        <f t="shared" si="11"/>
        <v>0</v>
      </c>
      <c r="I61" s="101">
        <f t="shared" si="11"/>
        <v>115</v>
      </c>
      <c r="J61" s="101">
        <f t="shared" si="11"/>
        <v>0</v>
      </c>
      <c r="K61" s="101">
        <f t="shared" si="11"/>
        <v>0</v>
      </c>
      <c r="L61" s="101">
        <f t="shared" si="11"/>
        <v>0</v>
      </c>
    </row>
    <row r="62" spans="1:12" s="5" customFormat="1" x14ac:dyDescent="0.25">
      <c r="A62" s="59"/>
      <c r="B62" s="131" t="s">
        <v>229</v>
      </c>
      <c r="C62" s="132">
        <f>SUM(C63:C65)</f>
        <v>1</v>
      </c>
      <c r="D62" s="132">
        <f>SUM(D63:D65)</f>
        <v>1</v>
      </c>
      <c r="E62" s="236"/>
      <c r="F62" s="133"/>
      <c r="G62" s="132">
        <f t="shared" ref="G62:L62" si="12">SUM(G63:G65)</f>
        <v>5</v>
      </c>
      <c r="H62" s="132">
        <f t="shared" si="12"/>
        <v>0</v>
      </c>
      <c r="I62" s="132">
        <f t="shared" si="12"/>
        <v>115</v>
      </c>
      <c r="J62" s="133">
        <f t="shared" si="12"/>
        <v>0</v>
      </c>
      <c r="K62" s="133">
        <f t="shared" si="12"/>
        <v>0</v>
      </c>
      <c r="L62" s="134">
        <f t="shared" si="12"/>
        <v>0</v>
      </c>
    </row>
    <row r="63" spans="1:12" s="5" customFormat="1" x14ac:dyDescent="0.25">
      <c r="A63" s="59"/>
      <c r="B63" s="68" t="s">
        <v>285</v>
      </c>
      <c r="C63" s="58">
        <v>1</v>
      </c>
      <c r="D63" s="58">
        <v>1</v>
      </c>
      <c r="E63" s="100" t="s">
        <v>288</v>
      </c>
      <c r="F63" s="100" t="s">
        <v>286</v>
      </c>
      <c r="G63" s="21">
        <v>5</v>
      </c>
      <c r="H63" s="21">
        <v>0</v>
      </c>
      <c r="I63" s="21">
        <v>115</v>
      </c>
      <c r="J63" s="100">
        <v>0</v>
      </c>
      <c r="K63" s="100">
        <v>0</v>
      </c>
      <c r="L63" s="100">
        <v>0</v>
      </c>
    </row>
    <row r="64" spans="1:12" s="5" customFormat="1" x14ac:dyDescent="0.25">
      <c r="A64" s="59"/>
      <c r="B64" s="68"/>
      <c r="C64" s="58"/>
      <c r="D64" s="58"/>
      <c r="E64" s="100"/>
      <c r="F64" s="100"/>
      <c r="G64" s="21"/>
      <c r="H64" s="21"/>
      <c r="I64" s="21"/>
      <c r="J64" s="100"/>
      <c r="K64" s="100"/>
      <c r="L64" s="100"/>
    </row>
    <row r="65" spans="1:12" s="5" customFormat="1" x14ac:dyDescent="0.25">
      <c r="A65" s="59"/>
      <c r="B65" s="68"/>
      <c r="C65" s="58"/>
      <c r="D65" s="58"/>
      <c r="E65" s="100"/>
      <c r="F65" s="100"/>
      <c r="G65" s="21"/>
      <c r="H65" s="21"/>
      <c r="I65" s="21"/>
      <c r="J65" s="100"/>
      <c r="K65" s="100"/>
      <c r="L65" s="100"/>
    </row>
    <row r="66" spans="1:12" s="5" customFormat="1" x14ac:dyDescent="0.25">
      <c r="A66" s="59"/>
      <c r="B66" s="131" t="s">
        <v>230</v>
      </c>
      <c r="C66" s="132">
        <f>SUM(C67:C69)</f>
        <v>0</v>
      </c>
      <c r="D66" s="132">
        <f>SUM(D67:D69)</f>
        <v>0</v>
      </c>
      <c r="E66" s="236"/>
      <c r="F66" s="133"/>
      <c r="G66" s="132">
        <f t="shared" ref="G66:L66" si="13">SUM(G67:G69)</f>
        <v>0</v>
      </c>
      <c r="H66" s="132">
        <f t="shared" si="13"/>
        <v>0</v>
      </c>
      <c r="I66" s="132">
        <f t="shared" si="13"/>
        <v>0</v>
      </c>
      <c r="J66" s="133">
        <f t="shared" si="13"/>
        <v>0</v>
      </c>
      <c r="K66" s="133">
        <f t="shared" si="13"/>
        <v>0</v>
      </c>
      <c r="L66" s="134">
        <f t="shared" si="13"/>
        <v>0</v>
      </c>
    </row>
    <row r="67" spans="1:12" s="5" customFormat="1" x14ac:dyDescent="0.25">
      <c r="A67" s="59"/>
      <c r="B67" s="68"/>
      <c r="C67" s="58"/>
      <c r="D67" s="58"/>
      <c r="E67" s="100"/>
      <c r="F67" s="100"/>
      <c r="G67" s="21"/>
      <c r="H67" s="21"/>
      <c r="I67" s="21"/>
      <c r="J67" s="100"/>
      <c r="K67" s="100"/>
      <c r="L67" s="100"/>
    </row>
    <row r="68" spans="1:12" s="5" customFormat="1" x14ac:dyDescent="0.25">
      <c r="A68" s="59"/>
      <c r="B68" s="68"/>
      <c r="C68" s="58"/>
      <c r="D68" s="58"/>
      <c r="E68" s="100"/>
      <c r="F68" s="100"/>
      <c r="G68" s="21"/>
      <c r="H68" s="21"/>
      <c r="I68" s="21"/>
      <c r="J68" s="100"/>
      <c r="K68" s="100"/>
      <c r="L68" s="100"/>
    </row>
    <row r="69" spans="1:12" s="5" customFormat="1" x14ac:dyDescent="0.25">
      <c r="A69" s="59"/>
      <c r="B69" s="68"/>
      <c r="C69" s="58"/>
      <c r="D69" s="58"/>
      <c r="E69" s="100"/>
      <c r="F69" s="100"/>
      <c r="G69" s="21"/>
      <c r="H69" s="21"/>
      <c r="I69" s="21"/>
      <c r="J69" s="100"/>
      <c r="K69" s="100"/>
      <c r="L69" s="100"/>
    </row>
    <row r="70" spans="1:12" s="5" customFormat="1" x14ac:dyDescent="0.25">
      <c r="A70" s="59"/>
      <c r="B70" s="131" t="s">
        <v>231</v>
      </c>
      <c r="C70" s="132">
        <f>SUM(C71:C74)</f>
        <v>0</v>
      </c>
      <c r="D70" s="132">
        <f>SUM(D71:D74)</f>
        <v>0</v>
      </c>
      <c r="E70" s="236"/>
      <c r="F70" s="133"/>
      <c r="G70" s="132">
        <f t="shared" ref="G70:L70" si="14">SUM(G71:G74)</f>
        <v>0</v>
      </c>
      <c r="H70" s="132">
        <f t="shared" si="14"/>
        <v>0</v>
      </c>
      <c r="I70" s="132">
        <f t="shared" si="14"/>
        <v>0</v>
      </c>
      <c r="J70" s="133">
        <f t="shared" si="14"/>
        <v>0</v>
      </c>
      <c r="K70" s="133">
        <f t="shared" si="14"/>
        <v>0</v>
      </c>
      <c r="L70" s="134">
        <f t="shared" si="14"/>
        <v>0</v>
      </c>
    </row>
    <row r="71" spans="1:12" s="5" customFormat="1" x14ac:dyDescent="0.25">
      <c r="A71" s="59"/>
      <c r="B71" s="68"/>
      <c r="C71" s="58"/>
      <c r="D71" s="58"/>
      <c r="E71" s="100"/>
      <c r="F71" s="100"/>
      <c r="G71" s="21"/>
      <c r="H71" s="21"/>
      <c r="I71" s="21"/>
      <c r="J71" s="100"/>
      <c r="K71" s="100"/>
      <c r="L71" s="100"/>
    </row>
    <row r="72" spans="1:12" s="5" customFormat="1" x14ac:dyDescent="0.25">
      <c r="A72" s="59"/>
      <c r="B72" s="68"/>
      <c r="C72" s="58"/>
      <c r="D72" s="58"/>
      <c r="E72" s="100"/>
      <c r="F72" s="100"/>
      <c r="G72" s="21"/>
      <c r="H72" s="21"/>
      <c r="I72" s="21"/>
      <c r="J72" s="100"/>
      <c r="K72" s="100"/>
      <c r="L72" s="100"/>
    </row>
    <row r="73" spans="1:12" s="5" customFormat="1" x14ac:dyDescent="0.25">
      <c r="A73" s="59"/>
      <c r="B73" s="68"/>
      <c r="C73" s="58"/>
      <c r="D73" s="58"/>
      <c r="E73" s="100"/>
      <c r="F73" s="100"/>
      <c r="G73" s="21"/>
      <c r="H73" s="21"/>
      <c r="I73" s="21"/>
      <c r="J73" s="100"/>
      <c r="K73" s="100"/>
      <c r="L73" s="100"/>
    </row>
    <row r="74" spans="1:12" x14ac:dyDescent="0.25">
      <c r="A74" s="59"/>
      <c r="B74" s="68"/>
      <c r="C74" s="58"/>
      <c r="D74" s="58"/>
      <c r="E74" s="100"/>
      <c r="F74" s="100"/>
      <c r="G74" s="21"/>
      <c r="H74" s="21"/>
      <c r="I74" s="21"/>
      <c r="J74" s="100"/>
      <c r="K74" s="100"/>
      <c r="L74" s="100"/>
    </row>
    <row r="75" spans="1:12" s="5" customFormat="1" ht="93.75" customHeight="1" x14ac:dyDescent="0.25">
      <c r="A75" s="101" t="s">
        <v>99</v>
      </c>
      <c r="B75" s="101" t="s">
        <v>71</v>
      </c>
      <c r="C75" s="101">
        <f>SUM(C76,C80,C86)</f>
        <v>2</v>
      </c>
      <c r="D75" s="101">
        <f>SUM(D76,D80,D86)</f>
        <v>2</v>
      </c>
      <c r="E75" s="101"/>
      <c r="F75" s="101"/>
      <c r="G75" s="101">
        <f t="shared" ref="G75:L75" si="15">SUM(G76,G80,G86)</f>
        <v>20</v>
      </c>
      <c r="H75" s="101">
        <f t="shared" si="15"/>
        <v>0</v>
      </c>
      <c r="I75" s="101">
        <f t="shared" si="15"/>
        <v>580</v>
      </c>
      <c r="J75" s="101">
        <f t="shared" si="15"/>
        <v>1</v>
      </c>
      <c r="K75" s="101">
        <f t="shared" si="15"/>
        <v>0</v>
      </c>
      <c r="L75" s="101">
        <f t="shared" si="15"/>
        <v>200000</v>
      </c>
    </row>
    <row r="76" spans="1:12" s="5" customFormat="1" x14ac:dyDescent="0.25">
      <c r="A76" s="59"/>
      <c r="B76" s="131" t="s">
        <v>229</v>
      </c>
      <c r="C76" s="132">
        <f>SUM(C77:C79)</f>
        <v>2</v>
      </c>
      <c r="D76" s="132">
        <f>SUM(D77:D79)</f>
        <v>2</v>
      </c>
      <c r="E76" s="236"/>
      <c r="F76" s="133"/>
      <c r="G76" s="132">
        <f t="shared" ref="G76:L76" si="16">SUM(G77:G79)</f>
        <v>20</v>
      </c>
      <c r="H76" s="132">
        <f t="shared" si="16"/>
        <v>0</v>
      </c>
      <c r="I76" s="132">
        <f t="shared" si="16"/>
        <v>580</v>
      </c>
      <c r="J76" s="133">
        <f t="shared" si="16"/>
        <v>1</v>
      </c>
      <c r="K76" s="133">
        <f t="shared" si="16"/>
        <v>0</v>
      </c>
      <c r="L76" s="134">
        <f t="shared" si="16"/>
        <v>200000</v>
      </c>
    </row>
    <row r="77" spans="1:12" s="5" customFormat="1" x14ac:dyDescent="0.25">
      <c r="A77" s="59"/>
      <c r="B77" s="68" t="s">
        <v>287</v>
      </c>
      <c r="C77" s="58">
        <v>1</v>
      </c>
      <c r="D77" s="58">
        <v>1</v>
      </c>
      <c r="E77" s="100" t="s">
        <v>289</v>
      </c>
      <c r="F77" s="100" t="s">
        <v>290</v>
      </c>
      <c r="G77" s="21">
        <v>10</v>
      </c>
      <c r="H77" s="21">
        <v>0</v>
      </c>
      <c r="I77" s="21">
        <v>350</v>
      </c>
      <c r="J77" s="100">
        <v>1</v>
      </c>
      <c r="K77" s="100">
        <v>0</v>
      </c>
      <c r="L77" s="211">
        <v>200000</v>
      </c>
    </row>
    <row r="78" spans="1:12" s="5" customFormat="1" x14ac:dyDescent="0.25">
      <c r="A78" s="59"/>
      <c r="B78" s="68" t="s">
        <v>291</v>
      </c>
      <c r="C78" s="58">
        <v>1</v>
      </c>
      <c r="D78" s="58">
        <v>1</v>
      </c>
      <c r="E78" s="100" t="s">
        <v>284</v>
      </c>
      <c r="F78" s="100" t="s">
        <v>290</v>
      </c>
      <c r="G78" s="21">
        <v>10</v>
      </c>
      <c r="H78" s="21">
        <v>0</v>
      </c>
      <c r="I78" s="21">
        <v>230</v>
      </c>
      <c r="J78" s="100">
        <v>0</v>
      </c>
      <c r="K78" s="100">
        <v>0</v>
      </c>
      <c r="L78" s="100">
        <v>0</v>
      </c>
    </row>
    <row r="79" spans="1:12" s="5" customFormat="1" x14ac:dyDescent="0.25">
      <c r="A79" s="59"/>
      <c r="B79" s="68"/>
      <c r="C79" s="58"/>
      <c r="D79" s="58"/>
      <c r="E79" s="100"/>
      <c r="F79" s="100"/>
      <c r="G79" s="21"/>
      <c r="H79" s="21"/>
      <c r="I79" s="21"/>
      <c r="J79" s="100"/>
      <c r="K79" s="100"/>
      <c r="L79" s="100"/>
    </row>
    <row r="80" spans="1:12" s="5" customFormat="1" x14ac:dyDescent="0.25">
      <c r="A80" s="59"/>
      <c r="B80" s="131" t="s">
        <v>230</v>
      </c>
      <c r="C80" s="132">
        <f>SUM(C81:C85)</f>
        <v>0</v>
      </c>
      <c r="D80" s="132">
        <f>SUM(D81:D85)</f>
        <v>0</v>
      </c>
      <c r="E80" s="236"/>
      <c r="F80" s="133"/>
      <c r="G80" s="132">
        <f t="shared" ref="G80:L80" si="17">SUM(G81:G85)</f>
        <v>0</v>
      </c>
      <c r="H80" s="132">
        <f t="shared" si="17"/>
        <v>0</v>
      </c>
      <c r="I80" s="132">
        <f t="shared" si="17"/>
        <v>0</v>
      </c>
      <c r="J80" s="133">
        <f t="shared" si="17"/>
        <v>0</v>
      </c>
      <c r="K80" s="133">
        <f t="shared" si="17"/>
        <v>0</v>
      </c>
      <c r="L80" s="134">
        <f t="shared" si="17"/>
        <v>0</v>
      </c>
    </row>
    <row r="81" spans="1:12" s="5" customFormat="1" x14ac:dyDescent="0.25">
      <c r="A81" s="59"/>
      <c r="B81" s="68"/>
      <c r="C81" s="58"/>
      <c r="D81" s="58"/>
      <c r="E81" s="100"/>
      <c r="F81" s="100"/>
      <c r="G81" s="21"/>
      <c r="H81" s="21"/>
      <c r="I81" s="21"/>
      <c r="J81" s="100"/>
      <c r="K81" s="100"/>
      <c r="L81" s="100"/>
    </row>
    <row r="82" spans="1:12" s="5" customFormat="1" x14ac:dyDescent="0.25">
      <c r="A82" s="59"/>
      <c r="B82" s="68"/>
      <c r="C82" s="58"/>
      <c r="D82" s="58"/>
      <c r="E82" s="100"/>
      <c r="F82" s="100"/>
      <c r="G82" s="21"/>
      <c r="H82" s="21"/>
      <c r="I82" s="21"/>
      <c r="J82" s="100"/>
      <c r="K82" s="100"/>
      <c r="L82" s="100"/>
    </row>
    <row r="83" spans="1:12" s="5" customFormat="1" x14ac:dyDescent="0.25">
      <c r="A83" s="59"/>
      <c r="B83" s="68"/>
      <c r="C83" s="58"/>
      <c r="D83" s="58"/>
      <c r="E83" s="100"/>
      <c r="F83" s="100"/>
      <c r="G83" s="21"/>
      <c r="H83" s="21"/>
      <c r="I83" s="21"/>
      <c r="J83" s="100"/>
      <c r="K83" s="100"/>
      <c r="L83" s="100"/>
    </row>
    <row r="84" spans="1:12" s="5" customFormat="1" x14ac:dyDescent="0.25">
      <c r="A84" s="59"/>
      <c r="B84" s="68"/>
      <c r="C84" s="58"/>
      <c r="D84" s="58"/>
      <c r="E84" s="100"/>
      <c r="F84" s="100"/>
      <c r="G84" s="21"/>
      <c r="H84" s="21"/>
      <c r="I84" s="21"/>
      <c r="J84" s="100"/>
      <c r="K84" s="100"/>
      <c r="L84" s="100"/>
    </row>
    <row r="85" spans="1:12" s="5" customFormat="1" x14ac:dyDescent="0.25">
      <c r="A85" s="59"/>
      <c r="B85" s="68"/>
      <c r="C85" s="58"/>
      <c r="D85" s="58"/>
      <c r="E85" s="100"/>
      <c r="F85" s="100"/>
      <c r="G85" s="21"/>
      <c r="H85" s="21"/>
      <c r="I85" s="21"/>
      <c r="J85" s="100"/>
      <c r="K85" s="100"/>
      <c r="L85" s="100"/>
    </row>
    <row r="86" spans="1:12" s="5" customFormat="1" x14ac:dyDescent="0.25">
      <c r="A86" s="59"/>
      <c r="B86" s="131" t="s">
        <v>231</v>
      </c>
      <c r="C86" s="132">
        <f>SUM(C87:C90)</f>
        <v>0</v>
      </c>
      <c r="D86" s="132">
        <f>SUM(D87:D90)</f>
        <v>0</v>
      </c>
      <c r="E86" s="236"/>
      <c r="F86" s="133"/>
      <c r="G86" s="132">
        <f t="shared" ref="G86:L86" si="18">SUM(G87:G90)</f>
        <v>0</v>
      </c>
      <c r="H86" s="132">
        <f t="shared" si="18"/>
        <v>0</v>
      </c>
      <c r="I86" s="132">
        <f t="shared" si="18"/>
        <v>0</v>
      </c>
      <c r="J86" s="133">
        <f t="shared" si="18"/>
        <v>0</v>
      </c>
      <c r="K86" s="133">
        <f t="shared" si="18"/>
        <v>0</v>
      </c>
      <c r="L86" s="134">
        <f t="shared" si="18"/>
        <v>0</v>
      </c>
    </row>
    <row r="87" spans="1:12" s="5" customFormat="1" x14ac:dyDescent="0.25">
      <c r="A87" s="59"/>
      <c r="B87" s="68"/>
      <c r="C87" s="58"/>
      <c r="D87" s="58"/>
      <c r="E87" s="100"/>
      <c r="F87" s="100"/>
      <c r="G87" s="21"/>
      <c r="H87" s="21"/>
      <c r="I87" s="21"/>
      <c r="J87" s="100"/>
      <c r="K87" s="100"/>
      <c r="L87" s="100"/>
    </row>
    <row r="88" spans="1:12" s="5" customFormat="1" x14ac:dyDescent="0.25">
      <c r="A88" s="59"/>
      <c r="B88" s="68"/>
      <c r="C88" s="58"/>
      <c r="D88" s="58"/>
      <c r="E88" s="100"/>
      <c r="F88" s="100"/>
      <c r="G88" s="21"/>
      <c r="H88" s="21"/>
      <c r="I88" s="21"/>
      <c r="J88" s="100"/>
      <c r="K88" s="100"/>
      <c r="L88" s="100"/>
    </row>
    <row r="89" spans="1:12" s="5" customFormat="1" x14ac:dyDescent="0.25">
      <c r="A89" s="59"/>
      <c r="B89" s="68"/>
      <c r="C89" s="58"/>
      <c r="D89" s="58"/>
      <c r="E89" s="100"/>
      <c r="F89" s="100"/>
      <c r="G89" s="21"/>
      <c r="H89" s="21"/>
      <c r="I89" s="21"/>
      <c r="J89" s="100"/>
      <c r="K89" s="100"/>
      <c r="L89" s="100"/>
    </row>
    <row r="90" spans="1:12" x14ac:dyDescent="0.25">
      <c r="A90" s="59"/>
      <c r="B90" s="68"/>
      <c r="C90" s="58"/>
      <c r="D90" s="58"/>
      <c r="E90" s="100"/>
      <c r="F90" s="100"/>
      <c r="G90" s="21"/>
      <c r="H90" s="21"/>
      <c r="I90" s="21"/>
      <c r="J90" s="100"/>
      <c r="K90" s="100"/>
      <c r="L90" s="100"/>
    </row>
    <row r="91" spans="1:12" s="5" customFormat="1" ht="75" customHeight="1" x14ac:dyDescent="0.25">
      <c r="A91" s="101" t="s">
        <v>100</v>
      </c>
      <c r="B91" s="101" t="s">
        <v>72</v>
      </c>
      <c r="C91" s="101">
        <f>SUM(C92,C96,C102)</f>
        <v>2</v>
      </c>
      <c r="D91" s="101">
        <f>SUM(D92,D96,D102)</f>
        <v>2</v>
      </c>
      <c r="E91" s="101"/>
      <c r="F91" s="101"/>
      <c r="G91" s="101">
        <f>SUM(G92,G96,G102)</f>
        <v>5</v>
      </c>
      <c r="H91" s="101">
        <f>SUM(H92,H96,H102)</f>
        <v>0</v>
      </c>
      <c r="I91" s="101">
        <f>SUM(CI92,I96,I102)</f>
        <v>0</v>
      </c>
      <c r="J91" s="101">
        <f>SUM(J92,J96,J102)</f>
        <v>0</v>
      </c>
      <c r="K91" s="101">
        <f>SUM(K92,K96,K102)</f>
        <v>0</v>
      </c>
      <c r="L91" s="101">
        <f>SUM(L92,L96,L102)</f>
        <v>0</v>
      </c>
    </row>
    <row r="92" spans="1:12" s="5" customFormat="1" x14ac:dyDescent="0.25">
      <c r="A92" s="59"/>
      <c r="B92" s="131" t="s">
        <v>229</v>
      </c>
      <c r="C92" s="132">
        <f>SUM(C93:C95)</f>
        <v>1</v>
      </c>
      <c r="D92" s="132">
        <f>SUM(D93:D95)</f>
        <v>1</v>
      </c>
      <c r="E92" s="236"/>
      <c r="F92" s="133"/>
      <c r="G92" s="132">
        <f t="shared" ref="G92:L92" si="19">SUM(G93:G95)</f>
        <v>5</v>
      </c>
      <c r="H92" s="132">
        <f t="shared" si="19"/>
        <v>0</v>
      </c>
      <c r="I92" s="132">
        <f t="shared" si="19"/>
        <v>230</v>
      </c>
      <c r="J92" s="133">
        <f t="shared" si="19"/>
        <v>0</v>
      </c>
      <c r="K92" s="133">
        <f t="shared" si="19"/>
        <v>0</v>
      </c>
      <c r="L92" s="134">
        <f t="shared" si="19"/>
        <v>0</v>
      </c>
    </row>
    <row r="93" spans="1:12" s="5" customFormat="1" x14ac:dyDescent="0.25">
      <c r="A93" s="59"/>
      <c r="B93" s="68" t="s">
        <v>292</v>
      </c>
      <c r="C93" s="58">
        <v>1</v>
      </c>
      <c r="D93" s="58">
        <v>1</v>
      </c>
      <c r="E93" s="100" t="s">
        <v>288</v>
      </c>
      <c r="F93" s="100" t="s">
        <v>290</v>
      </c>
      <c r="G93" s="21">
        <v>5</v>
      </c>
      <c r="H93" s="21">
        <v>0</v>
      </c>
      <c r="I93" s="21">
        <v>230</v>
      </c>
      <c r="J93" s="100">
        <v>0</v>
      </c>
      <c r="K93" s="100">
        <v>0</v>
      </c>
      <c r="L93" s="100">
        <v>0</v>
      </c>
    </row>
    <row r="94" spans="1:12" s="5" customFormat="1" x14ac:dyDescent="0.25">
      <c r="A94" s="59"/>
      <c r="B94" s="68"/>
      <c r="C94" s="58"/>
      <c r="D94" s="58"/>
      <c r="E94" s="100"/>
      <c r="F94" s="100"/>
      <c r="G94" s="21"/>
      <c r="H94" s="21"/>
      <c r="I94" s="21"/>
      <c r="J94" s="100"/>
      <c r="K94" s="100"/>
      <c r="L94" s="100"/>
    </row>
    <row r="95" spans="1:12" s="5" customFormat="1" x14ac:dyDescent="0.25">
      <c r="A95" s="59"/>
      <c r="B95" s="68"/>
      <c r="C95" s="58"/>
      <c r="D95" s="58"/>
      <c r="E95" s="100"/>
      <c r="F95" s="100"/>
      <c r="G95" s="21"/>
      <c r="H95" s="21"/>
      <c r="I95" s="21"/>
      <c r="J95" s="100"/>
      <c r="K95" s="100"/>
      <c r="L95" s="100"/>
    </row>
    <row r="96" spans="1:12" s="5" customFormat="1" x14ac:dyDescent="0.25">
      <c r="A96" s="59"/>
      <c r="B96" s="131" t="s">
        <v>230</v>
      </c>
      <c r="C96" s="132">
        <v>1</v>
      </c>
      <c r="D96" s="132">
        <v>1</v>
      </c>
      <c r="E96" s="236"/>
      <c r="F96" s="133"/>
      <c r="G96" s="132">
        <f t="shared" ref="G96:L96" si="20">SUM(G97:G101)</f>
        <v>0</v>
      </c>
      <c r="H96" s="132">
        <f t="shared" si="20"/>
        <v>0</v>
      </c>
      <c r="I96" s="132">
        <f t="shared" si="20"/>
        <v>0</v>
      </c>
      <c r="J96" s="133">
        <f t="shared" si="20"/>
        <v>0</v>
      </c>
      <c r="K96" s="133">
        <f t="shared" si="20"/>
        <v>0</v>
      </c>
      <c r="L96" s="134">
        <f t="shared" si="20"/>
        <v>0</v>
      </c>
    </row>
    <row r="97" spans="1:12" s="5" customFormat="1" x14ac:dyDescent="0.25">
      <c r="A97" s="59"/>
      <c r="B97" s="68"/>
      <c r="C97" s="58"/>
      <c r="D97" s="58"/>
      <c r="E97" s="100"/>
      <c r="F97" s="100"/>
      <c r="G97" s="21"/>
      <c r="H97" s="21"/>
      <c r="I97" s="21"/>
      <c r="J97" s="100"/>
      <c r="K97" s="100"/>
      <c r="L97" s="100"/>
    </row>
    <row r="98" spans="1:12" s="5" customFormat="1" x14ac:dyDescent="0.25">
      <c r="A98" s="59"/>
      <c r="B98" s="68"/>
      <c r="C98" s="58"/>
      <c r="D98" s="58"/>
      <c r="E98" s="100"/>
      <c r="F98" s="100"/>
      <c r="G98" s="21"/>
      <c r="H98" s="21"/>
      <c r="I98" s="21"/>
      <c r="J98" s="100"/>
      <c r="K98" s="100"/>
      <c r="L98" s="100"/>
    </row>
    <row r="99" spans="1:12" s="5" customFormat="1" x14ac:dyDescent="0.25">
      <c r="A99" s="59"/>
      <c r="B99" s="68"/>
      <c r="C99" s="58"/>
      <c r="D99" s="58"/>
      <c r="E99" s="100"/>
      <c r="F99" s="100"/>
      <c r="G99" s="21"/>
      <c r="H99" s="21"/>
      <c r="I99" s="21"/>
      <c r="J99" s="100"/>
      <c r="K99" s="100"/>
      <c r="L99" s="100"/>
    </row>
    <row r="100" spans="1:12" s="5" customFormat="1" x14ac:dyDescent="0.25">
      <c r="A100" s="59"/>
      <c r="B100" s="68"/>
      <c r="C100" s="58"/>
      <c r="D100" s="58"/>
      <c r="E100" s="100"/>
      <c r="F100" s="100"/>
      <c r="G100" s="21"/>
      <c r="H100" s="21"/>
      <c r="I100" s="21"/>
      <c r="J100" s="100"/>
      <c r="K100" s="100"/>
      <c r="L100" s="100"/>
    </row>
    <row r="101" spans="1:12" s="5" customFormat="1" x14ac:dyDescent="0.25">
      <c r="A101" s="59"/>
      <c r="B101" s="68"/>
      <c r="C101" s="58"/>
      <c r="D101" s="58"/>
      <c r="E101" s="100"/>
      <c r="F101" s="100"/>
      <c r="G101" s="21"/>
      <c r="H101" s="21"/>
      <c r="I101" s="21"/>
      <c r="J101" s="100"/>
      <c r="K101" s="100"/>
      <c r="L101" s="100"/>
    </row>
    <row r="102" spans="1:12" s="5" customFormat="1" x14ac:dyDescent="0.25">
      <c r="A102" s="59"/>
      <c r="B102" s="131" t="s">
        <v>231</v>
      </c>
      <c r="C102" s="132">
        <f>SUM(C103:C106)</f>
        <v>0</v>
      </c>
      <c r="D102" s="132">
        <f>SUM(D103:D106)</f>
        <v>0</v>
      </c>
      <c r="E102" s="236"/>
      <c r="F102" s="133"/>
      <c r="G102" s="132">
        <f t="shared" ref="G102:L102" si="21">SUM(G103:G106)</f>
        <v>0</v>
      </c>
      <c r="H102" s="132">
        <f t="shared" si="21"/>
        <v>0</v>
      </c>
      <c r="I102" s="132">
        <f t="shared" si="21"/>
        <v>0</v>
      </c>
      <c r="J102" s="133">
        <f t="shared" si="21"/>
        <v>0</v>
      </c>
      <c r="K102" s="133">
        <f t="shared" si="21"/>
        <v>0</v>
      </c>
      <c r="L102" s="134">
        <f t="shared" si="21"/>
        <v>0</v>
      </c>
    </row>
    <row r="103" spans="1:12" s="5" customFormat="1" x14ac:dyDescent="0.25">
      <c r="A103" s="59"/>
      <c r="B103" s="68"/>
      <c r="C103" s="58"/>
      <c r="D103" s="58"/>
      <c r="E103" s="100"/>
      <c r="F103" s="100"/>
      <c r="G103" s="21"/>
      <c r="H103" s="21"/>
      <c r="I103" s="21"/>
      <c r="J103" s="100"/>
      <c r="K103" s="100"/>
      <c r="L103" s="100"/>
    </row>
    <row r="104" spans="1:12" s="5" customFormat="1" x14ac:dyDescent="0.25">
      <c r="A104" s="59"/>
      <c r="B104" s="68"/>
      <c r="C104" s="58"/>
      <c r="D104" s="58"/>
      <c r="E104" s="100"/>
      <c r="F104" s="100"/>
      <c r="G104" s="21"/>
      <c r="H104" s="21"/>
      <c r="I104" s="21"/>
      <c r="J104" s="100"/>
      <c r="K104" s="100"/>
      <c r="L104" s="100"/>
    </row>
    <row r="105" spans="1:12" s="5" customFormat="1" x14ac:dyDescent="0.25">
      <c r="A105" s="59"/>
      <c r="B105" s="68"/>
      <c r="C105" s="58"/>
      <c r="D105" s="58"/>
      <c r="E105" s="100"/>
      <c r="F105" s="100"/>
      <c r="G105" s="21"/>
      <c r="H105" s="21"/>
      <c r="I105" s="21"/>
      <c r="J105" s="100"/>
      <c r="K105" s="100"/>
      <c r="L105" s="100"/>
    </row>
    <row r="106" spans="1:12" x14ac:dyDescent="0.25">
      <c r="A106" s="59"/>
      <c r="B106" s="68"/>
      <c r="C106" s="58"/>
      <c r="D106" s="58"/>
      <c r="E106" s="100"/>
      <c r="F106" s="100"/>
      <c r="G106" s="21"/>
      <c r="H106" s="21"/>
      <c r="I106" s="21"/>
      <c r="J106" s="100"/>
      <c r="K106" s="100"/>
      <c r="L106" s="100"/>
    </row>
    <row r="107" spans="1:12" ht="187.5" customHeight="1" x14ac:dyDescent="0.25">
      <c r="A107" s="101" t="s">
        <v>194</v>
      </c>
      <c r="B107" s="101" t="s">
        <v>195</v>
      </c>
      <c r="C107" s="101">
        <f>SUM(C108,C112,C115)</f>
        <v>0</v>
      </c>
      <c r="D107" s="101">
        <f>SUM(D108,D112,D115)</f>
        <v>0</v>
      </c>
      <c r="E107" s="101"/>
      <c r="F107" s="101"/>
      <c r="G107" s="101">
        <f t="shared" ref="G107:L107" si="22">SUM(G108,G112,G115)</f>
        <v>0</v>
      </c>
      <c r="H107" s="101">
        <f t="shared" si="22"/>
        <v>0</v>
      </c>
      <c r="I107" s="101">
        <f t="shared" si="22"/>
        <v>0</v>
      </c>
      <c r="J107" s="101">
        <f t="shared" si="22"/>
        <v>0</v>
      </c>
      <c r="K107" s="101">
        <f t="shared" si="22"/>
        <v>0</v>
      </c>
      <c r="L107" s="101">
        <f t="shared" si="22"/>
        <v>0</v>
      </c>
    </row>
    <row r="108" spans="1:12" x14ac:dyDescent="0.25">
      <c r="A108" s="59"/>
      <c r="B108" s="131" t="s">
        <v>229</v>
      </c>
      <c r="C108" s="132">
        <f>SUM(C109:C111)</f>
        <v>0</v>
      </c>
      <c r="D108" s="132">
        <f>SUM(D109:D111)</f>
        <v>0</v>
      </c>
      <c r="E108" s="236"/>
      <c r="F108" s="133"/>
      <c r="G108" s="132">
        <f t="shared" ref="G108:L108" si="23">SUM(G109:G111)</f>
        <v>0</v>
      </c>
      <c r="H108" s="132">
        <f t="shared" si="23"/>
        <v>0</v>
      </c>
      <c r="I108" s="132">
        <f t="shared" si="23"/>
        <v>0</v>
      </c>
      <c r="J108" s="133">
        <f t="shared" si="23"/>
        <v>0</v>
      </c>
      <c r="K108" s="133">
        <f t="shared" si="23"/>
        <v>0</v>
      </c>
      <c r="L108" s="134">
        <f t="shared" si="23"/>
        <v>0</v>
      </c>
    </row>
    <row r="109" spans="1:12" x14ac:dyDescent="0.25">
      <c r="A109" s="59"/>
      <c r="B109" s="68"/>
      <c r="C109" s="58"/>
      <c r="D109" s="58"/>
      <c r="E109" s="100"/>
      <c r="F109" s="100"/>
      <c r="G109" s="21"/>
      <c r="H109" s="21"/>
      <c r="I109" s="21"/>
      <c r="J109" s="100"/>
      <c r="K109" s="100"/>
      <c r="L109" s="100"/>
    </row>
    <row r="110" spans="1:12" x14ac:dyDescent="0.25">
      <c r="A110" s="59"/>
      <c r="B110" s="68"/>
      <c r="C110" s="58"/>
      <c r="D110" s="58"/>
      <c r="E110" s="100"/>
      <c r="F110" s="100"/>
      <c r="G110" s="21"/>
      <c r="H110" s="21"/>
      <c r="I110" s="21"/>
      <c r="J110" s="100"/>
      <c r="K110" s="100"/>
      <c r="L110" s="100"/>
    </row>
    <row r="111" spans="1:12" x14ac:dyDescent="0.25">
      <c r="A111" s="59"/>
      <c r="B111" s="68"/>
      <c r="C111" s="58"/>
      <c r="D111" s="58"/>
      <c r="E111" s="100"/>
      <c r="F111" s="100"/>
      <c r="G111" s="21"/>
      <c r="H111" s="21"/>
      <c r="I111" s="21"/>
      <c r="J111" s="100"/>
      <c r="K111" s="100"/>
      <c r="L111" s="100"/>
    </row>
    <row r="112" spans="1:12" x14ac:dyDescent="0.25">
      <c r="A112" s="59"/>
      <c r="B112" s="131" t="s">
        <v>230</v>
      </c>
      <c r="C112" s="132">
        <f>SUM(C113:C114)</f>
        <v>0</v>
      </c>
      <c r="D112" s="132">
        <f>SUM(D113:D114)</f>
        <v>0</v>
      </c>
      <c r="E112" s="236"/>
      <c r="F112" s="133"/>
      <c r="G112" s="132">
        <f t="shared" ref="G112:L112" si="24">SUM(G113:G114)</f>
        <v>0</v>
      </c>
      <c r="H112" s="132">
        <f t="shared" si="24"/>
        <v>0</v>
      </c>
      <c r="I112" s="132">
        <f t="shared" si="24"/>
        <v>0</v>
      </c>
      <c r="J112" s="133">
        <f t="shared" si="24"/>
        <v>0</v>
      </c>
      <c r="K112" s="133">
        <f t="shared" si="24"/>
        <v>0</v>
      </c>
      <c r="L112" s="134">
        <f t="shared" si="24"/>
        <v>0</v>
      </c>
    </row>
    <row r="113" spans="1:14" x14ac:dyDescent="0.25">
      <c r="A113" s="59"/>
      <c r="B113" s="68"/>
      <c r="C113" s="58"/>
      <c r="D113" s="58"/>
      <c r="E113" s="100"/>
      <c r="F113" s="100"/>
      <c r="G113" s="21"/>
      <c r="H113" s="21"/>
      <c r="I113" s="21"/>
      <c r="J113" s="100"/>
      <c r="K113" s="100"/>
      <c r="L113" s="100"/>
    </row>
    <row r="114" spans="1:14" x14ac:dyDescent="0.25">
      <c r="A114" s="59"/>
      <c r="B114" s="68"/>
      <c r="C114" s="58"/>
      <c r="D114" s="58"/>
      <c r="E114" s="100"/>
      <c r="F114" s="100"/>
      <c r="G114" s="21"/>
      <c r="H114" s="21"/>
      <c r="I114" s="21"/>
      <c r="J114" s="100"/>
      <c r="K114" s="100"/>
      <c r="L114" s="100"/>
    </row>
    <row r="115" spans="1:14" x14ac:dyDescent="0.25">
      <c r="A115" s="59"/>
      <c r="B115" s="131" t="s">
        <v>231</v>
      </c>
      <c r="C115" s="132">
        <f>SUM(C116:C118)</f>
        <v>0</v>
      </c>
      <c r="D115" s="132">
        <f>SUM(D116:D118)</f>
        <v>0</v>
      </c>
      <c r="E115" s="236"/>
      <c r="F115" s="133"/>
      <c r="G115" s="132">
        <f t="shared" ref="G115:L115" si="25">SUM(G116:G118)</f>
        <v>0</v>
      </c>
      <c r="H115" s="132">
        <f t="shared" si="25"/>
        <v>0</v>
      </c>
      <c r="I115" s="132">
        <f t="shared" si="25"/>
        <v>0</v>
      </c>
      <c r="J115" s="133">
        <f t="shared" si="25"/>
        <v>0</v>
      </c>
      <c r="K115" s="133">
        <f t="shared" si="25"/>
        <v>0</v>
      </c>
      <c r="L115" s="134">
        <f t="shared" si="25"/>
        <v>0</v>
      </c>
    </row>
    <row r="116" spans="1:14" x14ac:dyDescent="0.25">
      <c r="A116" s="59"/>
      <c r="B116" s="68"/>
      <c r="C116" s="58"/>
      <c r="D116" s="58"/>
      <c r="E116" s="100"/>
      <c r="F116" s="100"/>
      <c r="G116" s="21"/>
      <c r="H116" s="21"/>
      <c r="I116" s="21"/>
      <c r="J116" s="100"/>
      <c r="K116" s="100"/>
      <c r="L116" s="100"/>
    </row>
    <row r="117" spans="1:14" x14ac:dyDescent="0.25">
      <c r="A117" s="59"/>
      <c r="B117" s="68"/>
      <c r="C117" s="58"/>
      <c r="D117" s="58"/>
      <c r="E117" s="100"/>
      <c r="F117" s="100"/>
      <c r="G117" s="21"/>
      <c r="H117" s="21"/>
      <c r="I117" s="21"/>
      <c r="J117" s="100"/>
      <c r="K117" s="100"/>
      <c r="L117" s="100"/>
    </row>
    <row r="118" spans="1:14" x14ac:dyDescent="0.25">
      <c r="A118" s="59"/>
      <c r="B118" s="68"/>
      <c r="C118" s="58"/>
      <c r="D118" s="58"/>
      <c r="E118" s="100"/>
      <c r="F118" s="100"/>
      <c r="G118" s="21"/>
      <c r="H118" s="21"/>
      <c r="I118" s="21"/>
      <c r="J118" s="100"/>
      <c r="K118" s="100"/>
      <c r="L118" s="100"/>
    </row>
    <row r="119" spans="1:14" ht="19.5" x14ac:dyDescent="0.35">
      <c r="A119" s="333" t="s">
        <v>193</v>
      </c>
      <c r="B119" s="333"/>
      <c r="C119" s="333"/>
      <c r="D119" s="333"/>
      <c r="E119" s="333"/>
      <c r="F119" s="333"/>
      <c r="G119" s="333"/>
      <c r="H119" s="333"/>
      <c r="I119" s="333"/>
      <c r="J119" s="333"/>
      <c r="K119" s="101"/>
      <c r="L119" s="101"/>
    </row>
    <row r="120" spans="1:14" x14ac:dyDescent="0.3">
      <c r="K120" s="239"/>
      <c r="L120" s="127"/>
    </row>
    <row r="121" spans="1:14" x14ac:dyDescent="0.3">
      <c r="I121" s="10"/>
      <c r="J121" s="10"/>
      <c r="K121" s="127"/>
      <c r="L121" s="127"/>
      <c r="M121" s="3"/>
      <c r="N121" s="3"/>
    </row>
    <row r="122" spans="1:14" x14ac:dyDescent="0.3">
      <c r="I122" s="10"/>
      <c r="J122" s="10"/>
      <c r="K122" s="127"/>
      <c r="L122" s="127"/>
      <c r="M122" s="3"/>
      <c r="N122" s="3"/>
    </row>
    <row r="123" spans="1:14" x14ac:dyDescent="0.3">
      <c r="I123" s="10"/>
      <c r="J123" s="10"/>
      <c r="K123" s="127"/>
      <c r="L123" s="127"/>
      <c r="M123" s="3"/>
      <c r="N123" s="3"/>
    </row>
    <row r="124" spans="1:14" x14ac:dyDescent="0.3">
      <c r="I124" s="10"/>
      <c r="J124" s="10"/>
      <c r="K124" s="127"/>
      <c r="L124" s="127"/>
      <c r="M124" s="3"/>
      <c r="N124" s="3"/>
    </row>
    <row r="125" spans="1:14" x14ac:dyDescent="0.3">
      <c r="I125" s="10"/>
      <c r="J125" s="10"/>
      <c r="K125" s="127"/>
      <c r="L125" s="127"/>
      <c r="M125" s="3"/>
      <c r="N125" s="3"/>
    </row>
    <row r="126" spans="1:14" x14ac:dyDescent="0.3">
      <c r="I126" s="10"/>
      <c r="J126" s="10"/>
      <c r="K126" s="127"/>
      <c r="L126" s="127"/>
      <c r="M126" s="3"/>
      <c r="N126" s="3"/>
    </row>
    <row r="127" spans="1:14" x14ac:dyDescent="0.3">
      <c r="I127" s="10"/>
      <c r="J127" s="240"/>
      <c r="K127" s="241"/>
      <c r="L127" s="241"/>
      <c r="M127" s="242"/>
      <c r="N127" s="3"/>
    </row>
    <row r="128" spans="1:14" x14ac:dyDescent="0.3">
      <c r="I128" s="10"/>
      <c r="J128" s="240"/>
      <c r="K128" s="241"/>
      <c r="L128" s="241"/>
      <c r="M128" s="242"/>
      <c r="N128" s="3"/>
    </row>
    <row r="129" spans="9:14" customFormat="1" x14ac:dyDescent="0.25">
      <c r="I129" s="3"/>
      <c r="J129" s="242"/>
      <c r="K129" s="241"/>
      <c r="L129" s="241"/>
      <c r="M129" s="242"/>
      <c r="N129" s="3"/>
    </row>
    <row r="130" spans="9:14" customFormat="1" x14ac:dyDescent="0.25">
      <c r="I130" s="3"/>
      <c r="J130" s="242"/>
      <c r="K130" s="243"/>
      <c r="L130" s="243"/>
      <c r="M130" s="242"/>
      <c r="N130" s="3"/>
    </row>
    <row r="131" spans="9:14" customFormat="1" x14ac:dyDescent="0.25">
      <c r="I131" s="3"/>
      <c r="J131" s="242"/>
      <c r="K131" s="244"/>
      <c r="L131" s="244"/>
      <c r="M131" s="242"/>
      <c r="N131" s="3"/>
    </row>
    <row r="132" spans="9:14" customFormat="1" x14ac:dyDescent="0.25">
      <c r="I132" s="3"/>
      <c r="J132" s="242"/>
      <c r="K132" s="244"/>
      <c r="L132" s="244"/>
      <c r="M132" s="242"/>
      <c r="N132" s="3"/>
    </row>
    <row r="133" spans="9:14" customFormat="1" x14ac:dyDescent="0.25">
      <c r="I133" s="3"/>
      <c r="J133" s="242"/>
      <c r="K133" s="244"/>
      <c r="L133" s="244"/>
      <c r="M133" s="242"/>
      <c r="N133" s="3"/>
    </row>
    <row r="134" spans="9:14" customFormat="1" x14ac:dyDescent="0.25">
      <c r="I134" s="3"/>
      <c r="J134" s="3"/>
      <c r="K134" s="128"/>
      <c r="L134" s="128"/>
      <c r="M134" s="3"/>
      <c r="N134" s="3"/>
    </row>
    <row r="135" spans="9:14" customFormat="1" x14ac:dyDescent="0.25">
      <c r="I135" s="3"/>
      <c r="J135" s="3"/>
      <c r="K135" s="128"/>
      <c r="L135" s="128"/>
      <c r="M135" s="3"/>
      <c r="N135" s="3"/>
    </row>
    <row r="136" spans="9:14" customFormat="1" x14ac:dyDescent="0.25">
      <c r="I136" s="3"/>
      <c r="J136" s="3"/>
      <c r="K136" s="128"/>
      <c r="L136" s="128"/>
      <c r="M136" s="3"/>
      <c r="N136" s="3"/>
    </row>
    <row r="137" spans="9:14" customFormat="1" x14ac:dyDescent="0.25">
      <c r="I137" s="3"/>
      <c r="J137" s="242"/>
      <c r="K137" s="244"/>
      <c r="L137" s="244"/>
      <c r="M137" s="242"/>
      <c r="N137" s="242"/>
    </row>
    <row r="138" spans="9:14" customFormat="1" x14ac:dyDescent="0.25">
      <c r="I138" s="3"/>
      <c r="J138" s="242"/>
      <c r="K138" s="244"/>
      <c r="L138" s="244"/>
      <c r="M138" s="242"/>
      <c r="N138" s="242"/>
    </row>
    <row r="139" spans="9:14" customFormat="1" x14ac:dyDescent="0.25">
      <c r="I139" s="3"/>
      <c r="J139" s="242"/>
      <c r="K139" s="244"/>
      <c r="L139" s="244"/>
      <c r="M139" s="242"/>
      <c r="N139" s="242"/>
    </row>
    <row r="140" spans="9:14" customFormat="1" x14ac:dyDescent="0.25">
      <c r="I140" s="3"/>
      <c r="J140" s="242"/>
      <c r="K140" s="244"/>
      <c r="L140" s="244"/>
      <c r="M140" s="242"/>
      <c r="N140" s="242"/>
    </row>
    <row r="141" spans="9:14" customFormat="1" x14ac:dyDescent="0.25">
      <c r="I141" s="3"/>
      <c r="J141" s="242"/>
      <c r="K141" s="243"/>
      <c r="L141" s="243"/>
      <c r="M141" s="242"/>
      <c r="N141" s="242"/>
    </row>
    <row r="142" spans="9:14" customFormat="1" x14ac:dyDescent="0.25">
      <c r="I142" s="3"/>
      <c r="J142" s="242"/>
      <c r="K142" s="244"/>
      <c r="L142" s="244"/>
      <c r="M142" s="242"/>
      <c r="N142" s="242"/>
    </row>
    <row r="143" spans="9:14" customFormat="1" x14ac:dyDescent="0.25">
      <c r="I143" s="3"/>
      <c r="J143" s="242"/>
      <c r="K143" s="244"/>
      <c r="L143" s="244"/>
      <c r="M143" s="242"/>
      <c r="N143" s="242"/>
    </row>
    <row r="144" spans="9:14" customFormat="1" x14ac:dyDescent="0.25">
      <c r="I144" s="3"/>
      <c r="J144" s="242"/>
      <c r="K144" s="244"/>
      <c r="L144" s="244"/>
      <c r="M144" s="242"/>
      <c r="N144" s="242"/>
    </row>
    <row r="145" spans="9:14" customFormat="1" x14ac:dyDescent="0.25">
      <c r="I145" s="3"/>
      <c r="J145" s="242"/>
      <c r="K145" s="244"/>
      <c r="L145" s="244"/>
      <c r="M145" s="242"/>
      <c r="N145" s="242"/>
    </row>
    <row r="146" spans="9:14" customFormat="1" x14ac:dyDescent="0.25">
      <c r="I146" s="3"/>
      <c r="J146" s="242"/>
      <c r="K146" s="244"/>
      <c r="L146" s="244"/>
      <c r="M146" s="242"/>
      <c r="N146" s="242"/>
    </row>
    <row r="147" spans="9:14" customFormat="1" x14ac:dyDescent="0.25">
      <c r="I147" s="3"/>
      <c r="J147" s="3"/>
      <c r="K147" s="128"/>
      <c r="L147" s="128"/>
      <c r="M147" s="3"/>
      <c r="N147" s="3"/>
    </row>
    <row r="148" spans="9:14" customFormat="1" x14ac:dyDescent="0.25">
      <c r="I148" s="3"/>
      <c r="J148" s="3"/>
      <c r="K148" s="128"/>
      <c r="L148" s="128"/>
      <c r="M148" s="3"/>
      <c r="N148" s="3"/>
    </row>
    <row r="149" spans="9:14" customFormat="1" x14ac:dyDescent="0.25">
      <c r="I149" s="3"/>
      <c r="J149" s="242"/>
      <c r="K149" s="244"/>
      <c r="L149" s="244"/>
      <c r="M149" s="242"/>
      <c r="N149" s="242"/>
    </row>
    <row r="150" spans="9:14" customFormat="1" x14ac:dyDescent="0.25">
      <c r="I150" s="3"/>
      <c r="J150" s="242"/>
      <c r="K150" s="244"/>
      <c r="L150" s="244"/>
      <c r="M150" s="242"/>
      <c r="N150" s="242"/>
    </row>
    <row r="151" spans="9:14" customFormat="1" x14ac:dyDescent="0.25">
      <c r="I151" s="3"/>
      <c r="J151" s="242"/>
      <c r="K151" s="244"/>
      <c r="L151" s="244"/>
      <c r="M151" s="242"/>
      <c r="N151" s="242"/>
    </row>
    <row r="152" spans="9:14" customFormat="1" x14ac:dyDescent="0.25">
      <c r="I152" s="3"/>
      <c r="J152" s="242"/>
      <c r="K152" s="243"/>
      <c r="L152" s="243"/>
      <c r="M152" s="242"/>
      <c r="N152" s="242"/>
    </row>
    <row r="153" spans="9:14" customFormat="1" x14ac:dyDescent="0.25">
      <c r="I153" s="3"/>
      <c r="J153" s="242"/>
      <c r="K153" s="244"/>
      <c r="L153" s="244"/>
      <c r="M153" s="242"/>
      <c r="N153" s="242"/>
    </row>
    <row r="154" spans="9:14" customFormat="1" x14ac:dyDescent="0.25">
      <c r="I154" s="3"/>
      <c r="J154" s="242"/>
      <c r="K154" s="244"/>
      <c r="L154" s="244"/>
      <c r="M154" s="242"/>
      <c r="N154" s="242"/>
    </row>
    <row r="155" spans="9:14" customFormat="1" x14ac:dyDescent="0.25">
      <c r="I155" s="3"/>
      <c r="J155" s="242"/>
      <c r="K155" s="244"/>
      <c r="L155" s="244"/>
      <c r="M155" s="242"/>
      <c r="N155" s="242"/>
    </row>
    <row r="156" spans="9:14" customFormat="1" x14ac:dyDescent="0.25">
      <c r="I156" s="3"/>
      <c r="J156" s="242"/>
      <c r="K156" s="244"/>
      <c r="L156" s="244"/>
      <c r="M156" s="242"/>
      <c r="N156" s="242"/>
    </row>
    <row r="157" spans="9:14" customFormat="1" x14ac:dyDescent="0.25">
      <c r="I157" s="3"/>
      <c r="J157" s="242"/>
      <c r="K157" s="244"/>
      <c r="L157" s="244"/>
      <c r="M157" s="242"/>
      <c r="N157" s="242"/>
    </row>
    <row r="158" spans="9:14" customFormat="1" x14ac:dyDescent="0.25">
      <c r="I158" s="3"/>
      <c r="J158" s="242"/>
      <c r="K158" s="244"/>
      <c r="L158" s="244"/>
      <c r="M158" s="242"/>
      <c r="N158" s="242"/>
    </row>
    <row r="159" spans="9:14" customFormat="1" x14ac:dyDescent="0.25">
      <c r="I159" s="3"/>
      <c r="J159" s="242"/>
      <c r="K159" s="244"/>
      <c r="L159" s="244"/>
      <c r="M159" s="242"/>
      <c r="N159" s="242"/>
    </row>
    <row r="160" spans="9:14" customFormat="1" x14ac:dyDescent="0.25">
      <c r="I160" s="3"/>
      <c r="J160" s="242"/>
      <c r="K160" s="244"/>
      <c r="L160" s="244"/>
      <c r="M160" s="242"/>
      <c r="N160" s="242"/>
    </row>
    <row r="161" spans="7:17" customFormat="1" x14ac:dyDescent="0.25">
      <c r="I161" s="3"/>
      <c r="J161" s="242"/>
      <c r="K161" s="244"/>
      <c r="L161" s="244"/>
      <c r="M161" s="242"/>
      <c r="N161" s="242"/>
    </row>
    <row r="162" spans="7:17" customFormat="1" x14ac:dyDescent="0.25">
      <c r="I162" s="3"/>
      <c r="J162" s="242"/>
      <c r="K162" s="244"/>
      <c r="L162" s="244"/>
      <c r="M162" s="242"/>
      <c r="N162" s="242"/>
    </row>
    <row r="163" spans="7:17" customFormat="1" x14ac:dyDescent="0.25">
      <c r="I163" s="3"/>
      <c r="J163" s="242"/>
      <c r="K163" s="243"/>
      <c r="L163" s="243"/>
      <c r="M163" s="242"/>
      <c r="N163" s="242"/>
    </row>
    <row r="164" spans="7:17" customFormat="1" x14ac:dyDescent="0.25">
      <c r="I164" s="3"/>
      <c r="J164" s="242"/>
      <c r="K164" s="244"/>
      <c r="L164" s="244"/>
      <c r="M164" s="242"/>
      <c r="N164" s="242"/>
    </row>
    <row r="165" spans="7:17" customFormat="1" x14ac:dyDescent="0.25">
      <c r="G165" s="245"/>
      <c r="H165" s="245"/>
      <c r="I165" s="242"/>
      <c r="J165" s="242"/>
      <c r="K165" s="244"/>
      <c r="L165" s="244"/>
      <c r="M165" s="242"/>
      <c r="N165" s="242"/>
      <c r="O165" s="245"/>
      <c r="P165" s="245"/>
      <c r="Q165" s="245"/>
    </row>
    <row r="166" spans="7:17" customFormat="1" x14ac:dyDescent="0.25">
      <c r="G166" s="245"/>
      <c r="H166" s="245"/>
      <c r="I166" s="242"/>
      <c r="J166" s="242"/>
      <c r="K166" s="244"/>
      <c r="L166" s="244"/>
      <c r="M166" s="242"/>
      <c r="N166" s="242"/>
      <c r="O166" s="245"/>
      <c r="P166" s="245"/>
      <c r="Q166" s="245"/>
    </row>
    <row r="167" spans="7:17" customFormat="1" x14ac:dyDescent="0.25">
      <c r="G167" s="245"/>
      <c r="H167" s="245"/>
      <c r="I167" s="242"/>
      <c r="J167" s="242"/>
      <c r="K167" s="244"/>
      <c r="L167" s="244"/>
      <c r="M167" s="242"/>
      <c r="N167" s="242"/>
      <c r="O167" s="245"/>
      <c r="P167" s="245"/>
      <c r="Q167" s="245"/>
    </row>
    <row r="168" spans="7:17" customFormat="1" x14ac:dyDescent="0.25">
      <c r="G168" s="245"/>
      <c r="H168" s="245"/>
      <c r="I168" s="242"/>
      <c r="J168" s="242"/>
      <c r="K168" s="244"/>
      <c r="L168" s="244"/>
      <c r="M168" s="242"/>
      <c r="N168" s="242"/>
      <c r="O168" s="245"/>
      <c r="P168" s="245"/>
      <c r="Q168" s="245"/>
    </row>
    <row r="169" spans="7:17" customFormat="1" x14ac:dyDescent="0.25">
      <c r="G169" s="245"/>
      <c r="H169" s="245"/>
      <c r="I169" s="242"/>
      <c r="J169" s="242"/>
      <c r="K169" s="244"/>
      <c r="L169" s="244"/>
      <c r="M169" s="242"/>
      <c r="N169" s="242"/>
      <c r="O169" s="245"/>
      <c r="P169" s="245"/>
      <c r="Q169" s="245"/>
    </row>
    <row r="170" spans="7:17" customFormat="1" x14ac:dyDescent="0.25">
      <c r="G170" s="245"/>
      <c r="H170" s="245"/>
      <c r="I170" s="242"/>
      <c r="J170" s="242"/>
      <c r="K170" s="244"/>
      <c r="L170" s="244"/>
      <c r="M170" s="242"/>
      <c r="N170" s="242"/>
      <c r="O170" s="245"/>
      <c r="P170" s="245"/>
      <c r="Q170" s="245"/>
    </row>
    <row r="171" spans="7:17" customFormat="1" x14ac:dyDescent="0.25">
      <c r="G171" s="245"/>
      <c r="H171" s="245"/>
      <c r="I171" s="242"/>
      <c r="J171" s="242"/>
      <c r="K171" s="244"/>
      <c r="L171" s="244"/>
      <c r="M171" s="242"/>
      <c r="N171" s="242"/>
      <c r="O171" s="245"/>
      <c r="P171" s="245"/>
      <c r="Q171" s="245"/>
    </row>
    <row r="172" spans="7:17" customFormat="1" x14ac:dyDescent="0.25">
      <c r="G172" s="245"/>
      <c r="H172" s="245"/>
      <c r="I172" s="242"/>
      <c r="J172" s="242"/>
      <c r="K172" s="244"/>
      <c r="L172" s="244"/>
      <c r="M172" s="242"/>
      <c r="N172" s="242"/>
      <c r="O172" s="245"/>
      <c r="P172" s="245"/>
      <c r="Q172" s="245"/>
    </row>
    <row r="173" spans="7:17" customFormat="1" x14ac:dyDescent="0.25">
      <c r="G173" s="245"/>
      <c r="H173" s="245"/>
      <c r="I173" s="242"/>
      <c r="J173" s="242"/>
      <c r="K173" s="244"/>
      <c r="L173" s="244"/>
      <c r="M173" s="242"/>
      <c r="N173" s="242"/>
      <c r="O173" s="245"/>
      <c r="P173" s="245"/>
      <c r="Q173" s="245"/>
    </row>
    <row r="174" spans="7:17" customFormat="1" x14ac:dyDescent="0.25">
      <c r="G174" s="245"/>
      <c r="H174" s="245"/>
      <c r="I174" s="242"/>
      <c r="J174" s="242"/>
      <c r="K174" s="243"/>
      <c r="L174" s="243"/>
      <c r="M174" s="242"/>
      <c r="N174" s="242"/>
      <c r="O174" s="245"/>
      <c r="P174" s="245"/>
      <c r="Q174" s="245"/>
    </row>
    <row r="175" spans="7:17" customFormat="1" x14ac:dyDescent="0.25">
      <c r="G175" s="245"/>
      <c r="H175" s="245"/>
      <c r="I175" s="242"/>
      <c r="J175" s="242"/>
      <c r="K175" s="244"/>
      <c r="L175" s="244"/>
      <c r="M175" s="242"/>
      <c r="N175" s="242"/>
      <c r="O175" s="245"/>
      <c r="P175" s="245"/>
      <c r="Q175" s="245"/>
    </row>
    <row r="176" spans="7:17" customFormat="1" x14ac:dyDescent="0.25">
      <c r="G176" s="245"/>
      <c r="H176" s="245"/>
      <c r="I176" s="242"/>
      <c r="J176" s="242"/>
      <c r="K176" s="244"/>
      <c r="L176" s="244"/>
      <c r="M176" s="242"/>
      <c r="N176" s="242"/>
      <c r="O176" s="245"/>
      <c r="P176" s="245"/>
      <c r="Q176" s="245"/>
    </row>
    <row r="177" spans="7:17" x14ac:dyDescent="0.3">
      <c r="G177" s="246"/>
      <c r="H177" s="246"/>
      <c r="I177" s="240"/>
      <c r="J177" s="240"/>
      <c r="K177" s="240"/>
      <c r="L177" s="240"/>
      <c r="M177" s="242"/>
      <c r="N177" s="242"/>
      <c r="O177" s="245"/>
      <c r="P177" s="245"/>
      <c r="Q177" s="245"/>
    </row>
    <row r="178" spans="7:17" x14ac:dyDescent="0.3">
      <c r="G178" s="246"/>
      <c r="H178" s="246"/>
      <c r="I178" s="240"/>
      <c r="J178" s="240"/>
      <c r="K178" s="240"/>
      <c r="L178" s="240"/>
      <c r="M178" s="242"/>
      <c r="N178" s="242"/>
      <c r="O178" s="245"/>
      <c r="P178" s="245"/>
      <c r="Q178" s="245"/>
    </row>
    <row r="179" spans="7:17" x14ac:dyDescent="0.3">
      <c r="G179" s="246"/>
      <c r="H179" s="246"/>
      <c r="I179" s="247"/>
      <c r="J179" s="247"/>
      <c r="K179" s="247"/>
      <c r="L179" s="247"/>
      <c r="M179" s="245"/>
      <c r="N179" s="245"/>
      <c r="O179" s="245"/>
      <c r="P179" s="245"/>
      <c r="Q179" s="245"/>
    </row>
  </sheetData>
  <sheetProtection sheet="1" sort="0" autoFilter="0" pivotTables="0"/>
  <customSheetViews>
    <customSheetView guid="{B2BEF2B0-351B-4F78-9473-3EAA15505BEF}" scale="70" showPageBreaks="1" view="pageBreakPreview" topLeftCell="A85">
      <selection activeCell="J111" sqref="J111"/>
      <rowBreaks count="2" manualBreakCount="2">
        <brk id="21" max="11" man="1"/>
        <brk id="23" max="16383" man="1"/>
      </rowBreaks>
      <pageMargins left="0.70866141732283472" right="0.70866141732283472" top="0.74803149606299213" bottom="0.74803149606299213" header="0.31496062992125984" footer="0.31496062992125984"/>
      <pageSetup paperSize="9" scale="61" orientation="landscape" r:id="rId1"/>
    </customSheetView>
    <customSheetView guid="{3D72A63C-82CE-4144-A415-413C20383630}" showPageBreaks="1" view="pageBreakPreview" topLeftCell="A4">
      <selection activeCell="A7" sqref="A7:XFD11"/>
      <rowBreaks count="2" manualBreakCount="2">
        <brk id="21" max="11" man="1"/>
        <brk id="23" max="16383" man="1"/>
      </rowBreaks>
      <pageMargins left="0.70866141732283472" right="0.70866141732283472" top="0.74803149606299213" bottom="0.74803149606299213" header="0.31496062992125984" footer="0.31496062992125984"/>
      <pageSetup paperSize="9" scale="61" orientation="landscape" r:id="rId2"/>
    </customSheetView>
  </customSheetViews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3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35" t="s">
        <v>105</v>
      </c>
      <c r="B1" s="335"/>
      <c r="C1" s="335"/>
      <c r="D1" s="335"/>
      <c r="E1" s="335"/>
      <c r="F1" s="335"/>
      <c r="G1" s="335"/>
    </row>
    <row r="2" spans="1:7" ht="54.75" customHeight="1" x14ac:dyDescent="0.25">
      <c r="A2" s="308" t="s">
        <v>106</v>
      </c>
      <c r="B2" s="336" t="s">
        <v>107</v>
      </c>
      <c r="C2" s="337"/>
      <c r="D2" s="308" t="s">
        <v>110</v>
      </c>
      <c r="E2" s="308" t="s">
        <v>111</v>
      </c>
      <c r="F2" s="308" t="s">
        <v>112</v>
      </c>
      <c r="G2" s="312" t="s">
        <v>113</v>
      </c>
    </row>
    <row r="3" spans="1:7" ht="21" customHeight="1" x14ac:dyDescent="0.25">
      <c r="A3" s="310"/>
      <c r="B3" s="206" t="s">
        <v>59</v>
      </c>
      <c r="C3" s="206" t="s">
        <v>90</v>
      </c>
      <c r="D3" s="310"/>
      <c r="E3" s="310"/>
      <c r="F3" s="310"/>
      <c r="G3" s="312"/>
    </row>
    <row r="4" spans="1:7" ht="129" customHeight="1" x14ac:dyDescent="0.25">
      <c r="A4" s="51" t="s">
        <v>108</v>
      </c>
      <c r="B4" s="54">
        <v>0</v>
      </c>
      <c r="C4" s="54">
        <v>0</v>
      </c>
      <c r="D4" s="75"/>
      <c r="E4" s="75"/>
      <c r="F4" s="99"/>
      <c r="G4" s="68"/>
    </row>
    <row r="5" spans="1:7" ht="143.25" customHeight="1" x14ac:dyDescent="0.25">
      <c r="A5" s="53" t="s">
        <v>109</v>
      </c>
      <c r="B5" s="54">
        <v>0</v>
      </c>
      <c r="C5" s="54">
        <v>0</v>
      </c>
      <c r="D5" s="75"/>
      <c r="E5" s="99"/>
      <c r="F5" s="99"/>
      <c r="G5" s="68"/>
    </row>
  </sheetData>
  <sheetProtection sheet="1" objects="1" scenarios="1"/>
  <customSheetViews>
    <customSheetView guid="{B2BEF2B0-351B-4F78-9473-3EAA15505BEF}" showPageBreaks="1" view="pageBreakPreview">
      <selection activeCell="D5" sqref="D5"/>
      <pageMargins left="0.70866141732283472" right="0.70866141732283472" top="0.74803149606299213" bottom="0.74803149606299213" header="0.31496062992125984" footer="0.31496062992125984"/>
      <pageSetup paperSize="9" scale="95" orientation="landscape" r:id="rId1"/>
    </customSheetView>
    <customSheetView guid="{3D72A63C-82CE-4144-A415-413C20383630}" showPageBreaks="1" view="pageBreakPreview" topLeftCell="A4">
      <selection activeCell="D5" sqref="D5"/>
      <pageMargins left="0.70866141732283472" right="0.70866141732283472" top="0.74803149606299213" bottom="0.74803149606299213" header="0.31496062992125984" footer="0.31496062992125984"/>
      <pageSetup paperSize="9" scale="95" orientation="landscape" r:id="rId2"/>
    </customSheetView>
  </customSheetViews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B4" sqref="B4:I4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42" t="s">
        <v>114</v>
      </c>
      <c r="B1" s="342"/>
      <c r="C1" s="342"/>
      <c r="D1" s="342"/>
      <c r="E1" s="342"/>
      <c r="F1" s="342"/>
      <c r="G1" s="342"/>
      <c r="H1" s="342"/>
      <c r="I1" s="342"/>
    </row>
    <row r="2" spans="1:9" s="5" customFormat="1" ht="38.25" customHeight="1" x14ac:dyDescent="0.25">
      <c r="A2" s="340" t="s">
        <v>62</v>
      </c>
      <c r="B2" s="340" t="s">
        <v>115</v>
      </c>
      <c r="C2" s="341" t="s">
        <v>116</v>
      </c>
      <c r="D2" s="341"/>
      <c r="E2" s="340" t="s">
        <v>117</v>
      </c>
      <c r="F2" s="340" t="s">
        <v>95</v>
      </c>
      <c r="G2" s="340" t="s">
        <v>119</v>
      </c>
      <c r="H2" s="340"/>
      <c r="I2" s="340" t="s">
        <v>121</v>
      </c>
    </row>
    <row r="3" spans="1:9" s="5" customFormat="1" ht="55.5" customHeight="1" x14ac:dyDescent="0.25">
      <c r="A3" s="340"/>
      <c r="B3" s="340"/>
      <c r="C3" s="19" t="s">
        <v>59</v>
      </c>
      <c r="D3" s="19" t="s">
        <v>90</v>
      </c>
      <c r="E3" s="340"/>
      <c r="F3" s="340"/>
      <c r="G3" s="7" t="s">
        <v>118</v>
      </c>
      <c r="H3" s="7" t="s">
        <v>120</v>
      </c>
      <c r="I3" s="340"/>
    </row>
    <row r="4" spans="1:9" ht="56.25" x14ac:dyDescent="0.25">
      <c r="A4" s="55">
        <v>1</v>
      </c>
      <c r="B4" s="68" t="s">
        <v>293</v>
      </c>
      <c r="C4" s="58">
        <v>1</v>
      </c>
      <c r="D4" s="58">
        <v>1</v>
      </c>
      <c r="E4" s="85" t="s">
        <v>294</v>
      </c>
      <c r="F4" s="68" t="s">
        <v>295</v>
      </c>
      <c r="G4" s="21">
        <v>0</v>
      </c>
      <c r="H4" s="21">
        <v>0</v>
      </c>
      <c r="I4" s="85"/>
    </row>
    <row r="5" spans="1:9" ht="18.75" x14ac:dyDescent="0.25">
      <c r="A5" s="55">
        <v>2</v>
      </c>
      <c r="B5" s="68"/>
      <c r="C5" s="58">
        <v>0</v>
      </c>
      <c r="D5" s="58">
        <v>0</v>
      </c>
      <c r="E5" s="55"/>
      <c r="F5" s="68"/>
      <c r="G5" s="21">
        <v>0</v>
      </c>
      <c r="H5" s="21">
        <v>0</v>
      </c>
      <c r="I5" s="55"/>
    </row>
    <row r="6" spans="1:9" ht="18.75" x14ac:dyDescent="0.25">
      <c r="A6" s="55">
        <v>3</v>
      </c>
      <c r="B6" s="68"/>
      <c r="C6" s="58">
        <v>0</v>
      </c>
      <c r="D6" s="58">
        <v>0</v>
      </c>
      <c r="E6" s="55"/>
      <c r="F6" s="68"/>
      <c r="G6" s="21">
        <v>0</v>
      </c>
      <c r="H6" s="21">
        <v>0</v>
      </c>
      <c r="I6" s="55"/>
    </row>
    <row r="7" spans="1:9" ht="18.75" x14ac:dyDescent="0.25">
      <c r="A7" s="55">
        <v>4</v>
      </c>
      <c r="B7" s="68"/>
      <c r="C7" s="58">
        <v>0</v>
      </c>
      <c r="D7" s="58">
        <v>0</v>
      </c>
      <c r="E7" s="55"/>
      <c r="F7" s="68"/>
      <c r="G7" s="21">
        <v>0</v>
      </c>
      <c r="H7" s="21">
        <v>0</v>
      </c>
      <c r="I7" s="55"/>
    </row>
    <row r="8" spans="1:9" ht="18.75" x14ac:dyDescent="0.25">
      <c r="A8" s="55">
        <v>5</v>
      </c>
      <c r="B8" s="68"/>
      <c r="C8" s="58">
        <v>0</v>
      </c>
      <c r="D8" s="58">
        <v>0</v>
      </c>
      <c r="E8" s="55"/>
      <c r="F8" s="68"/>
      <c r="G8" s="21">
        <v>0</v>
      </c>
      <c r="H8" s="21">
        <v>0</v>
      </c>
      <c r="I8" s="55"/>
    </row>
    <row r="9" spans="1:9" ht="18.75" x14ac:dyDescent="0.25">
      <c r="A9" s="55">
        <v>6</v>
      </c>
      <c r="B9" s="68"/>
      <c r="C9" s="58">
        <v>0</v>
      </c>
      <c r="D9" s="58">
        <v>0</v>
      </c>
      <c r="E9" s="55"/>
      <c r="F9" s="68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8"/>
      <c r="C10" s="58">
        <v>0</v>
      </c>
      <c r="D10" s="58">
        <v>0</v>
      </c>
      <c r="E10" s="55"/>
      <c r="F10" s="68"/>
      <c r="G10" s="21">
        <v>0</v>
      </c>
      <c r="H10" s="21">
        <v>0</v>
      </c>
      <c r="I10" s="55"/>
    </row>
    <row r="11" spans="1:9" ht="18.75" x14ac:dyDescent="0.25">
      <c r="A11" s="100">
        <v>8</v>
      </c>
      <c r="B11" s="68"/>
      <c r="C11" s="58">
        <v>0</v>
      </c>
      <c r="D11" s="58">
        <v>0</v>
      </c>
      <c r="E11" s="55"/>
      <c r="F11" s="68"/>
      <c r="G11" s="21">
        <v>0</v>
      </c>
      <c r="H11" s="21">
        <v>0</v>
      </c>
      <c r="I11" s="55"/>
    </row>
    <row r="12" spans="1:9" ht="18.75" x14ac:dyDescent="0.25">
      <c r="A12" s="100">
        <v>9</v>
      </c>
      <c r="B12" s="68"/>
      <c r="C12" s="58">
        <v>0</v>
      </c>
      <c r="D12" s="58">
        <v>0</v>
      </c>
      <c r="E12" s="55"/>
      <c r="F12" s="68"/>
      <c r="G12" s="21">
        <v>0</v>
      </c>
      <c r="H12" s="21">
        <v>0</v>
      </c>
      <c r="I12" s="55"/>
    </row>
    <row r="13" spans="1:9" ht="18.75" x14ac:dyDescent="0.25">
      <c r="A13" s="100">
        <v>10</v>
      </c>
      <c r="B13" s="68"/>
      <c r="C13" s="58">
        <v>0</v>
      </c>
      <c r="D13" s="58">
        <v>0</v>
      </c>
      <c r="E13" s="55"/>
      <c r="F13" s="68"/>
      <c r="G13" s="21">
        <v>0</v>
      </c>
      <c r="H13" s="21">
        <v>0</v>
      </c>
      <c r="I13" s="55"/>
    </row>
    <row r="14" spans="1:9" ht="18.75" x14ac:dyDescent="0.25">
      <c r="A14" s="100">
        <v>11</v>
      </c>
      <c r="B14" s="68"/>
      <c r="C14" s="58">
        <v>0</v>
      </c>
      <c r="D14" s="58">
        <v>0</v>
      </c>
      <c r="E14" s="55"/>
      <c r="F14" s="68"/>
      <c r="G14" s="21">
        <v>0</v>
      </c>
      <c r="H14" s="21">
        <v>0</v>
      </c>
      <c r="I14" s="55"/>
    </row>
    <row r="15" spans="1:9" ht="18.75" x14ac:dyDescent="0.25">
      <c r="A15" s="100">
        <v>12</v>
      </c>
      <c r="B15" s="68"/>
      <c r="C15" s="58">
        <v>0</v>
      </c>
      <c r="D15" s="58">
        <v>0</v>
      </c>
      <c r="E15" s="55"/>
      <c r="F15" s="68"/>
      <c r="G15" s="21">
        <v>0</v>
      </c>
      <c r="H15" s="21">
        <v>0</v>
      </c>
      <c r="I15" s="55"/>
    </row>
    <row r="16" spans="1:9" ht="18.75" x14ac:dyDescent="0.25">
      <c r="A16" s="100">
        <v>13</v>
      </c>
      <c r="B16" s="68"/>
      <c r="C16" s="58">
        <v>0</v>
      </c>
      <c r="D16" s="58">
        <v>0</v>
      </c>
      <c r="E16" s="55"/>
      <c r="F16" s="68"/>
      <c r="G16" s="21">
        <v>0</v>
      </c>
      <c r="H16" s="21">
        <v>0</v>
      </c>
      <c r="I16" s="55"/>
    </row>
    <row r="17" spans="1:9" ht="18.75" x14ac:dyDescent="0.25">
      <c r="A17" s="100">
        <v>14</v>
      </c>
      <c r="B17" s="68"/>
      <c r="C17" s="58">
        <v>0</v>
      </c>
      <c r="D17" s="58">
        <v>0</v>
      </c>
      <c r="E17" s="55"/>
      <c r="F17" s="68"/>
      <c r="G17" s="21">
        <v>0</v>
      </c>
      <c r="H17" s="21">
        <v>0</v>
      </c>
      <c r="I17" s="55"/>
    </row>
    <row r="18" spans="1:9" ht="18.75" x14ac:dyDescent="0.25">
      <c r="A18" s="100">
        <v>15</v>
      </c>
      <c r="B18" s="68"/>
      <c r="C18" s="58">
        <v>0</v>
      </c>
      <c r="D18" s="58">
        <v>0</v>
      </c>
      <c r="E18" s="55"/>
      <c r="F18" s="68"/>
      <c r="G18" s="21">
        <v>0</v>
      </c>
      <c r="H18" s="21">
        <v>0</v>
      </c>
      <c r="I18" s="55"/>
    </row>
    <row r="19" spans="1:9" ht="18.75" x14ac:dyDescent="0.25">
      <c r="A19" s="100">
        <v>16</v>
      </c>
      <c r="B19" s="68"/>
      <c r="C19" s="21">
        <v>0</v>
      </c>
      <c r="D19" s="21">
        <v>0</v>
      </c>
      <c r="E19" s="55"/>
      <c r="F19" s="68"/>
      <c r="G19" s="21">
        <v>0</v>
      </c>
      <c r="H19" s="21">
        <v>0</v>
      </c>
      <c r="I19" s="55"/>
    </row>
    <row r="20" spans="1:9" ht="18.75" x14ac:dyDescent="0.25">
      <c r="A20" s="100">
        <v>17</v>
      </c>
      <c r="B20" s="68"/>
      <c r="C20" s="21">
        <v>0</v>
      </c>
      <c r="D20" s="21">
        <v>0</v>
      </c>
      <c r="E20" s="55"/>
      <c r="F20" s="68"/>
      <c r="G20" s="21">
        <v>0</v>
      </c>
      <c r="H20" s="21">
        <v>0</v>
      </c>
      <c r="I20" s="55"/>
    </row>
    <row r="21" spans="1:9" ht="18.75" x14ac:dyDescent="0.25">
      <c r="A21" s="100">
        <v>18</v>
      </c>
      <c r="B21" s="68"/>
      <c r="C21" s="21">
        <v>0</v>
      </c>
      <c r="D21" s="21">
        <v>0</v>
      </c>
      <c r="E21" s="55"/>
      <c r="F21" s="68"/>
      <c r="G21" s="21">
        <v>0</v>
      </c>
      <c r="H21" s="21">
        <v>0</v>
      </c>
      <c r="I21" s="55"/>
    </row>
    <row r="22" spans="1:9" ht="18.75" x14ac:dyDescent="0.25">
      <c r="A22" s="100">
        <v>19</v>
      </c>
      <c r="B22" s="68"/>
      <c r="C22" s="21">
        <v>0</v>
      </c>
      <c r="D22" s="21">
        <v>0</v>
      </c>
      <c r="E22" s="55"/>
      <c r="F22" s="68"/>
      <c r="G22" s="21">
        <v>0</v>
      </c>
      <c r="H22" s="21">
        <v>0</v>
      </c>
      <c r="I22" s="55"/>
    </row>
    <row r="23" spans="1:9" ht="18.75" x14ac:dyDescent="0.25">
      <c r="A23" s="100">
        <v>20</v>
      </c>
      <c r="B23" s="68"/>
      <c r="C23" s="21">
        <v>0</v>
      </c>
      <c r="D23" s="21">
        <v>0</v>
      </c>
      <c r="E23" s="55"/>
      <c r="F23" s="68"/>
      <c r="G23" s="21">
        <v>0</v>
      </c>
      <c r="H23" s="21">
        <v>0</v>
      </c>
      <c r="I23" s="55"/>
    </row>
    <row r="24" spans="1:9" ht="18.75" x14ac:dyDescent="0.25">
      <c r="A24" s="100">
        <v>21</v>
      </c>
      <c r="B24" s="68"/>
      <c r="C24" s="21">
        <v>0</v>
      </c>
      <c r="D24" s="21">
        <v>0</v>
      </c>
      <c r="E24" s="55"/>
      <c r="F24" s="68"/>
      <c r="G24" s="21">
        <v>0</v>
      </c>
      <c r="H24" s="21">
        <v>0</v>
      </c>
      <c r="I24" s="55"/>
    </row>
    <row r="25" spans="1:9" ht="18.75" x14ac:dyDescent="0.25">
      <c r="A25" s="100">
        <v>22</v>
      </c>
      <c r="B25" s="68"/>
      <c r="C25" s="21">
        <v>0</v>
      </c>
      <c r="D25" s="21">
        <v>0</v>
      </c>
      <c r="E25" s="55"/>
      <c r="F25" s="68"/>
      <c r="G25" s="21">
        <v>0</v>
      </c>
      <c r="H25" s="21">
        <v>0</v>
      </c>
      <c r="I25" s="55"/>
    </row>
    <row r="26" spans="1:9" ht="18.75" x14ac:dyDescent="0.25">
      <c r="A26" s="100">
        <v>23</v>
      </c>
      <c r="B26" s="68"/>
      <c r="C26" s="21">
        <v>0</v>
      </c>
      <c r="D26" s="21">
        <v>0</v>
      </c>
      <c r="E26" s="55"/>
      <c r="F26" s="68"/>
      <c r="G26" s="21">
        <v>0</v>
      </c>
      <c r="H26" s="21">
        <v>0</v>
      </c>
      <c r="I26" s="55"/>
    </row>
    <row r="27" spans="1:9" ht="18.75" x14ac:dyDescent="0.25">
      <c r="A27" s="100">
        <v>24</v>
      </c>
      <c r="B27" s="68"/>
      <c r="C27" s="21">
        <v>0</v>
      </c>
      <c r="D27" s="21">
        <v>0</v>
      </c>
      <c r="E27" s="55"/>
      <c r="F27" s="68"/>
      <c r="G27" s="21">
        <v>0</v>
      </c>
      <c r="H27" s="21">
        <v>0</v>
      </c>
      <c r="I27" s="55"/>
    </row>
    <row r="28" spans="1:9" ht="18.75" x14ac:dyDescent="0.25">
      <c r="A28" s="100">
        <v>25</v>
      </c>
      <c r="B28" s="68"/>
      <c r="C28" s="21">
        <v>0</v>
      </c>
      <c r="D28" s="21">
        <v>0</v>
      </c>
      <c r="E28" s="55"/>
      <c r="F28" s="68"/>
      <c r="G28" s="21">
        <v>0</v>
      </c>
      <c r="H28" s="21">
        <v>0</v>
      </c>
      <c r="I28" s="55"/>
    </row>
    <row r="29" spans="1:9" ht="18.75" x14ac:dyDescent="0.25">
      <c r="A29" s="100">
        <v>26</v>
      </c>
      <c r="B29" s="86"/>
      <c r="C29" s="23">
        <v>0</v>
      </c>
      <c r="D29" s="23">
        <v>0</v>
      </c>
      <c r="E29" s="48"/>
      <c r="F29" s="86"/>
      <c r="G29" s="103">
        <v>0</v>
      </c>
      <c r="H29" s="103">
        <v>0</v>
      </c>
      <c r="I29" s="48"/>
    </row>
    <row r="30" spans="1:9" ht="18.75" x14ac:dyDescent="0.25">
      <c r="A30" s="100">
        <v>27</v>
      </c>
      <c r="B30" s="86"/>
      <c r="C30" s="23">
        <v>0</v>
      </c>
      <c r="D30" s="23">
        <v>0</v>
      </c>
      <c r="E30" s="48"/>
      <c r="F30" s="86"/>
      <c r="G30" s="103">
        <v>0</v>
      </c>
      <c r="H30" s="103">
        <v>0</v>
      </c>
      <c r="I30" s="48"/>
    </row>
    <row r="31" spans="1:9" ht="18.75" x14ac:dyDescent="0.25">
      <c r="A31" s="100">
        <v>28</v>
      </c>
      <c r="B31" s="86"/>
      <c r="C31" s="23">
        <v>0</v>
      </c>
      <c r="D31" s="23">
        <v>0</v>
      </c>
      <c r="E31" s="48"/>
      <c r="F31" s="86"/>
      <c r="G31" s="103">
        <v>0</v>
      </c>
      <c r="H31" s="103">
        <v>0</v>
      </c>
      <c r="I31" s="48"/>
    </row>
    <row r="32" spans="1:9" ht="18.75" x14ac:dyDescent="0.25">
      <c r="A32" s="100">
        <v>29</v>
      </c>
      <c r="B32" s="86"/>
      <c r="C32" s="23">
        <v>0</v>
      </c>
      <c r="D32" s="23">
        <v>0</v>
      </c>
      <c r="E32" s="48"/>
      <c r="F32" s="86"/>
      <c r="G32" s="103">
        <v>0</v>
      </c>
      <c r="H32" s="103">
        <v>0</v>
      </c>
      <c r="I32" s="48"/>
    </row>
    <row r="33" spans="1:9" ht="18.75" x14ac:dyDescent="0.25">
      <c r="A33" s="100">
        <v>30</v>
      </c>
      <c r="B33" s="86"/>
      <c r="C33" s="103">
        <v>0</v>
      </c>
      <c r="D33" s="103">
        <v>0</v>
      </c>
      <c r="E33" s="48"/>
      <c r="F33" s="86"/>
      <c r="G33" s="103">
        <v>0</v>
      </c>
      <c r="H33" s="103">
        <v>0</v>
      </c>
      <c r="I33" s="48"/>
    </row>
    <row r="34" spans="1:9" ht="18.75" x14ac:dyDescent="0.25">
      <c r="A34" s="100">
        <v>31</v>
      </c>
      <c r="B34" s="86"/>
      <c r="C34" s="103">
        <v>0</v>
      </c>
      <c r="D34" s="103">
        <v>0</v>
      </c>
      <c r="E34" s="48"/>
      <c r="F34" s="86"/>
      <c r="G34" s="103">
        <v>0</v>
      </c>
      <c r="H34" s="103">
        <v>0</v>
      </c>
      <c r="I34" s="48"/>
    </row>
    <row r="35" spans="1:9" ht="18.75" x14ac:dyDescent="0.25">
      <c r="A35" s="100">
        <v>32</v>
      </c>
      <c r="B35" s="86"/>
      <c r="C35" s="103">
        <v>0</v>
      </c>
      <c r="D35" s="103">
        <v>0</v>
      </c>
      <c r="E35" s="48"/>
      <c r="F35" s="86"/>
      <c r="G35" s="103">
        <v>0</v>
      </c>
      <c r="H35" s="103">
        <v>0</v>
      </c>
      <c r="I35" s="48"/>
    </row>
    <row r="36" spans="1:9" ht="18.75" x14ac:dyDescent="0.25">
      <c r="A36" s="100">
        <v>33</v>
      </c>
      <c r="B36" s="86"/>
      <c r="C36" s="103">
        <v>0</v>
      </c>
      <c r="D36" s="103">
        <v>0</v>
      </c>
      <c r="E36" s="48"/>
      <c r="F36" s="86"/>
      <c r="G36" s="103">
        <v>0</v>
      </c>
      <c r="H36" s="103">
        <v>0</v>
      </c>
      <c r="I36" s="48"/>
    </row>
    <row r="37" spans="1:9" ht="18.75" x14ac:dyDescent="0.25">
      <c r="A37" s="100">
        <v>34</v>
      </c>
      <c r="B37" s="86"/>
      <c r="C37" s="103">
        <v>0</v>
      </c>
      <c r="D37" s="103">
        <v>0</v>
      </c>
      <c r="E37" s="48"/>
      <c r="F37" s="86"/>
      <c r="G37" s="103">
        <v>0</v>
      </c>
      <c r="H37" s="103">
        <v>0</v>
      </c>
      <c r="I37" s="48"/>
    </row>
    <row r="38" spans="1:9" ht="18.75" x14ac:dyDescent="0.25">
      <c r="A38" s="100">
        <v>35</v>
      </c>
      <c r="B38" s="86"/>
      <c r="C38" s="103">
        <v>0</v>
      </c>
      <c r="D38" s="103">
        <v>0</v>
      </c>
      <c r="E38" s="48"/>
      <c r="F38" s="86"/>
      <c r="G38" s="103">
        <v>0</v>
      </c>
      <c r="H38" s="103">
        <v>0</v>
      </c>
      <c r="I38" s="48"/>
    </row>
    <row r="39" spans="1:9" ht="18.75" x14ac:dyDescent="0.25">
      <c r="A39" s="100">
        <v>36</v>
      </c>
      <c r="B39" s="86"/>
      <c r="C39" s="103">
        <v>0</v>
      </c>
      <c r="D39" s="103">
        <v>0</v>
      </c>
      <c r="E39" s="48"/>
      <c r="F39" s="86"/>
      <c r="G39" s="103">
        <v>0</v>
      </c>
      <c r="H39" s="103">
        <v>0</v>
      </c>
      <c r="I39" s="48"/>
    </row>
    <row r="40" spans="1:9" ht="18.75" x14ac:dyDescent="0.25">
      <c r="A40" s="100">
        <v>37</v>
      </c>
      <c r="B40" s="86"/>
      <c r="C40" s="103">
        <v>0</v>
      </c>
      <c r="D40" s="103">
        <v>0</v>
      </c>
      <c r="E40" s="48"/>
      <c r="F40" s="86"/>
      <c r="G40" s="103">
        <v>0</v>
      </c>
      <c r="H40" s="103">
        <v>0</v>
      </c>
      <c r="I40" s="48"/>
    </row>
    <row r="41" spans="1:9" ht="18.75" x14ac:dyDescent="0.25">
      <c r="A41" s="100">
        <v>38</v>
      </c>
      <c r="B41" s="86"/>
      <c r="C41" s="103">
        <v>0</v>
      </c>
      <c r="D41" s="103">
        <v>0</v>
      </c>
      <c r="E41" s="48"/>
      <c r="F41" s="86"/>
      <c r="G41" s="103">
        <v>0</v>
      </c>
      <c r="H41" s="103">
        <v>0</v>
      </c>
      <c r="I41" s="48"/>
    </row>
    <row r="42" spans="1:9" ht="18.75" x14ac:dyDescent="0.25">
      <c r="A42" s="100">
        <v>39</v>
      </c>
      <c r="B42" s="86"/>
      <c r="C42" s="103">
        <v>0</v>
      </c>
      <c r="D42" s="103">
        <v>0</v>
      </c>
      <c r="E42" s="48"/>
      <c r="F42" s="86"/>
      <c r="G42" s="103">
        <v>0</v>
      </c>
      <c r="H42" s="103">
        <v>0</v>
      </c>
      <c r="I42" s="48"/>
    </row>
    <row r="43" spans="1:9" ht="18.75" x14ac:dyDescent="0.25">
      <c r="A43" s="100">
        <v>40</v>
      </c>
      <c r="B43" s="86"/>
      <c r="C43" s="103">
        <v>0</v>
      </c>
      <c r="D43" s="103">
        <v>0</v>
      </c>
      <c r="E43" s="48"/>
      <c r="F43" s="86"/>
      <c r="G43" s="103">
        <v>0</v>
      </c>
      <c r="H43" s="103">
        <v>0</v>
      </c>
      <c r="I43" s="48"/>
    </row>
    <row r="44" spans="1:9" ht="18.75" x14ac:dyDescent="0.25">
      <c r="A44" s="100">
        <v>41</v>
      </c>
      <c r="B44" s="86"/>
      <c r="C44" s="103">
        <v>0</v>
      </c>
      <c r="D44" s="103">
        <v>0</v>
      </c>
      <c r="E44" s="48"/>
      <c r="F44" s="86"/>
      <c r="G44" s="103">
        <v>0</v>
      </c>
      <c r="H44" s="103">
        <v>0</v>
      </c>
      <c r="I44" s="48"/>
    </row>
    <row r="45" spans="1:9" ht="18.75" x14ac:dyDescent="0.25">
      <c r="A45" s="100">
        <v>42</v>
      </c>
      <c r="B45" s="86"/>
      <c r="C45" s="103">
        <v>0</v>
      </c>
      <c r="D45" s="103">
        <v>0</v>
      </c>
      <c r="E45" s="48"/>
      <c r="F45" s="86"/>
      <c r="G45" s="103">
        <v>0</v>
      </c>
      <c r="H45" s="103">
        <v>0</v>
      </c>
      <c r="I45" s="48"/>
    </row>
    <row r="46" spans="1:9" ht="18.75" x14ac:dyDescent="0.25">
      <c r="A46" s="100">
        <v>43</v>
      </c>
      <c r="B46" s="86"/>
      <c r="C46" s="103">
        <v>0</v>
      </c>
      <c r="D46" s="103">
        <v>0</v>
      </c>
      <c r="E46" s="48"/>
      <c r="F46" s="86"/>
      <c r="G46" s="103">
        <v>0</v>
      </c>
      <c r="H46" s="103">
        <v>0</v>
      </c>
      <c r="I46" s="48"/>
    </row>
    <row r="47" spans="1:9" ht="18.75" x14ac:dyDescent="0.25">
      <c r="A47" s="100">
        <v>44</v>
      </c>
      <c r="B47" s="86"/>
      <c r="C47" s="103">
        <v>0</v>
      </c>
      <c r="D47" s="103">
        <v>0</v>
      </c>
      <c r="E47" s="48"/>
      <c r="F47" s="86"/>
      <c r="G47" s="103">
        <v>0</v>
      </c>
      <c r="H47" s="103">
        <v>0</v>
      </c>
      <c r="I47" s="48"/>
    </row>
    <row r="48" spans="1:9" ht="18.75" x14ac:dyDescent="0.25">
      <c r="A48" s="100">
        <v>45</v>
      </c>
      <c r="B48" s="86"/>
      <c r="C48" s="103">
        <v>0</v>
      </c>
      <c r="D48" s="103">
        <v>0</v>
      </c>
      <c r="E48" s="48"/>
      <c r="F48" s="86"/>
      <c r="G48" s="103">
        <v>0</v>
      </c>
      <c r="H48" s="103">
        <v>0</v>
      </c>
      <c r="I48" s="48"/>
    </row>
    <row r="49" spans="1:9" ht="18.75" x14ac:dyDescent="0.25">
      <c r="A49" s="100">
        <v>46</v>
      </c>
      <c r="B49" s="86"/>
      <c r="C49" s="103">
        <v>0</v>
      </c>
      <c r="D49" s="103">
        <v>0</v>
      </c>
      <c r="E49" s="48"/>
      <c r="F49" s="86"/>
      <c r="G49" s="103">
        <v>0</v>
      </c>
      <c r="H49" s="103">
        <v>0</v>
      </c>
      <c r="I49" s="48"/>
    </row>
    <row r="50" spans="1:9" ht="18.75" x14ac:dyDescent="0.25">
      <c r="A50" s="100">
        <v>47</v>
      </c>
      <c r="B50" s="86"/>
      <c r="C50" s="103">
        <v>0</v>
      </c>
      <c r="D50" s="103">
        <v>0</v>
      </c>
      <c r="E50" s="48"/>
      <c r="F50" s="86"/>
      <c r="G50" s="103">
        <v>0</v>
      </c>
      <c r="H50" s="103">
        <v>0</v>
      </c>
      <c r="I50" s="48"/>
    </row>
    <row r="51" spans="1:9" ht="18.75" x14ac:dyDescent="0.25">
      <c r="A51" s="100">
        <v>48</v>
      </c>
      <c r="B51" s="86"/>
      <c r="C51" s="103">
        <v>0</v>
      </c>
      <c r="D51" s="103">
        <v>0</v>
      </c>
      <c r="E51" s="48"/>
      <c r="F51" s="86"/>
      <c r="G51" s="103">
        <v>0</v>
      </c>
      <c r="H51" s="103">
        <v>0</v>
      </c>
      <c r="I51" s="48"/>
    </row>
    <row r="52" spans="1:9" ht="18.75" x14ac:dyDescent="0.25">
      <c r="A52" s="100">
        <v>49</v>
      </c>
      <c r="B52" s="86"/>
      <c r="C52" s="103">
        <v>0</v>
      </c>
      <c r="D52" s="103">
        <v>0</v>
      </c>
      <c r="E52" s="48"/>
      <c r="F52" s="86"/>
      <c r="G52" s="103">
        <v>0</v>
      </c>
      <c r="H52" s="103">
        <v>0</v>
      </c>
      <c r="I52" s="48"/>
    </row>
    <row r="53" spans="1:9" ht="18.75" x14ac:dyDescent="0.25">
      <c r="A53" s="100">
        <v>50</v>
      </c>
      <c r="B53" s="86"/>
      <c r="C53" s="103">
        <v>0</v>
      </c>
      <c r="D53" s="103">
        <v>0</v>
      </c>
      <c r="E53" s="48"/>
      <c r="F53" s="86"/>
      <c r="G53" s="103">
        <v>0</v>
      </c>
      <c r="H53" s="103">
        <v>0</v>
      </c>
      <c r="I53" s="48"/>
    </row>
    <row r="54" spans="1:9" ht="18.75" x14ac:dyDescent="0.25">
      <c r="A54" s="100">
        <v>51</v>
      </c>
      <c r="B54" s="86"/>
      <c r="C54" s="103">
        <v>0</v>
      </c>
      <c r="D54" s="103">
        <v>0</v>
      </c>
      <c r="E54" s="48"/>
      <c r="F54" s="86"/>
      <c r="G54" s="103">
        <v>0</v>
      </c>
      <c r="H54" s="103">
        <v>0</v>
      </c>
      <c r="I54" s="48"/>
    </row>
    <row r="55" spans="1:9" ht="18.75" x14ac:dyDescent="0.25">
      <c r="A55" s="100">
        <v>52</v>
      </c>
      <c r="B55" s="86"/>
      <c r="C55" s="103">
        <v>0</v>
      </c>
      <c r="D55" s="103">
        <v>0</v>
      </c>
      <c r="E55" s="48"/>
      <c r="F55" s="86"/>
      <c r="G55" s="103">
        <v>0</v>
      </c>
      <c r="H55" s="103">
        <v>0</v>
      </c>
      <c r="I55" s="48"/>
    </row>
    <row r="56" spans="1:9" ht="18.75" x14ac:dyDescent="0.25">
      <c r="A56" s="100">
        <v>53</v>
      </c>
      <c r="B56" s="86"/>
      <c r="C56" s="103">
        <v>0</v>
      </c>
      <c r="D56" s="103">
        <v>0</v>
      </c>
      <c r="E56" s="48"/>
      <c r="F56" s="86"/>
      <c r="G56" s="103">
        <v>0</v>
      </c>
      <c r="H56" s="103">
        <v>0</v>
      </c>
      <c r="I56" s="48"/>
    </row>
    <row r="57" spans="1:9" ht="18.75" x14ac:dyDescent="0.25">
      <c r="A57" s="100">
        <v>52</v>
      </c>
      <c r="B57" s="86"/>
      <c r="C57" s="103">
        <v>0</v>
      </c>
      <c r="D57" s="103">
        <v>0</v>
      </c>
      <c r="E57" s="48"/>
      <c r="F57" s="86"/>
      <c r="G57" s="103">
        <v>0</v>
      </c>
      <c r="H57" s="103">
        <v>0</v>
      </c>
      <c r="I57" s="48"/>
    </row>
    <row r="58" spans="1:9" ht="18.75" x14ac:dyDescent="0.25">
      <c r="A58" s="100">
        <v>55</v>
      </c>
      <c r="B58" s="86"/>
      <c r="C58" s="23">
        <v>0</v>
      </c>
      <c r="D58" s="23">
        <v>0</v>
      </c>
      <c r="E58" s="48"/>
      <c r="F58" s="86"/>
      <c r="G58" s="103">
        <v>0</v>
      </c>
      <c r="H58" s="103">
        <v>0</v>
      </c>
      <c r="I58" s="48"/>
    </row>
    <row r="59" spans="1:9" ht="18.75" x14ac:dyDescent="0.25">
      <c r="A59" s="338" t="s">
        <v>91</v>
      </c>
      <c r="B59" s="339"/>
      <c r="C59" s="35">
        <f>SUM(C4:C58)</f>
        <v>1</v>
      </c>
      <c r="D59" s="35">
        <f>SUM(D4:D58)</f>
        <v>1</v>
      </c>
      <c r="E59" s="52"/>
      <c r="F59" s="52"/>
      <c r="G59" s="35">
        <f>SUM(G4:G58)</f>
        <v>0</v>
      </c>
      <c r="H59" s="35">
        <f>SUM(H4:H58)</f>
        <v>0</v>
      </c>
      <c r="I59" s="52"/>
    </row>
  </sheetData>
  <sheetProtection sheet="1" sort="0" autoFilter="0" pivotTables="0"/>
  <customSheetViews>
    <customSheetView guid="{B2BEF2B0-351B-4F78-9473-3EAA15505BEF}" showPageBreaks="1" view="pageBreakPreview">
      <selection activeCell="B4" sqref="B4:I4"/>
      <pageMargins left="0.7" right="0.7" top="0.75" bottom="0.75" header="0.3" footer="0.3"/>
      <pageSetup paperSize="9" scale="90" orientation="landscape" r:id="rId1"/>
    </customSheetView>
    <customSheetView guid="{3D72A63C-82CE-4144-A415-413C20383630}" showPageBreaks="1" view="pageBreakPreview" topLeftCell="A46">
      <selection activeCell="F10" sqref="F10"/>
      <pageMargins left="0.7" right="0.7" top="0.75" bottom="0.75" header="0.3" footer="0.3"/>
      <pageSetup paperSize="9" scale="90" orientation="landscape" r:id="rId2"/>
    </customSheetView>
  </customSheetViews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topLeftCell="F4" zoomScale="70" zoomScaleNormal="80" zoomScaleSheetLayoutView="70" workbookViewId="0">
      <selection activeCell="I6" sqref="I6:N6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247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 x14ac:dyDescent="0.3">
      <c r="A2" s="345" t="s">
        <v>265</v>
      </c>
      <c r="B2" s="345"/>
      <c r="C2" s="345"/>
      <c r="D2" s="345"/>
      <c r="E2" s="345"/>
      <c r="F2" s="345"/>
      <c r="G2" s="345"/>
      <c r="H2" s="38"/>
      <c r="I2" s="62"/>
      <c r="J2" s="62"/>
      <c r="K2" s="38"/>
      <c r="L2" s="38"/>
      <c r="M2" s="38"/>
      <c r="N2" s="38"/>
    </row>
    <row r="3" spans="1:14" s="5" customFormat="1" ht="18.75" customHeight="1" x14ac:dyDescent="0.25">
      <c r="A3" s="312" t="s">
        <v>122</v>
      </c>
      <c r="B3" s="343" t="s">
        <v>116</v>
      </c>
      <c r="C3" s="343"/>
      <c r="D3" s="312" t="s">
        <v>270</v>
      </c>
      <c r="E3" s="344" t="s">
        <v>263</v>
      </c>
      <c r="F3" s="312" t="s">
        <v>124</v>
      </c>
      <c r="G3" s="312" t="s">
        <v>125</v>
      </c>
      <c r="H3" s="312" t="s">
        <v>122</v>
      </c>
      <c r="I3" s="343" t="s">
        <v>116</v>
      </c>
      <c r="J3" s="343"/>
      <c r="K3" s="312" t="s">
        <v>269</v>
      </c>
      <c r="L3" s="344" t="s">
        <v>263</v>
      </c>
      <c r="M3" s="312" t="s">
        <v>124</v>
      </c>
      <c r="N3" s="312" t="s">
        <v>125</v>
      </c>
    </row>
    <row r="4" spans="1:14" s="5" customFormat="1" ht="76.5" customHeight="1" x14ac:dyDescent="0.25">
      <c r="A4" s="312"/>
      <c r="B4" s="50" t="s">
        <v>59</v>
      </c>
      <c r="C4" s="50" t="s">
        <v>90</v>
      </c>
      <c r="D4" s="312"/>
      <c r="E4" s="344"/>
      <c r="F4" s="312"/>
      <c r="G4" s="312"/>
      <c r="H4" s="312"/>
      <c r="I4" s="50" t="s">
        <v>59</v>
      </c>
      <c r="J4" s="50" t="s">
        <v>90</v>
      </c>
      <c r="K4" s="312"/>
      <c r="L4" s="344"/>
      <c r="M4" s="312"/>
      <c r="N4" s="312"/>
    </row>
    <row r="5" spans="1:14" ht="18.75" x14ac:dyDescent="0.3">
      <c r="A5" s="63" t="s">
        <v>236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6</v>
      </c>
      <c r="C5" s="35">
        <f>SUM(C6:C146)</f>
        <v>6</v>
      </c>
      <c r="D5" s="266"/>
      <c r="E5" s="266"/>
      <c r="F5" s="35">
        <f>SUM(F6:F146)</f>
        <v>760</v>
      </c>
      <c r="G5" s="266"/>
      <c r="H5" s="63" t="s">
        <v>123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2</v>
      </c>
      <c r="J5" s="35">
        <f>SUM(J6:J146)</f>
        <v>2</v>
      </c>
      <c r="K5" s="266"/>
      <c r="L5" s="266"/>
      <c r="M5" s="35">
        <f>SUM(M6:M146)</f>
        <v>80</v>
      </c>
      <c r="N5" s="266"/>
    </row>
    <row r="6" spans="1:14" ht="75" x14ac:dyDescent="0.25">
      <c r="A6" s="189"/>
      <c r="B6" s="188">
        <v>1</v>
      </c>
      <c r="C6" s="188">
        <v>1</v>
      </c>
      <c r="D6" s="186" t="s">
        <v>302</v>
      </c>
      <c r="E6" s="100" t="s">
        <v>300</v>
      </c>
      <c r="F6" s="188">
        <v>120</v>
      </c>
      <c r="G6" s="187" t="s">
        <v>286</v>
      </c>
      <c r="H6" s="189"/>
      <c r="I6" s="188">
        <v>1</v>
      </c>
      <c r="J6" s="188">
        <v>1</v>
      </c>
      <c r="K6" s="186" t="s">
        <v>296</v>
      </c>
      <c r="L6" s="187" t="s">
        <v>301</v>
      </c>
      <c r="M6" s="188">
        <v>40</v>
      </c>
      <c r="N6" s="187" t="s">
        <v>297</v>
      </c>
    </row>
    <row r="7" spans="1:14" ht="75" x14ac:dyDescent="0.25">
      <c r="A7" s="64"/>
      <c r="B7" s="21">
        <v>1</v>
      </c>
      <c r="C7" s="21">
        <v>1</v>
      </c>
      <c r="D7" s="68" t="s">
        <v>303</v>
      </c>
      <c r="E7" s="55" t="s">
        <v>69</v>
      </c>
      <c r="F7" s="21">
        <v>120</v>
      </c>
      <c r="G7" s="55" t="s">
        <v>304</v>
      </c>
      <c r="H7" s="64"/>
      <c r="I7" s="21">
        <v>1</v>
      </c>
      <c r="J7" s="21">
        <v>1</v>
      </c>
      <c r="K7" s="68" t="s">
        <v>298</v>
      </c>
      <c r="L7" s="55" t="s">
        <v>300</v>
      </c>
      <c r="M7" s="21">
        <v>40</v>
      </c>
      <c r="N7" s="55" t="s">
        <v>299</v>
      </c>
    </row>
    <row r="8" spans="1:14" ht="75" x14ac:dyDescent="0.25">
      <c r="A8" s="64"/>
      <c r="B8" s="21">
        <v>1</v>
      </c>
      <c r="C8" s="21">
        <v>1</v>
      </c>
      <c r="D8" s="68" t="s">
        <v>305</v>
      </c>
      <c r="E8" s="100" t="s">
        <v>300</v>
      </c>
      <c r="F8" s="21">
        <v>200</v>
      </c>
      <c r="G8" s="55" t="s">
        <v>307</v>
      </c>
      <c r="H8" s="64"/>
      <c r="I8" s="21">
        <v>0</v>
      </c>
      <c r="J8" s="21">
        <v>0</v>
      </c>
      <c r="K8" s="68"/>
      <c r="L8" s="100"/>
      <c r="M8" s="21">
        <v>0</v>
      </c>
      <c r="N8" s="55"/>
    </row>
    <row r="9" spans="1:14" ht="75" x14ac:dyDescent="0.25">
      <c r="A9" s="64"/>
      <c r="B9" s="21">
        <v>1</v>
      </c>
      <c r="C9" s="21">
        <v>1</v>
      </c>
      <c r="D9" s="68" t="s">
        <v>306</v>
      </c>
      <c r="E9" s="100" t="s">
        <v>300</v>
      </c>
      <c r="F9" s="21">
        <v>120</v>
      </c>
      <c r="G9" s="55" t="s">
        <v>297</v>
      </c>
      <c r="H9" s="64"/>
      <c r="I9" s="21">
        <v>0</v>
      </c>
      <c r="J9" s="21">
        <v>0</v>
      </c>
      <c r="K9" s="68"/>
      <c r="L9" s="55"/>
      <c r="M9" s="21">
        <v>0</v>
      </c>
      <c r="N9" s="55"/>
    </row>
    <row r="10" spans="1:14" ht="56.25" x14ac:dyDescent="0.25">
      <c r="A10" s="64"/>
      <c r="B10" s="21">
        <v>1</v>
      </c>
      <c r="C10" s="21">
        <v>1</v>
      </c>
      <c r="D10" s="68" t="s">
        <v>308</v>
      </c>
      <c r="E10" s="187" t="s">
        <v>301</v>
      </c>
      <c r="F10" s="21">
        <v>120</v>
      </c>
      <c r="G10" s="55" t="s">
        <v>307</v>
      </c>
      <c r="H10" s="64"/>
      <c r="I10" s="21">
        <v>0</v>
      </c>
      <c r="J10" s="21">
        <v>0</v>
      </c>
      <c r="K10" s="68"/>
      <c r="L10" s="55"/>
      <c r="M10" s="21">
        <v>0</v>
      </c>
      <c r="N10" s="55"/>
    </row>
    <row r="11" spans="1:14" ht="56.25" x14ac:dyDescent="0.25">
      <c r="A11" s="64"/>
      <c r="B11" s="21">
        <v>1</v>
      </c>
      <c r="C11" s="21">
        <v>1</v>
      </c>
      <c r="D11" s="68" t="s">
        <v>309</v>
      </c>
      <c r="E11" s="187" t="s">
        <v>301</v>
      </c>
      <c r="F11" s="21">
        <v>80</v>
      </c>
      <c r="G11" s="55" t="s">
        <v>307</v>
      </c>
      <c r="H11" s="64"/>
      <c r="I11" s="21">
        <v>0</v>
      </c>
      <c r="J11" s="21">
        <v>0</v>
      </c>
      <c r="K11" s="68"/>
      <c r="L11" s="55"/>
      <c r="M11" s="21">
        <v>0</v>
      </c>
      <c r="N11" s="55"/>
    </row>
    <row r="12" spans="1:14" ht="18.75" x14ac:dyDescent="0.25">
      <c r="A12" s="64"/>
      <c r="B12" s="21">
        <v>0</v>
      </c>
      <c r="C12" s="21">
        <v>0</v>
      </c>
      <c r="D12" s="68"/>
      <c r="E12" s="55"/>
      <c r="F12" s="21">
        <v>0</v>
      </c>
      <c r="G12" s="55"/>
      <c r="H12" s="64"/>
      <c r="I12" s="21">
        <v>0</v>
      </c>
      <c r="J12" s="21">
        <v>0</v>
      </c>
      <c r="K12" s="68"/>
      <c r="L12" s="55"/>
      <c r="M12" s="21">
        <v>0</v>
      </c>
      <c r="N12" s="55"/>
    </row>
    <row r="13" spans="1:14" ht="18.75" x14ac:dyDescent="0.25">
      <c r="A13" s="64"/>
      <c r="B13" s="21">
        <v>0</v>
      </c>
      <c r="C13" s="21">
        <v>0</v>
      </c>
      <c r="D13" s="68"/>
      <c r="E13" s="55"/>
      <c r="F13" s="21">
        <v>0</v>
      </c>
      <c r="G13" s="55"/>
      <c r="H13" s="64"/>
      <c r="I13" s="21">
        <v>0</v>
      </c>
      <c r="J13" s="21">
        <v>0</v>
      </c>
      <c r="K13" s="68"/>
      <c r="L13" s="55"/>
      <c r="M13" s="21">
        <v>0</v>
      </c>
      <c r="N13" s="55"/>
    </row>
    <row r="14" spans="1:14" ht="18.75" x14ac:dyDescent="0.25">
      <c r="A14" s="64"/>
      <c r="B14" s="21">
        <v>0</v>
      </c>
      <c r="C14" s="21">
        <v>0</v>
      </c>
      <c r="D14" s="68"/>
      <c r="E14" s="55"/>
      <c r="F14" s="21">
        <v>0</v>
      </c>
      <c r="G14" s="55"/>
      <c r="H14" s="64"/>
      <c r="I14" s="21">
        <v>0</v>
      </c>
      <c r="J14" s="21">
        <v>0</v>
      </c>
      <c r="K14" s="68"/>
      <c r="L14" s="55"/>
      <c r="M14" s="21">
        <v>0</v>
      </c>
      <c r="N14" s="55"/>
    </row>
    <row r="15" spans="1:14" ht="18.75" x14ac:dyDescent="0.25">
      <c r="A15" s="64"/>
      <c r="B15" s="21">
        <v>0</v>
      </c>
      <c r="C15" s="21">
        <v>0</v>
      </c>
      <c r="D15" s="68"/>
      <c r="E15" s="55"/>
      <c r="F15" s="21">
        <v>0</v>
      </c>
      <c r="G15" s="55"/>
      <c r="H15" s="64"/>
      <c r="I15" s="21">
        <v>0</v>
      </c>
      <c r="J15" s="21">
        <v>0</v>
      </c>
      <c r="K15" s="68"/>
      <c r="L15" s="55"/>
      <c r="M15" s="21">
        <v>0</v>
      </c>
      <c r="N15" s="55"/>
    </row>
    <row r="16" spans="1:14" ht="18.75" x14ac:dyDescent="0.25">
      <c r="A16" s="64"/>
      <c r="B16" s="21">
        <v>0</v>
      </c>
      <c r="C16" s="21">
        <v>0</v>
      </c>
      <c r="D16" s="68"/>
      <c r="E16" s="55"/>
      <c r="F16" s="21">
        <v>0</v>
      </c>
      <c r="G16" s="55"/>
      <c r="H16" s="64"/>
      <c r="I16" s="21">
        <v>0</v>
      </c>
      <c r="J16" s="21">
        <v>0</v>
      </c>
      <c r="K16" s="68"/>
      <c r="L16" s="55"/>
      <c r="M16" s="21">
        <v>0</v>
      </c>
      <c r="N16" s="55"/>
    </row>
    <row r="17" spans="1:14" ht="18.75" x14ac:dyDescent="0.25">
      <c r="A17" s="64"/>
      <c r="B17" s="21">
        <v>0</v>
      </c>
      <c r="C17" s="21">
        <v>0</v>
      </c>
      <c r="D17" s="68"/>
      <c r="E17" s="55"/>
      <c r="F17" s="21">
        <v>0</v>
      </c>
      <c r="G17" s="55"/>
      <c r="H17" s="64"/>
      <c r="I17" s="21">
        <v>0</v>
      </c>
      <c r="J17" s="21">
        <v>0</v>
      </c>
      <c r="K17" s="68"/>
      <c r="L17" s="55"/>
      <c r="M17" s="21">
        <v>0</v>
      </c>
      <c r="N17" s="55"/>
    </row>
    <row r="18" spans="1:14" ht="18.75" x14ac:dyDescent="0.25">
      <c r="A18" s="64"/>
      <c r="B18" s="21">
        <v>0</v>
      </c>
      <c r="C18" s="21">
        <v>0</v>
      </c>
      <c r="D18" s="68"/>
      <c r="E18" s="55"/>
      <c r="F18" s="21">
        <v>0</v>
      </c>
      <c r="G18" s="55"/>
      <c r="H18" s="64"/>
      <c r="I18" s="21">
        <v>0</v>
      </c>
      <c r="J18" s="21">
        <v>0</v>
      </c>
      <c r="K18" s="68"/>
      <c r="L18" s="55"/>
      <c r="M18" s="21">
        <v>0</v>
      </c>
      <c r="N18" s="55"/>
    </row>
    <row r="19" spans="1:14" ht="18.75" x14ac:dyDescent="0.25">
      <c r="A19" s="64"/>
      <c r="B19" s="21">
        <v>0</v>
      </c>
      <c r="C19" s="21">
        <v>0</v>
      </c>
      <c r="D19" s="68"/>
      <c r="E19" s="55"/>
      <c r="F19" s="21">
        <v>0</v>
      </c>
      <c r="G19" s="55"/>
      <c r="H19" s="64"/>
      <c r="I19" s="21">
        <v>0</v>
      </c>
      <c r="J19" s="21">
        <v>0</v>
      </c>
      <c r="K19" s="68"/>
      <c r="L19" s="55"/>
      <c r="M19" s="21">
        <v>0</v>
      </c>
      <c r="N19" s="55"/>
    </row>
    <row r="20" spans="1:14" ht="18.75" x14ac:dyDescent="0.25">
      <c r="A20" s="64"/>
      <c r="B20" s="21">
        <v>0</v>
      </c>
      <c r="C20" s="21">
        <v>0</v>
      </c>
      <c r="D20" s="68"/>
      <c r="E20" s="55"/>
      <c r="F20" s="21">
        <v>0</v>
      </c>
      <c r="G20" s="55"/>
      <c r="H20" s="64"/>
      <c r="I20" s="21">
        <v>0</v>
      </c>
      <c r="J20" s="21">
        <v>0</v>
      </c>
      <c r="K20" s="68"/>
      <c r="L20" s="55"/>
      <c r="M20" s="21">
        <v>0</v>
      </c>
      <c r="N20" s="55"/>
    </row>
    <row r="21" spans="1:14" ht="18.75" x14ac:dyDescent="0.25">
      <c r="A21" s="64"/>
      <c r="B21" s="21">
        <v>0</v>
      </c>
      <c r="C21" s="21">
        <v>0</v>
      </c>
      <c r="D21" s="68"/>
      <c r="E21" s="55"/>
      <c r="F21" s="21">
        <v>0</v>
      </c>
      <c r="G21" s="55"/>
      <c r="H21" s="64"/>
      <c r="I21" s="21">
        <v>0</v>
      </c>
      <c r="J21" s="21">
        <v>0</v>
      </c>
      <c r="K21" s="68"/>
      <c r="L21" s="55"/>
      <c r="M21" s="21">
        <v>0</v>
      </c>
      <c r="N21" s="55"/>
    </row>
    <row r="22" spans="1:14" ht="18.75" x14ac:dyDescent="0.25">
      <c r="A22" s="64"/>
      <c r="B22" s="21">
        <v>0</v>
      </c>
      <c r="C22" s="21">
        <v>0</v>
      </c>
      <c r="D22" s="68"/>
      <c r="E22" s="55"/>
      <c r="F22" s="21">
        <v>0</v>
      </c>
      <c r="G22" s="55"/>
      <c r="H22" s="64"/>
      <c r="I22" s="21">
        <v>0</v>
      </c>
      <c r="J22" s="21">
        <v>0</v>
      </c>
      <c r="K22" s="68"/>
      <c r="L22" s="55"/>
      <c r="M22" s="21">
        <v>0</v>
      </c>
      <c r="N22" s="55"/>
    </row>
    <row r="23" spans="1:14" ht="18.75" x14ac:dyDescent="0.25">
      <c r="A23" s="64"/>
      <c r="B23" s="21">
        <v>0</v>
      </c>
      <c r="C23" s="21">
        <v>0</v>
      </c>
      <c r="D23" s="68"/>
      <c r="E23" s="55"/>
      <c r="F23" s="21">
        <v>0</v>
      </c>
      <c r="G23" s="55"/>
      <c r="H23" s="64"/>
      <c r="I23" s="21">
        <v>0</v>
      </c>
      <c r="J23" s="21">
        <v>0</v>
      </c>
      <c r="K23" s="68"/>
      <c r="L23" s="55"/>
      <c r="M23" s="21">
        <v>0</v>
      </c>
      <c r="N23" s="55"/>
    </row>
    <row r="24" spans="1:14" ht="18.75" x14ac:dyDescent="0.25">
      <c r="A24" s="64"/>
      <c r="B24" s="21">
        <v>0</v>
      </c>
      <c r="C24" s="21">
        <v>0</v>
      </c>
      <c r="D24" s="68"/>
      <c r="E24" s="55"/>
      <c r="F24" s="21">
        <v>0</v>
      </c>
      <c r="G24" s="55"/>
      <c r="H24" s="64"/>
      <c r="I24" s="21">
        <v>0</v>
      </c>
      <c r="J24" s="21">
        <v>0</v>
      </c>
      <c r="K24" s="68"/>
      <c r="L24" s="55"/>
      <c r="M24" s="21">
        <v>0</v>
      </c>
      <c r="N24" s="55"/>
    </row>
    <row r="25" spans="1:14" ht="18.75" x14ac:dyDescent="0.25">
      <c r="A25" s="64"/>
      <c r="B25" s="21">
        <v>0</v>
      </c>
      <c r="C25" s="21">
        <v>0</v>
      </c>
      <c r="D25" s="68"/>
      <c r="E25" s="55"/>
      <c r="F25" s="21">
        <v>0</v>
      </c>
      <c r="G25" s="55"/>
      <c r="H25" s="64"/>
      <c r="I25" s="21">
        <v>0</v>
      </c>
      <c r="J25" s="21">
        <v>0</v>
      </c>
      <c r="K25" s="68"/>
      <c r="L25" s="55"/>
      <c r="M25" s="21">
        <v>0</v>
      </c>
      <c r="N25" s="55"/>
    </row>
    <row r="26" spans="1:14" ht="18.75" x14ac:dyDescent="0.25">
      <c r="A26" s="64"/>
      <c r="B26" s="21">
        <v>0</v>
      </c>
      <c r="C26" s="21">
        <v>0</v>
      </c>
      <c r="D26" s="68"/>
      <c r="E26" s="55"/>
      <c r="F26" s="21">
        <v>0</v>
      </c>
      <c r="G26" s="55"/>
      <c r="H26" s="64"/>
      <c r="I26" s="21">
        <v>0</v>
      </c>
      <c r="J26" s="21">
        <v>0</v>
      </c>
      <c r="K26" s="68"/>
      <c r="L26" s="55"/>
      <c r="M26" s="21">
        <v>0</v>
      </c>
      <c r="N26" s="55"/>
    </row>
    <row r="27" spans="1:14" ht="18.75" x14ac:dyDescent="0.25">
      <c r="A27" s="64"/>
      <c r="B27" s="21">
        <v>0</v>
      </c>
      <c r="C27" s="21">
        <v>0</v>
      </c>
      <c r="D27" s="68"/>
      <c r="E27" s="55"/>
      <c r="F27" s="21">
        <v>0</v>
      </c>
      <c r="G27" s="55"/>
      <c r="H27" s="64"/>
      <c r="I27" s="21">
        <v>0</v>
      </c>
      <c r="J27" s="21">
        <v>0</v>
      </c>
      <c r="K27" s="68"/>
      <c r="L27" s="55"/>
      <c r="M27" s="21">
        <v>0</v>
      </c>
      <c r="N27" s="55"/>
    </row>
    <row r="28" spans="1:14" ht="18.75" x14ac:dyDescent="0.25">
      <c r="A28" s="64"/>
      <c r="B28" s="21">
        <v>0</v>
      </c>
      <c r="C28" s="21">
        <v>0</v>
      </c>
      <c r="D28" s="68"/>
      <c r="E28" s="55"/>
      <c r="F28" s="21">
        <v>0</v>
      </c>
      <c r="G28" s="55"/>
      <c r="H28" s="64"/>
      <c r="I28" s="21">
        <v>0</v>
      </c>
      <c r="J28" s="21">
        <v>0</v>
      </c>
      <c r="K28" s="68"/>
      <c r="L28" s="55"/>
      <c r="M28" s="21">
        <v>0</v>
      </c>
      <c r="N28" s="55"/>
    </row>
    <row r="29" spans="1:14" ht="18.75" x14ac:dyDescent="0.25">
      <c r="A29" s="64"/>
      <c r="B29" s="21">
        <v>0</v>
      </c>
      <c r="C29" s="21">
        <v>0</v>
      </c>
      <c r="D29" s="68"/>
      <c r="E29" s="55"/>
      <c r="F29" s="21">
        <v>0</v>
      </c>
      <c r="G29" s="55"/>
      <c r="H29" s="64"/>
      <c r="I29" s="21">
        <v>0</v>
      </c>
      <c r="J29" s="21">
        <v>0</v>
      </c>
      <c r="K29" s="68"/>
      <c r="L29" s="55"/>
      <c r="M29" s="21">
        <v>0</v>
      </c>
      <c r="N29" s="55"/>
    </row>
    <row r="30" spans="1:14" ht="18.75" x14ac:dyDescent="0.25">
      <c r="A30" s="64"/>
      <c r="B30" s="21">
        <v>0</v>
      </c>
      <c r="C30" s="21">
        <v>0</v>
      </c>
      <c r="D30" s="68"/>
      <c r="E30" s="55"/>
      <c r="F30" s="21">
        <v>0</v>
      </c>
      <c r="G30" s="55"/>
      <c r="H30" s="64"/>
      <c r="I30" s="21">
        <v>0</v>
      </c>
      <c r="J30" s="21">
        <v>0</v>
      </c>
      <c r="K30" s="68"/>
      <c r="L30" s="55"/>
      <c r="M30" s="21">
        <v>0</v>
      </c>
      <c r="N30" s="55"/>
    </row>
    <row r="31" spans="1:14" ht="18.75" x14ac:dyDescent="0.25">
      <c r="A31" s="64"/>
      <c r="B31" s="21">
        <v>0</v>
      </c>
      <c r="C31" s="21">
        <v>0</v>
      </c>
      <c r="D31" s="68"/>
      <c r="E31" s="55"/>
      <c r="F31" s="21">
        <v>0</v>
      </c>
      <c r="G31" s="55"/>
      <c r="H31" s="64"/>
      <c r="I31" s="21">
        <v>0</v>
      </c>
      <c r="J31" s="21">
        <v>0</v>
      </c>
      <c r="K31" s="68"/>
      <c r="L31" s="55"/>
      <c r="M31" s="21">
        <v>0</v>
      </c>
      <c r="N31" s="55"/>
    </row>
    <row r="32" spans="1:14" ht="18.75" x14ac:dyDescent="0.25">
      <c r="A32" s="64"/>
      <c r="B32" s="21">
        <v>0</v>
      </c>
      <c r="C32" s="21">
        <v>0</v>
      </c>
      <c r="D32" s="68"/>
      <c r="E32" s="55"/>
      <c r="F32" s="21"/>
      <c r="G32" s="55"/>
      <c r="H32" s="64"/>
      <c r="I32" s="21">
        <v>0</v>
      </c>
      <c r="J32" s="21">
        <v>0</v>
      </c>
      <c r="K32" s="68"/>
      <c r="L32" s="55"/>
      <c r="M32" s="21">
        <v>0</v>
      </c>
      <c r="N32" s="55"/>
    </row>
    <row r="33" spans="1:14" ht="18.75" x14ac:dyDescent="0.25">
      <c r="A33" s="64"/>
      <c r="B33" s="21">
        <v>0</v>
      </c>
      <c r="C33" s="21">
        <v>0</v>
      </c>
      <c r="D33" s="68"/>
      <c r="E33" s="55"/>
      <c r="F33" s="21">
        <v>0</v>
      </c>
      <c r="G33" s="55"/>
      <c r="H33" s="64"/>
      <c r="I33" s="21">
        <v>0</v>
      </c>
      <c r="J33" s="21">
        <v>0</v>
      </c>
      <c r="K33" s="68"/>
      <c r="L33" s="55"/>
      <c r="M33" s="21">
        <v>0</v>
      </c>
      <c r="N33" s="55"/>
    </row>
    <row r="34" spans="1:14" ht="18.75" x14ac:dyDescent="0.25">
      <c r="A34" s="64"/>
      <c r="B34" s="21">
        <v>0</v>
      </c>
      <c r="C34" s="21">
        <v>0</v>
      </c>
      <c r="D34" s="68"/>
      <c r="E34" s="55"/>
      <c r="F34" s="21">
        <v>0</v>
      </c>
      <c r="G34" s="55"/>
      <c r="H34" s="64"/>
      <c r="I34" s="21">
        <v>0</v>
      </c>
      <c r="J34" s="21">
        <v>0</v>
      </c>
      <c r="K34" s="68"/>
      <c r="L34" s="55"/>
      <c r="M34" s="21">
        <v>0</v>
      </c>
      <c r="N34" s="55"/>
    </row>
    <row r="35" spans="1:14" ht="18.75" x14ac:dyDescent="0.25">
      <c r="A35" s="64"/>
      <c r="B35" s="21">
        <v>0</v>
      </c>
      <c r="C35" s="21">
        <v>0</v>
      </c>
      <c r="D35" s="68"/>
      <c r="E35" s="55"/>
      <c r="F35" s="21">
        <v>0</v>
      </c>
      <c r="G35" s="55"/>
      <c r="H35" s="64"/>
      <c r="I35" s="21">
        <v>0</v>
      </c>
      <c r="J35" s="21">
        <v>0</v>
      </c>
      <c r="K35" s="68"/>
      <c r="L35" s="55"/>
      <c r="M35" s="21">
        <v>0</v>
      </c>
      <c r="N35" s="55"/>
    </row>
    <row r="36" spans="1:14" ht="18.75" x14ac:dyDescent="0.25">
      <c r="A36" s="64"/>
      <c r="B36" s="21">
        <v>0</v>
      </c>
      <c r="C36" s="21">
        <v>0</v>
      </c>
      <c r="D36" s="68"/>
      <c r="E36" s="55"/>
      <c r="F36" s="21">
        <v>0</v>
      </c>
      <c r="G36" s="55"/>
      <c r="H36" s="64"/>
      <c r="I36" s="21">
        <v>0</v>
      </c>
      <c r="J36" s="21">
        <v>0</v>
      </c>
      <c r="K36" s="68"/>
      <c r="L36" s="55"/>
      <c r="M36" s="21">
        <v>0</v>
      </c>
      <c r="N36" s="55"/>
    </row>
    <row r="37" spans="1:14" ht="18.75" x14ac:dyDescent="0.25">
      <c r="A37" s="64"/>
      <c r="B37" s="21">
        <v>0</v>
      </c>
      <c r="C37" s="21">
        <v>0</v>
      </c>
      <c r="D37" s="68"/>
      <c r="E37" s="55"/>
      <c r="F37" s="21">
        <v>0</v>
      </c>
      <c r="G37" s="55"/>
      <c r="H37" s="64"/>
      <c r="I37" s="21">
        <v>0</v>
      </c>
      <c r="J37" s="21">
        <v>0</v>
      </c>
      <c r="K37" s="68"/>
      <c r="L37" s="55"/>
      <c r="M37" s="21">
        <v>0</v>
      </c>
      <c r="N37" s="55"/>
    </row>
    <row r="38" spans="1:14" ht="18.75" x14ac:dyDescent="0.25">
      <c r="A38" s="64"/>
      <c r="B38" s="21">
        <v>0</v>
      </c>
      <c r="C38" s="21">
        <v>0</v>
      </c>
      <c r="D38" s="68"/>
      <c r="E38" s="55"/>
      <c r="F38" s="21">
        <v>0</v>
      </c>
      <c r="G38" s="55"/>
      <c r="H38" s="64"/>
      <c r="I38" s="21">
        <v>0</v>
      </c>
      <c r="J38" s="21">
        <v>0</v>
      </c>
      <c r="K38" s="68"/>
      <c r="L38" s="55"/>
      <c r="M38" s="21">
        <v>0</v>
      </c>
      <c r="N38" s="55"/>
    </row>
    <row r="39" spans="1:14" ht="18.75" x14ac:dyDescent="0.25">
      <c r="A39" s="64"/>
      <c r="B39" s="21">
        <v>0</v>
      </c>
      <c r="C39" s="21">
        <v>0</v>
      </c>
      <c r="D39" s="68"/>
      <c r="E39" s="55"/>
      <c r="F39" s="21">
        <v>0</v>
      </c>
      <c r="G39" s="55"/>
      <c r="H39" s="64"/>
      <c r="I39" s="21">
        <v>0</v>
      </c>
      <c r="J39" s="21">
        <v>0</v>
      </c>
      <c r="K39" s="68"/>
      <c r="L39" s="55"/>
      <c r="M39" s="21">
        <v>0</v>
      </c>
      <c r="N39" s="55"/>
    </row>
    <row r="40" spans="1:14" ht="18.75" x14ac:dyDescent="0.25">
      <c r="A40" s="64"/>
      <c r="B40" s="21">
        <v>0</v>
      </c>
      <c r="C40" s="21">
        <v>0</v>
      </c>
      <c r="D40" s="68"/>
      <c r="E40" s="55"/>
      <c r="F40" s="21">
        <v>0</v>
      </c>
      <c r="G40" s="55"/>
      <c r="H40" s="64"/>
      <c r="I40" s="21">
        <v>0</v>
      </c>
      <c r="J40" s="21">
        <v>0</v>
      </c>
      <c r="K40" s="68"/>
      <c r="L40" s="55"/>
      <c r="M40" s="21">
        <v>0</v>
      </c>
      <c r="N40" s="55"/>
    </row>
    <row r="41" spans="1:14" ht="18.75" x14ac:dyDescent="0.25">
      <c r="A41" s="64"/>
      <c r="B41" s="21">
        <v>0</v>
      </c>
      <c r="C41" s="21">
        <v>0</v>
      </c>
      <c r="D41" s="68"/>
      <c r="E41" s="55"/>
      <c r="F41" s="21">
        <v>0</v>
      </c>
      <c r="G41" s="55"/>
      <c r="H41" s="64"/>
      <c r="I41" s="21">
        <v>0</v>
      </c>
      <c r="J41" s="21">
        <v>0</v>
      </c>
      <c r="K41" s="68"/>
      <c r="L41" s="55"/>
      <c r="M41" s="21">
        <v>0</v>
      </c>
      <c r="N41" s="55"/>
    </row>
    <row r="42" spans="1:14" ht="18.75" x14ac:dyDescent="0.25">
      <c r="A42" s="64"/>
      <c r="B42" s="21">
        <v>0</v>
      </c>
      <c r="C42" s="21">
        <v>0</v>
      </c>
      <c r="D42" s="68"/>
      <c r="E42" s="55"/>
      <c r="F42" s="21">
        <v>0</v>
      </c>
      <c r="G42" s="55"/>
      <c r="H42" s="64"/>
      <c r="I42" s="21">
        <v>0</v>
      </c>
      <c r="J42" s="21">
        <v>0</v>
      </c>
      <c r="K42" s="68"/>
      <c r="L42" s="55"/>
      <c r="M42" s="21">
        <v>0</v>
      </c>
      <c r="N42" s="55"/>
    </row>
    <row r="43" spans="1:14" ht="18.75" x14ac:dyDescent="0.25">
      <c r="A43" s="64"/>
      <c r="B43" s="21">
        <v>0</v>
      </c>
      <c r="C43" s="21">
        <v>0</v>
      </c>
      <c r="D43" s="68"/>
      <c r="E43" s="55"/>
      <c r="F43" s="21">
        <v>0</v>
      </c>
      <c r="G43" s="55"/>
      <c r="H43" s="64"/>
      <c r="I43" s="21">
        <v>0</v>
      </c>
      <c r="J43" s="21">
        <v>0</v>
      </c>
      <c r="K43" s="68"/>
      <c r="L43" s="55"/>
      <c r="M43" s="21">
        <v>0</v>
      </c>
      <c r="N43" s="55"/>
    </row>
    <row r="44" spans="1:14" ht="18.75" x14ac:dyDescent="0.25">
      <c r="A44" s="64"/>
      <c r="B44" s="21">
        <v>0</v>
      </c>
      <c r="C44" s="21">
        <v>0</v>
      </c>
      <c r="D44" s="68"/>
      <c r="E44" s="55"/>
      <c r="F44" s="21">
        <v>0</v>
      </c>
      <c r="G44" s="55"/>
      <c r="H44" s="64"/>
      <c r="I44" s="21">
        <v>0</v>
      </c>
      <c r="J44" s="21">
        <v>0</v>
      </c>
      <c r="K44" s="68"/>
      <c r="L44" s="55"/>
      <c r="M44" s="21">
        <v>0</v>
      </c>
      <c r="N44" s="55"/>
    </row>
    <row r="45" spans="1:14" ht="18.75" x14ac:dyDescent="0.25">
      <c r="A45" s="64"/>
      <c r="B45" s="21">
        <v>0</v>
      </c>
      <c r="C45" s="21">
        <v>0</v>
      </c>
      <c r="D45" s="68"/>
      <c r="E45" s="55"/>
      <c r="F45" s="21">
        <v>0</v>
      </c>
      <c r="G45" s="55"/>
      <c r="H45" s="64"/>
      <c r="I45" s="21">
        <v>0</v>
      </c>
      <c r="J45" s="21">
        <v>0</v>
      </c>
      <c r="K45" s="68"/>
      <c r="L45" s="55"/>
      <c r="M45" s="21">
        <v>0</v>
      </c>
      <c r="N45" s="55"/>
    </row>
    <row r="46" spans="1:14" ht="18.75" x14ac:dyDescent="0.25">
      <c r="A46" s="64"/>
      <c r="B46" s="21">
        <v>0</v>
      </c>
      <c r="C46" s="21">
        <v>0</v>
      </c>
      <c r="D46" s="68"/>
      <c r="E46" s="55"/>
      <c r="F46" s="21">
        <v>0</v>
      </c>
      <c r="G46" s="55"/>
      <c r="H46" s="64"/>
      <c r="I46" s="21">
        <v>0</v>
      </c>
      <c r="J46" s="21">
        <v>0</v>
      </c>
      <c r="K46" s="68"/>
      <c r="L46" s="55"/>
      <c r="M46" s="21">
        <v>0</v>
      </c>
      <c r="N46" s="55"/>
    </row>
    <row r="47" spans="1:14" ht="18.75" x14ac:dyDescent="0.25">
      <c r="A47" s="64"/>
      <c r="B47" s="21">
        <v>0</v>
      </c>
      <c r="C47" s="21">
        <v>0</v>
      </c>
      <c r="D47" s="68"/>
      <c r="E47" s="55"/>
      <c r="F47" s="21">
        <v>0</v>
      </c>
      <c r="G47" s="55"/>
      <c r="H47" s="64"/>
      <c r="I47" s="21">
        <v>0</v>
      </c>
      <c r="J47" s="21">
        <v>0</v>
      </c>
      <c r="K47" s="68"/>
      <c r="L47" s="55"/>
      <c r="M47" s="21">
        <v>0</v>
      </c>
      <c r="N47" s="55"/>
    </row>
    <row r="48" spans="1:14" ht="18.75" x14ac:dyDescent="0.25">
      <c r="A48" s="64"/>
      <c r="B48" s="21">
        <v>0</v>
      </c>
      <c r="C48" s="21">
        <v>0</v>
      </c>
      <c r="D48" s="68"/>
      <c r="E48" s="55"/>
      <c r="F48" s="21">
        <v>0</v>
      </c>
      <c r="G48" s="55"/>
      <c r="H48" s="64"/>
      <c r="I48" s="21">
        <v>0</v>
      </c>
      <c r="J48" s="21">
        <v>0</v>
      </c>
      <c r="K48" s="68"/>
      <c r="L48" s="55"/>
      <c r="M48" s="21">
        <v>0</v>
      </c>
      <c r="N48" s="55"/>
    </row>
    <row r="49" spans="1:14" ht="18.75" x14ac:dyDescent="0.25">
      <c r="A49" s="64"/>
      <c r="B49" s="21">
        <v>0</v>
      </c>
      <c r="C49" s="21">
        <v>0</v>
      </c>
      <c r="D49" s="68"/>
      <c r="E49" s="55"/>
      <c r="F49" s="21">
        <v>0</v>
      </c>
      <c r="G49" s="55"/>
      <c r="H49" s="64"/>
      <c r="I49" s="21">
        <v>0</v>
      </c>
      <c r="J49" s="21">
        <v>0</v>
      </c>
      <c r="K49" s="68"/>
      <c r="L49" s="55"/>
      <c r="M49" s="21">
        <v>0</v>
      </c>
      <c r="N49" s="55"/>
    </row>
    <row r="50" spans="1:14" ht="18.75" x14ac:dyDescent="0.25">
      <c r="A50" s="64"/>
      <c r="B50" s="21">
        <v>0</v>
      </c>
      <c r="C50" s="21">
        <v>0</v>
      </c>
      <c r="D50" s="68"/>
      <c r="E50" s="55"/>
      <c r="F50" s="21">
        <v>0</v>
      </c>
      <c r="G50" s="55"/>
      <c r="H50" s="64"/>
      <c r="I50" s="21">
        <v>0</v>
      </c>
      <c r="J50" s="21">
        <v>0</v>
      </c>
      <c r="K50" s="68"/>
      <c r="L50" s="55"/>
      <c r="M50" s="21">
        <v>0</v>
      </c>
      <c r="N50" s="55"/>
    </row>
    <row r="51" spans="1:14" ht="18.75" x14ac:dyDescent="0.25">
      <c r="A51" s="64"/>
      <c r="B51" s="21">
        <v>0</v>
      </c>
      <c r="C51" s="21">
        <v>0</v>
      </c>
      <c r="D51" s="68"/>
      <c r="E51" s="55"/>
      <c r="F51" s="21">
        <v>0</v>
      </c>
      <c r="G51" s="55"/>
      <c r="H51" s="64"/>
      <c r="I51" s="21">
        <v>0</v>
      </c>
      <c r="J51" s="21">
        <v>0</v>
      </c>
      <c r="K51" s="68"/>
      <c r="L51" s="55"/>
      <c r="M51" s="21">
        <v>0</v>
      </c>
      <c r="N51" s="55"/>
    </row>
    <row r="52" spans="1:14" ht="18.75" x14ac:dyDescent="0.25">
      <c r="A52" s="64"/>
      <c r="B52" s="21">
        <v>0</v>
      </c>
      <c r="C52" s="21">
        <v>0</v>
      </c>
      <c r="D52" s="68"/>
      <c r="E52" s="55"/>
      <c r="F52" s="21">
        <v>0</v>
      </c>
      <c r="G52" s="55"/>
      <c r="H52" s="64"/>
      <c r="I52" s="21">
        <v>0</v>
      </c>
      <c r="J52" s="21">
        <v>0</v>
      </c>
      <c r="K52" s="68"/>
      <c r="L52" s="55"/>
      <c r="M52" s="21">
        <v>0</v>
      </c>
      <c r="N52" s="55"/>
    </row>
    <row r="53" spans="1:14" ht="18.75" x14ac:dyDescent="0.25">
      <c r="A53" s="64"/>
      <c r="B53" s="21">
        <v>0</v>
      </c>
      <c r="C53" s="21">
        <v>0</v>
      </c>
      <c r="D53" s="68"/>
      <c r="E53" s="55"/>
      <c r="F53" s="21">
        <v>0</v>
      </c>
      <c r="G53" s="55"/>
      <c r="H53" s="64"/>
      <c r="I53" s="21">
        <v>0</v>
      </c>
      <c r="J53" s="21">
        <v>0</v>
      </c>
      <c r="K53" s="68"/>
      <c r="L53" s="55"/>
      <c r="M53" s="21">
        <v>0</v>
      </c>
      <c r="N53" s="55"/>
    </row>
    <row r="54" spans="1:14" ht="18.75" x14ac:dyDescent="0.25">
      <c r="A54" s="64"/>
      <c r="B54" s="21">
        <v>0</v>
      </c>
      <c r="C54" s="21">
        <v>0</v>
      </c>
      <c r="D54" s="68"/>
      <c r="E54" s="55"/>
      <c r="F54" s="21">
        <v>0</v>
      </c>
      <c r="G54" s="55"/>
      <c r="H54" s="64"/>
      <c r="I54" s="21">
        <v>0</v>
      </c>
      <c r="J54" s="21">
        <v>0</v>
      </c>
      <c r="K54" s="68"/>
      <c r="L54" s="55"/>
      <c r="M54" s="21">
        <v>0</v>
      </c>
      <c r="N54" s="55"/>
    </row>
    <row r="55" spans="1:14" ht="18.75" x14ac:dyDescent="0.25">
      <c r="A55" s="64"/>
      <c r="B55" s="21">
        <v>0</v>
      </c>
      <c r="C55" s="21">
        <v>0</v>
      </c>
      <c r="D55" s="68"/>
      <c r="E55" s="55"/>
      <c r="F55" s="21">
        <v>0</v>
      </c>
      <c r="G55" s="55"/>
      <c r="H55" s="64"/>
      <c r="I55" s="21">
        <v>0</v>
      </c>
      <c r="J55" s="21">
        <v>0</v>
      </c>
      <c r="K55" s="68"/>
      <c r="L55" s="55"/>
      <c r="M55" s="21">
        <v>0</v>
      </c>
      <c r="N55" s="55"/>
    </row>
    <row r="56" spans="1:14" ht="18.75" x14ac:dyDescent="0.25">
      <c r="A56" s="64"/>
      <c r="B56" s="21">
        <v>0</v>
      </c>
      <c r="C56" s="21">
        <v>0</v>
      </c>
      <c r="D56" s="68"/>
      <c r="E56" s="55"/>
      <c r="F56" s="21">
        <v>0</v>
      </c>
      <c r="G56" s="55"/>
      <c r="H56" s="64"/>
      <c r="I56" s="21">
        <v>0</v>
      </c>
      <c r="J56" s="21">
        <v>0</v>
      </c>
      <c r="K56" s="68"/>
      <c r="L56" s="55"/>
      <c r="M56" s="21">
        <v>0</v>
      </c>
      <c r="N56" s="55"/>
    </row>
    <row r="57" spans="1:14" ht="18.75" x14ac:dyDescent="0.25">
      <c r="A57" s="64"/>
      <c r="B57" s="21">
        <v>0</v>
      </c>
      <c r="C57" s="21">
        <v>0</v>
      </c>
      <c r="D57" s="68"/>
      <c r="E57" s="55"/>
      <c r="F57" s="21">
        <v>0</v>
      </c>
      <c r="G57" s="55"/>
      <c r="H57" s="64"/>
      <c r="I57" s="21">
        <v>0</v>
      </c>
      <c r="J57" s="21">
        <v>0</v>
      </c>
      <c r="K57" s="68"/>
      <c r="L57" s="55"/>
      <c r="M57" s="21">
        <v>0</v>
      </c>
      <c r="N57" s="55"/>
    </row>
    <row r="58" spans="1:14" ht="18.75" x14ac:dyDescent="0.25">
      <c r="A58" s="64"/>
      <c r="B58" s="21">
        <v>0</v>
      </c>
      <c r="C58" s="21">
        <v>0</v>
      </c>
      <c r="D58" s="68"/>
      <c r="E58" s="55"/>
      <c r="F58" s="21">
        <v>0</v>
      </c>
      <c r="G58" s="55"/>
      <c r="H58" s="64"/>
      <c r="I58" s="21">
        <v>0</v>
      </c>
      <c r="J58" s="21">
        <v>0</v>
      </c>
      <c r="K58" s="68"/>
      <c r="L58" s="55"/>
      <c r="M58" s="21">
        <v>0</v>
      </c>
      <c r="N58" s="55"/>
    </row>
    <row r="59" spans="1:14" ht="18.75" x14ac:dyDescent="0.25">
      <c r="A59" s="64"/>
      <c r="B59" s="21">
        <v>0</v>
      </c>
      <c r="C59" s="21">
        <v>0</v>
      </c>
      <c r="D59" s="68"/>
      <c r="E59" s="55"/>
      <c r="F59" s="21">
        <v>0</v>
      </c>
      <c r="G59" s="55"/>
      <c r="H59" s="64"/>
      <c r="I59" s="21">
        <v>0</v>
      </c>
      <c r="J59" s="21">
        <v>0</v>
      </c>
      <c r="K59" s="68"/>
      <c r="L59" s="55"/>
      <c r="M59" s="21">
        <v>0</v>
      </c>
      <c r="N59" s="55"/>
    </row>
    <row r="60" spans="1:14" ht="18.75" x14ac:dyDescent="0.25">
      <c r="A60" s="64"/>
      <c r="B60" s="21">
        <v>0</v>
      </c>
      <c r="C60" s="21">
        <v>0</v>
      </c>
      <c r="D60" s="68"/>
      <c r="E60" s="55"/>
      <c r="F60" s="21">
        <v>0</v>
      </c>
      <c r="G60" s="55"/>
      <c r="H60" s="64"/>
      <c r="I60" s="21">
        <v>0</v>
      </c>
      <c r="J60" s="21">
        <v>0</v>
      </c>
      <c r="K60" s="68"/>
      <c r="L60" s="55"/>
      <c r="M60" s="21">
        <v>0</v>
      </c>
      <c r="N60" s="55"/>
    </row>
    <row r="61" spans="1:14" ht="18.75" x14ac:dyDescent="0.25">
      <c r="A61" s="64"/>
      <c r="B61" s="21">
        <v>0</v>
      </c>
      <c r="C61" s="21">
        <v>0</v>
      </c>
      <c r="D61" s="68"/>
      <c r="E61" s="55"/>
      <c r="F61" s="21">
        <v>0</v>
      </c>
      <c r="G61" s="55"/>
      <c r="H61" s="64"/>
      <c r="I61" s="21">
        <v>0</v>
      </c>
      <c r="J61" s="21">
        <v>0</v>
      </c>
      <c r="K61" s="68"/>
      <c r="L61" s="55"/>
      <c r="M61" s="21">
        <v>0</v>
      </c>
      <c r="N61" s="55"/>
    </row>
    <row r="62" spans="1:14" ht="18.75" x14ac:dyDescent="0.25">
      <c r="A62" s="64"/>
      <c r="B62" s="21">
        <v>0</v>
      </c>
      <c r="C62" s="21">
        <v>0</v>
      </c>
      <c r="D62" s="68"/>
      <c r="E62" s="55"/>
      <c r="F62" s="21">
        <v>0</v>
      </c>
      <c r="G62" s="55"/>
      <c r="H62" s="64"/>
      <c r="I62" s="21">
        <v>0</v>
      </c>
      <c r="J62" s="21">
        <v>0</v>
      </c>
      <c r="K62" s="68"/>
      <c r="L62" s="55"/>
      <c r="M62" s="21">
        <v>0</v>
      </c>
      <c r="N62" s="55"/>
    </row>
    <row r="63" spans="1:14" ht="18.75" x14ac:dyDescent="0.25">
      <c r="A63" s="64"/>
      <c r="B63" s="21">
        <v>0</v>
      </c>
      <c r="C63" s="21">
        <v>0</v>
      </c>
      <c r="D63" s="68"/>
      <c r="E63" s="55"/>
      <c r="F63" s="21">
        <v>0</v>
      </c>
      <c r="G63" s="55"/>
      <c r="H63" s="64"/>
      <c r="I63" s="21">
        <v>0</v>
      </c>
      <c r="J63" s="21">
        <v>0</v>
      </c>
      <c r="K63" s="68"/>
      <c r="L63" s="55"/>
      <c r="M63" s="21">
        <v>0</v>
      </c>
      <c r="N63" s="55"/>
    </row>
    <row r="64" spans="1:14" ht="18.75" x14ac:dyDescent="0.25">
      <c r="A64" s="64"/>
      <c r="B64" s="21">
        <v>0</v>
      </c>
      <c r="C64" s="21">
        <v>0</v>
      </c>
      <c r="D64" s="68"/>
      <c r="E64" s="55"/>
      <c r="F64" s="21">
        <v>0</v>
      </c>
      <c r="G64" s="55"/>
      <c r="H64" s="64"/>
      <c r="I64" s="21">
        <v>0</v>
      </c>
      <c r="J64" s="21">
        <v>0</v>
      </c>
      <c r="K64" s="68"/>
      <c r="L64" s="55"/>
      <c r="M64" s="21">
        <v>0</v>
      </c>
      <c r="N64" s="55"/>
    </row>
    <row r="65" spans="1:14" ht="18.75" x14ac:dyDescent="0.25">
      <c r="A65" s="64"/>
      <c r="B65" s="21">
        <v>0</v>
      </c>
      <c r="C65" s="21">
        <v>0</v>
      </c>
      <c r="D65" s="68"/>
      <c r="E65" s="55"/>
      <c r="F65" s="21">
        <v>0</v>
      </c>
      <c r="G65" s="55"/>
      <c r="H65" s="64"/>
      <c r="I65" s="21">
        <v>0</v>
      </c>
      <c r="J65" s="21">
        <v>0</v>
      </c>
      <c r="K65" s="68"/>
      <c r="L65" s="55"/>
      <c r="M65" s="21">
        <v>0</v>
      </c>
      <c r="N65" s="55"/>
    </row>
    <row r="66" spans="1:14" ht="18.75" x14ac:dyDescent="0.25">
      <c r="A66" s="64"/>
      <c r="B66" s="21">
        <v>0</v>
      </c>
      <c r="C66" s="21">
        <v>0</v>
      </c>
      <c r="D66" s="68"/>
      <c r="E66" s="55"/>
      <c r="F66" s="21">
        <v>0</v>
      </c>
      <c r="G66" s="55"/>
      <c r="H66" s="64"/>
      <c r="I66" s="21">
        <v>0</v>
      </c>
      <c r="J66" s="21">
        <v>0</v>
      </c>
      <c r="K66" s="68"/>
      <c r="L66" s="55"/>
      <c r="M66" s="21">
        <v>0</v>
      </c>
      <c r="N66" s="55"/>
    </row>
    <row r="67" spans="1:14" ht="18.75" x14ac:dyDescent="0.25">
      <c r="A67" s="64"/>
      <c r="B67" s="21">
        <v>0</v>
      </c>
      <c r="C67" s="21">
        <v>0</v>
      </c>
      <c r="D67" s="68"/>
      <c r="E67" s="55"/>
      <c r="F67" s="21">
        <v>0</v>
      </c>
      <c r="G67" s="55"/>
      <c r="H67" s="64"/>
      <c r="I67" s="21">
        <v>0</v>
      </c>
      <c r="J67" s="21">
        <v>0</v>
      </c>
      <c r="K67" s="68"/>
      <c r="L67" s="55"/>
      <c r="M67" s="21">
        <v>0</v>
      </c>
      <c r="N67" s="55"/>
    </row>
    <row r="68" spans="1:14" ht="18.75" x14ac:dyDescent="0.25">
      <c r="A68" s="64"/>
      <c r="B68" s="21">
        <v>0</v>
      </c>
      <c r="C68" s="21">
        <v>0</v>
      </c>
      <c r="D68" s="68"/>
      <c r="E68" s="55"/>
      <c r="F68" s="21">
        <v>0</v>
      </c>
      <c r="G68" s="55"/>
      <c r="H68" s="64"/>
      <c r="I68" s="21">
        <v>0</v>
      </c>
      <c r="J68" s="21">
        <v>0</v>
      </c>
      <c r="K68" s="68"/>
      <c r="L68" s="55"/>
      <c r="M68" s="21">
        <v>0</v>
      </c>
      <c r="N68" s="55"/>
    </row>
    <row r="69" spans="1:14" ht="18.75" x14ac:dyDescent="0.25">
      <c r="A69" s="64"/>
      <c r="B69" s="21">
        <v>0</v>
      </c>
      <c r="C69" s="21">
        <v>0</v>
      </c>
      <c r="D69" s="68"/>
      <c r="E69" s="55"/>
      <c r="F69" s="21">
        <v>0</v>
      </c>
      <c r="G69" s="55"/>
      <c r="H69" s="64"/>
      <c r="I69" s="21">
        <v>0</v>
      </c>
      <c r="J69" s="21">
        <v>0</v>
      </c>
      <c r="K69" s="68"/>
      <c r="L69" s="55"/>
      <c r="M69" s="21">
        <v>0</v>
      </c>
      <c r="N69" s="55"/>
    </row>
    <row r="70" spans="1:14" ht="18.75" x14ac:dyDescent="0.25">
      <c r="A70" s="57"/>
      <c r="B70" s="21">
        <v>0</v>
      </c>
      <c r="C70" s="21">
        <v>0</v>
      </c>
      <c r="D70" s="68"/>
      <c r="E70" s="55"/>
      <c r="F70" s="21">
        <v>0</v>
      </c>
      <c r="G70" s="55"/>
      <c r="H70" s="64"/>
      <c r="I70" s="21">
        <v>0</v>
      </c>
      <c r="J70" s="21">
        <v>0</v>
      </c>
      <c r="K70" s="68"/>
      <c r="L70" s="55"/>
      <c r="M70" s="21">
        <v>0</v>
      </c>
      <c r="N70" s="55"/>
    </row>
    <row r="71" spans="1:14" ht="18.75" x14ac:dyDescent="0.25">
      <c r="A71" s="57"/>
      <c r="B71" s="21">
        <v>0</v>
      </c>
      <c r="C71" s="21">
        <v>0</v>
      </c>
      <c r="D71" s="68"/>
      <c r="E71" s="55"/>
      <c r="F71" s="21">
        <v>0</v>
      </c>
      <c r="G71" s="55"/>
      <c r="H71" s="64"/>
      <c r="I71" s="21">
        <v>0</v>
      </c>
      <c r="J71" s="21">
        <v>0</v>
      </c>
      <c r="K71" s="68"/>
      <c r="L71" s="55"/>
      <c r="M71" s="21">
        <v>0</v>
      </c>
      <c r="N71" s="55"/>
    </row>
    <row r="72" spans="1:14" ht="18.75" x14ac:dyDescent="0.25">
      <c r="A72" s="57"/>
      <c r="B72" s="21">
        <v>0</v>
      </c>
      <c r="C72" s="21">
        <v>0</v>
      </c>
      <c r="D72" s="68"/>
      <c r="E72" s="55"/>
      <c r="F72" s="21">
        <v>0</v>
      </c>
      <c r="G72" s="55"/>
      <c r="H72" s="64"/>
      <c r="I72" s="21">
        <v>0</v>
      </c>
      <c r="J72" s="21">
        <v>0</v>
      </c>
      <c r="K72" s="68"/>
      <c r="L72" s="55"/>
      <c r="M72" s="21">
        <v>0</v>
      </c>
      <c r="N72" s="55"/>
    </row>
    <row r="73" spans="1:14" ht="18.75" x14ac:dyDescent="0.25">
      <c r="A73" s="57"/>
      <c r="B73" s="21">
        <v>0</v>
      </c>
      <c r="C73" s="21">
        <v>0</v>
      </c>
      <c r="D73" s="68"/>
      <c r="E73" s="55"/>
      <c r="F73" s="21">
        <v>0</v>
      </c>
      <c r="G73" s="55"/>
      <c r="H73" s="64"/>
      <c r="I73" s="21">
        <v>0</v>
      </c>
      <c r="J73" s="21">
        <v>0</v>
      </c>
      <c r="K73" s="68"/>
      <c r="L73" s="55"/>
      <c r="M73" s="21">
        <v>0</v>
      </c>
      <c r="N73" s="55"/>
    </row>
    <row r="74" spans="1:14" ht="18.75" x14ac:dyDescent="0.25">
      <c r="A74" s="57"/>
      <c r="B74" s="21">
        <v>0</v>
      </c>
      <c r="C74" s="21">
        <v>0</v>
      </c>
      <c r="D74" s="68"/>
      <c r="E74" s="55"/>
      <c r="F74" s="21">
        <v>0</v>
      </c>
      <c r="G74" s="55"/>
      <c r="H74" s="64"/>
      <c r="I74" s="21">
        <v>0</v>
      </c>
      <c r="J74" s="21">
        <v>0</v>
      </c>
      <c r="K74" s="68"/>
      <c r="L74" s="55"/>
      <c r="M74" s="21">
        <v>0</v>
      </c>
      <c r="N74" s="55"/>
    </row>
    <row r="75" spans="1:14" ht="18.75" x14ac:dyDescent="0.25">
      <c r="A75" s="57"/>
      <c r="B75" s="21">
        <v>0</v>
      </c>
      <c r="C75" s="21">
        <v>0</v>
      </c>
      <c r="D75" s="68"/>
      <c r="E75" s="55"/>
      <c r="F75" s="21">
        <v>0</v>
      </c>
      <c r="G75" s="55"/>
      <c r="H75" s="64"/>
      <c r="I75" s="21">
        <v>0</v>
      </c>
      <c r="J75" s="21">
        <v>0</v>
      </c>
      <c r="K75" s="68"/>
      <c r="L75" s="55"/>
      <c r="M75" s="21">
        <v>0</v>
      </c>
      <c r="N75" s="55"/>
    </row>
    <row r="76" spans="1:14" ht="18.75" x14ac:dyDescent="0.25">
      <c r="A76" s="57"/>
      <c r="B76" s="21">
        <v>0</v>
      </c>
      <c r="C76" s="21">
        <v>0</v>
      </c>
      <c r="D76" s="68"/>
      <c r="E76" s="55"/>
      <c r="F76" s="21">
        <v>0</v>
      </c>
      <c r="G76" s="55"/>
      <c r="H76" s="64"/>
      <c r="I76" s="21">
        <v>0</v>
      </c>
      <c r="J76" s="21">
        <v>0</v>
      </c>
      <c r="K76" s="68"/>
      <c r="L76" s="55"/>
      <c r="M76" s="21">
        <v>0</v>
      </c>
      <c r="N76" s="55"/>
    </row>
    <row r="77" spans="1:14" ht="18.75" x14ac:dyDescent="0.25">
      <c r="A77" s="57"/>
      <c r="B77" s="21">
        <v>0</v>
      </c>
      <c r="C77" s="21">
        <v>0</v>
      </c>
      <c r="D77" s="68"/>
      <c r="E77" s="55"/>
      <c r="F77" s="21">
        <v>0</v>
      </c>
      <c r="G77" s="55"/>
      <c r="H77" s="64"/>
      <c r="I77" s="21">
        <v>0</v>
      </c>
      <c r="J77" s="21">
        <v>0</v>
      </c>
      <c r="K77" s="68"/>
      <c r="L77" s="55"/>
      <c r="M77" s="21">
        <v>0</v>
      </c>
      <c r="N77" s="55"/>
    </row>
    <row r="78" spans="1:14" ht="18.75" x14ac:dyDescent="0.25">
      <c r="A78" s="57"/>
      <c r="B78" s="21">
        <v>0</v>
      </c>
      <c r="C78" s="21">
        <v>0</v>
      </c>
      <c r="D78" s="68"/>
      <c r="E78" s="55"/>
      <c r="F78" s="21">
        <v>0</v>
      </c>
      <c r="G78" s="55"/>
      <c r="H78" s="64"/>
      <c r="I78" s="21">
        <v>0</v>
      </c>
      <c r="J78" s="21">
        <v>0</v>
      </c>
      <c r="K78" s="68"/>
      <c r="L78" s="55"/>
      <c r="M78" s="21">
        <v>0</v>
      </c>
      <c r="N78" s="55"/>
    </row>
    <row r="79" spans="1:14" ht="18.75" x14ac:dyDescent="0.25">
      <c r="A79" s="57"/>
      <c r="B79" s="21">
        <v>0</v>
      </c>
      <c r="C79" s="21">
        <v>0</v>
      </c>
      <c r="D79" s="68"/>
      <c r="E79" s="55"/>
      <c r="F79" s="21">
        <v>0</v>
      </c>
      <c r="G79" s="55"/>
      <c r="H79" s="64"/>
      <c r="I79" s="21">
        <v>0</v>
      </c>
      <c r="J79" s="21">
        <v>0</v>
      </c>
      <c r="K79" s="68"/>
      <c r="L79" s="55"/>
      <c r="M79" s="21">
        <v>0</v>
      </c>
      <c r="N79" s="55"/>
    </row>
    <row r="80" spans="1:14" ht="18.75" x14ac:dyDescent="0.25">
      <c r="A80" s="57"/>
      <c r="B80" s="21">
        <v>0</v>
      </c>
      <c r="C80" s="21">
        <v>0</v>
      </c>
      <c r="D80" s="68"/>
      <c r="E80" s="55"/>
      <c r="F80" s="21">
        <v>0</v>
      </c>
      <c r="G80" s="55"/>
      <c r="H80" s="64"/>
      <c r="I80" s="21">
        <v>0</v>
      </c>
      <c r="J80" s="21">
        <v>0</v>
      </c>
      <c r="K80" s="68"/>
      <c r="L80" s="55"/>
      <c r="M80" s="21">
        <v>0</v>
      </c>
      <c r="N80" s="55"/>
    </row>
    <row r="81" spans="1:14" ht="18.75" x14ac:dyDescent="0.25">
      <c r="A81" s="57"/>
      <c r="B81" s="21">
        <v>0</v>
      </c>
      <c r="C81" s="21">
        <v>0</v>
      </c>
      <c r="D81" s="68"/>
      <c r="E81" s="55"/>
      <c r="F81" s="21">
        <v>0</v>
      </c>
      <c r="G81" s="55"/>
      <c r="H81" s="64"/>
      <c r="I81" s="21">
        <v>0</v>
      </c>
      <c r="J81" s="21">
        <v>0</v>
      </c>
      <c r="K81" s="68"/>
      <c r="L81" s="55"/>
      <c r="M81" s="21">
        <v>0</v>
      </c>
      <c r="N81" s="55"/>
    </row>
    <row r="82" spans="1:14" ht="18.75" x14ac:dyDescent="0.25">
      <c r="A82" s="57"/>
      <c r="B82" s="21">
        <v>0</v>
      </c>
      <c r="C82" s="21">
        <v>0</v>
      </c>
      <c r="D82" s="68"/>
      <c r="E82" s="55"/>
      <c r="F82" s="21">
        <v>0</v>
      </c>
      <c r="G82" s="55"/>
      <c r="H82" s="64"/>
      <c r="I82" s="21">
        <v>0</v>
      </c>
      <c r="J82" s="21">
        <v>0</v>
      </c>
      <c r="K82" s="68"/>
      <c r="L82" s="55"/>
      <c r="M82" s="21">
        <v>0</v>
      </c>
      <c r="N82" s="55"/>
    </row>
    <row r="83" spans="1:14" ht="18.75" x14ac:dyDescent="0.25">
      <c r="A83" s="57"/>
      <c r="B83" s="21">
        <v>0</v>
      </c>
      <c r="C83" s="21">
        <v>0</v>
      </c>
      <c r="D83" s="68"/>
      <c r="E83" s="55"/>
      <c r="F83" s="21">
        <v>0</v>
      </c>
      <c r="G83" s="55"/>
      <c r="H83" s="64"/>
      <c r="I83" s="21">
        <v>0</v>
      </c>
      <c r="J83" s="21">
        <v>0</v>
      </c>
      <c r="K83" s="68"/>
      <c r="L83" s="55"/>
      <c r="M83" s="21">
        <v>0</v>
      </c>
      <c r="N83" s="55"/>
    </row>
    <row r="84" spans="1:14" ht="18.75" x14ac:dyDescent="0.25">
      <c r="A84" s="57"/>
      <c r="B84" s="21">
        <v>0</v>
      </c>
      <c r="C84" s="21">
        <v>0</v>
      </c>
      <c r="D84" s="68"/>
      <c r="E84" s="55"/>
      <c r="F84" s="21">
        <v>0</v>
      </c>
      <c r="G84" s="55"/>
      <c r="H84" s="64"/>
      <c r="I84" s="21">
        <v>0</v>
      </c>
      <c r="J84" s="21">
        <v>0</v>
      </c>
      <c r="K84" s="68"/>
      <c r="L84" s="55"/>
      <c r="M84" s="21">
        <v>0</v>
      </c>
      <c r="N84" s="55"/>
    </row>
    <row r="85" spans="1:14" ht="18.75" x14ac:dyDescent="0.25">
      <c r="A85" s="57"/>
      <c r="B85" s="21">
        <v>0</v>
      </c>
      <c r="C85" s="21">
        <v>0</v>
      </c>
      <c r="D85" s="68"/>
      <c r="E85" s="55"/>
      <c r="F85" s="21">
        <v>0</v>
      </c>
      <c r="G85" s="55"/>
      <c r="H85" s="64"/>
      <c r="I85" s="21">
        <v>0</v>
      </c>
      <c r="J85" s="21">
        <v>0</v>
      </c>
      <c r="K85" s="68"/>
      <c r="L85" s="55"/>
      <c r="M85" s="21">
        <v>0</v>
      </c>
      <c r="N85" s="55"/>
    </row>
    <row r="86" spans="1:14" ht="18.75" x14ac:dyDescent="0.25">
      <c r="A86" s="57"/>
      <c r="B86" s="21">
        <v>0</v>
      </c>
      <c r="C86" s="21">
        <v>0</v>
      </c>
      <c r="D86" s="68"/>
      <c r="E86" s="55"/>
      <c r="F86" s="21">
        <v>0</v>
      </c>
      <c r="G86" s="55"/>
      <c r="H86" s="64"/>
      <c r="I86" s="21">
        <v>0</v>
      </c>
      <c r="J86" s="21">
        <v>0</v>
      </c>
      <c r="K86" s="68"/>
      <c r="L86" s="55"/>
      <c r="M86" s="21">
        <v>0</v>
      </c>
      <c r="N86" s="55"/>
    </row>
    <row r="87" spans="1:14" ht="18.75" x14ac:dyDescent="0.25">
      <c r="A87" s="57"/>
      <c r="B87" s="21">
        <v>0</v>
      </c>
      <c r="C87" s="21">
        <v>0</v>
      </c>
      <c r="D87" s="68"/>
      <c r="E87" s="55"/>
      <c r="F87" s="21">
        <v>0</v>
      </c>
      <c r="G87" s="55"/>
      <c r="H87" s="64"/>
      <c r="I87" s="21">
        <v>0</v>
      </c>
      <c r="J87" s="21">
        <v>0</v>
      </c>
      <c r="K87" s="68"/>
      <c r="L87" s="55"/>
      <c r="M87" s="21">
        <v>0</v>
      </c>
      <c r="N87" s="55"/>
    </row>
    <row r="88" spans="1:14" ht="18.75" x14ac:dyDescent="0.25">
      <c r="A88" s="57"/>
      <c r="B88" s="21">
        <v>0</v>
      </c>
      <c r="C88" s="21">
        <v>0</v>
      </c>
      <c r="D88" s="68"/>
      <c r="E88" s="55"/>
      <c r="F88" s="21">
        <v>0</v>
      </c>
      <c r="G88" s="55"/>
      <c r="H88" s="64"/>
      <c r="I88" s="21">
        <v>0</v>
      </c>
      <c r="J88" s="21">
        <v>0</v>
      </c>
      <c r="K88" s="68"/>
      <c r="L88" s="55"/>
      <c r="M88" s="21">
        <v>0</v>
      </c>
      <c r="N88" s="55"/>
    </row>
    <row r="89" spans="1:14" ht="18.75" x14ac:dyDescent="0.25">
      <c r="A89" s="57"/>
      <c r="B89" s="21">
        <v>0</v>
      </c>
      <c r="C89" s="21">
        <v>0</v>
      </c>
      <c r="D89" s="68"/>
      <c r="E89" s="55"/>
      <c r="F89" s="21">
        <v>0</v>
      </c>
      <c r="G89" s="55"/>
      <c r="H89" s="64"/>
      <c r="I89" s="21">
        <v>0</v>
      </c>
      <c r="J89" s="21">
        <v>0</v>
      </c>
      <c r="K89" s="68"/>
      <c r="L89" s="55"/>
      <c r="M89" s="21">
        <v>0</v>
      </c>
      <c r="N89" s="55"/>
    </row>
    <row r="90" spans="1:14" ht="18.75" x14ac:dyDescent="0.25">
      <c r="A90" s="57"/>
      <c r="B90" s="21">
        <v>0</v>
      </c>
      <c r="C90" s="21">
        <v>0</v>
      </c>
      <c r="D90" s="68"/>
      <c r="E90" s="55"/>
      <c r="F90" s="21">
        <v>0</v>
      </c>
      <c r="G90" s="55"/>
      <c r="H90" s="64"/>
      <c r="I90" s="21">
        <v>0</v>
      </c>
      <c r="J90" s="21">
        <v>0</v>
      </c>
      <c r="K90" s="68"/>
      <c r="L90" s="55"/>
      <c r="M90" s="21">
        <v>0</v>
      </c>
      <c r="N90" s="55"/>
    </row>
    <row r="91" spans="1:14" ht="18.75" x14ac:dyDescent="0.25">
      <c r="A91" s="57"/>
      <c r="B91" s="21">
        <v>0</v>
      </c>
      <c r="C91" s="21">
        <v>0</v>
      </c>
      <c r="D91" s="68"/>
      <c r="E91" s="55"/>
      <c r="F91" s="21">
        <v>0</v>
      </c>
      <c r="G91" s="55"/>
      <c r="H91" s="64"/>
      <c r="I91" s="21">
        <v>0</v>
      </c>
      <c r="J91" s="21">
        <v>0</v>
      </c>
      <c r="K91" s="68"/>
      <c r="L91" s="55"/>
      <c r="M91" s="21">
        <v>0</v>
      </c>
      <c r="N91" s="55"/>
    </row>
    <row r="92" spans="1:14" ht="18.75" x14ac:dyDescent="0.25">
      <c r="A92" s="57"/>
      <c r="B92" s="21">
        <v>0</v>
      </c>
      <c r="C92" s="21">
        <v>0</v>
      </c>
      <c r="D92" s="68"/>
      <c r="E92" s="55"/>
      <c r="F92" s="21">
        <v>0</v>
      </c>
      <c r="G92" s="55"/>
      <c r="H92" s="64"/>
      <c r="I92" s="21">
        <v>0</v>
      </c>
      <c r="J92" s="21">
        <v>0</v>
      </c>
      <c r="K92" s="68"/>
      <c r="L92" s="55"/>
      <c r="M92" s="21">
        <v>0</v>
      </c>
      <c r="N92" s="55"/>
    </row>
    <row r="93" spans="1:14" ht="18.75" x14ac:dyDescent="0.25">
      <c r="A93" s="57"/>
      <c r="B93" s="21">
        <v>0</v>
      </c>
      <c r="C93" s="21">
        <v>0</v>
      </c>
      <c r="D93" s="68"/>
      <c r="E93" s="55"/>
      <c r="F93" s="21">
        <v>0</v>
      </c>
      <c r="G93" s="55"/>
      <c r="H93" s="64"/>
      <c r="I93" s="21">
        <v>0</v>
      </c>
      <c r="J93" s="21">
        <v>0</v>
      </c>
      <c r="K93" s="68"/>
      <c r="L93" s="55"/>
      <c r="M93" s="21">
        <v>0</v>
      </c>
      <c r="N93" s="55"/>
    </row>
    <row r="94" spans="1:14" ht="18.75" x14ac:dyDescent="0.25">
      <c r="A94" s="57"/>
      <c r="B94" s="21">
        <v>0</v>
      </c>
      <c r="C94" s="21">
        <v>0</v>
      </c>
      <c r="D94" s="68"/>
      <c r="E94" s="55"/>
      <c r="F94" s="21">
        <v>0</v>
      </c>
      <c r="G94" s="55"/>
      <c r="H94" s="64"/>
      <c r="I94" s="21">
        <v>0</v>
      </c>
      <c r="J94" s="21">
        <v>0</v>
      </c>
      <c r="K94" s="68"/>
      <c r="L94" s="55"/>
      <c r="M94" s="21">
        <v>0</v>
      </c>
      <c r="N94" s="55"/>
    </row>
    <row r="95" spans="1:14" ht="18.75" x14ac:dyDescent="0.25">
      <c r="A95" s="57"/>
      <c r="B95" s="21">
        <v>0</v>
      </c>
      <c r="C95" s="21">
        <v>0</v>
      </c>
      <c r="D95" s="68"/>
      <c r="E95" s="55"/>
      <c r="F95" s="21">
        <v>0</v>
      </c>
      <c r="G95" s="55"/>
      <c r="H95" s="64"/>
      <c r="I95" s="21">
        <v>0</v>
      </c>
      <c r="J95" s="21">
        <v>0</v>
      </c>
      <c r="K95" s="68"/>
      <c r="L95" s="55"/>
      <c r="M95" s="21">
        <v>0</v>
      </c>
      <c r="N95" s="55"/>
    </row>
    <row r="96" spans="1:14" ht="18.75" x14ac:dyDescent="0.25">
      <c r="A96" s="57"/>
      <c r="B96" s="21">
        <v>0</v>
      </c>
      <c r="C96" s="21">
        <v>0</v>
      </c>
      <c r="D96" s="68"/>
      <c r="E96" s="55"/>
      <c r="F96" s="21">
        <v>0</v>
      </c>
      <c r="G96" s="55"/>
      <c r="H96" s="64"/>
      <c r="I96" s="21">
        <v>0</v>
      </c>
      <c r="J96" s="21">
        <v>0</v>
      </c>
      <c r="K96" s="68"/>
      <c r="L96" s="55"/>
      <c r="M96" s="21">
        <v>0</v>
      </c>
      <c r="N96" s="55"/>
    </row>
    <row r="97" spans="1:14" ht="18.75" x14ac:dyDescent="0.25">
      <c r="A97" s="57"/>
      <c r="B97" s="21">
        <v>0</v>
      </c>
      <c r="C97" s="21">
        <v>0</v>
      </c>
      <c r="D97" s="68"/>
      <c r="E97" s="55"/>
      <c r="F97" s="21">
        <v>0</v>
      </c>
      <c r="G97" s="55"/>
      <c r="H97" s="64"/>
      <c r="I97" s="21">
        <v>0</v>
      </c>
      <c r="J97" s="21">
        <v>0</v>
      </c>
      <c r="K97" s="68"/>
      <c r="L97" s="55"/>
      <c r="M97" s="21">
        <v>0</v>
      </c>
      <c r="N97" s="55"/>
    </row>
    <row r="98" spans="1:14" ht="18.75" x14ac:dyDescent="0.25">
      <c r="A98" s="57"/>
      <c r="B98" s="21">
        <v>0</v>
      </c>
      <c r="C98" s="21">
        <v>0</v>
      </c>
      <c r="D98" s="68"/>
      <c r="E98" s="55"/>
      <c r="F98" s="21">
        <v>0</v>
      </c>
      <c r="G98" s="55"/>
      <c r="H98" s="64"/>
      <c r="I98" s="21">
        <v>0</v>
      </c>
      <c r="J98" s="21">
        <v>0</v>
      </c>
      <c r="K98" s="68"/>
      <c r="L98" s="55"/>
      <c r="M98" s="21">
        <v>0</v>
      </c>
      <c r="N98" s="55"/>
    </row>
    <row r="99" spans="1:14" ht="18.75" x14ac:dyDescent="0.25">
      <c r="A99" s="57"/>
      <c r="B99" s="21">
        <v>0</v>
      </c>
      <c r="C99" s="21">
        <v>0</v>
      </c>
      <c r="D99" s="68"/>
      <c r="E99" s="55"/>
      <c r="F99" s="21">
        <v>0</v>
      </c>
      <c r="G99" s="55"/>
      <c r="H99" s="64"/>
      <c r="I99" s="21">
        <v>0</v>
      </c>
      <c r="J99" s="21">
        <v>0</v>
      </c>
      <c r="K99" s="68"/>
      <c r="L99" s="55"/>
      <c r="M99" s="21">
        <v>0</v>
      </c>
      <c r="N99" s="55"/>
    </row>
    <row r="100" spans="1:14" ht="18.75" x14ac:dyDescent="0.25">
      <c r="A100" s="57"/>
      <c r="B100" s="21">
        <v>0</v>
      </c>
      <c r="C100" s="21">
        <v>0</v>
      </c>
      <c r="D100" s="68"/>
      <c r="E100" s="55"/>
      <c r="F100" s="21">
        <v>0</v>
      </c>
      <c r="G100" s="55"/>
      <c r="H100" s="64"/>
      <c r="I100" s="21">
        <v>0</v>
      </c>
      <c r="J100" s="21">
        <v>0</v>
      </c>
      <c r="K100" s="68"/>
      <c r="L100" s="55"/>
      <c r="M100" s="21">
        <v>0</v>
      </c>
      <c r="N100" s="55"/>
    </row>
    <row r="101" spans="1:14" ht="18.75" x14ac:dyDescent="0.25">
      <c r="A101" s="57"/>
      <c r="B101" s="21">
        <v>0</v>
      </c>
      <c r="C101" s="21">
        <v>0</v>
      </c>
      <c r="D101" s="68"/>
      <c r="E101" s="55"/>
      <c r="F101" s="21">
        <v>0</v>
      </c>
      <c r="G101" s="55"/>
      <c r="H101" s="64"/>
      <c r="I101" s="21">
        <v>0</v>
      </c>
      <c r="J101" s="21">
        <v>0</v>
      </c>
      <c r="K101" s="68"/>
      <c r="L101" s="55"/>
      <c r="M101" s="21">
        <v>0</v>
      </c>
      <c r="N101" s="55"/>
    </row>
    <row r="102" spans="1:14" ht="18.75" x14ac:dyDescent="0.25">
      <c r="A102" s="57"/>
      <c r="B102" s="21">
        <v>0</v>
      </c>
      <c r="C102" s="21">
        <v>0</v>
      </c>
      <c r="D102" s="68"/>
      <c r="E102" s="55"/>
      <c r="F102" s="21">
        <v>0</v>
      </c>
      <c r="G102" s="55"/>
      <c r="H102" s="64"/>
      <c r="I102" s="21">
        <v>0</v>
      </c>
      <c r="J102" s="21">
        <v>0</v>
      </c>
      <c r="K102" s="68"/>
      <c r="L102" s="55"/>
      <c r="M102" s="21">
        <v>0</v>
      </c>
      <c r="N102" s="55"/>
    </row>
    <row r="103" spans="1:14" ht="18.75" x14ac:dyDescent="0.25">
      <c r="A103" s="57"/>
      <c r="B103" s="21">
        <v>0</v>
      </c>
      <c r="C103" s="21">
        <v>0</v>
      </c>
      <c r="D103" s="68"/>
      <c r="E103" s="55"/>
      <c r="F103" s="21">
        <v>0</v>
      </c>
      <c r="G103" s="55"/>
      <c r="H103" s="64"/>
      <c r="I103" s="21">
        <v>0</v>
      </c>
      <c r="J103" s="21">
        <v>0</v>
      </c>
      <c r="K103" s="68"/>
      <c r="L103" s="55"/>
      <c r="M103" s="21">
        <v>0</v>
      </c>
      <c r="N103" s="55"/>
    </row>
    <row r="104" spans="1:14" ht="18.75" x14ac:dyDescent="0.25">
      <c r="A104" s="57"/>
      <c r="B104" s="21">
        <v>0</v>
      </c>
      <c r="C104" s="21">
        <v>0</v>
      </c>
      <c r="D104" s="68"/>
      <c r="E104" s="55"/>
      <c r="F104" s="21">
        <v>0</v>
      </c>
      <c r="G104" s="55"/>
      <c r="H104" s="64"/>
      <c r="I104" s="21">
        <v>0</v>
      </c>
      <c r="J104" s="21">
        <v>0</v>
      </c>
      <c r="K104" s="68"/>
      <c r="L104" s="55"/>
      <c r="M104" s="21">
        <v>0</v>
      </c>
      <c r="N104" s="55"/>
    </row>
    <row r="105" spans="1:14" ht="18.75" x14ac:dyDescent="0.25">
      <c r="A105" s="57"/>
      <c r="B105" s="21">
        <v>0</v>
      </c>
      <c r="C105" s="21">
        <v>0</v>
      </c>
      <c r="D105" s="68"/>
      <c r="E105" s="55"/>
      <c r="F105" s="21">
        <v>0</v>
      </c>
      <c r="G105" s="55"/>
      <c r="H105" s="64"/>
      <c r="I105" s="21">
        <v>0</v>
      </c>
      <c r="J105" s="21">
        <v>0</v>
      </c>
      <c r="K105" s="68"/>
      <c r="L105" s="55"/>
      <c r="M105" s="21">
        <v>0</v>
      </c>
      <c r="N105" s="55"/>
    </row>
    <row r="106" spans="1:14" ht="18.75" x14ac:dyDescent="0.25">
      <c r="A106" s="57"/>
      <c r="B106" s="21">
        <v>0</v>
      </c>
      <c r="C106" s="21">
        <v>0</v>
      </c>
      <c r="D106" s="68"/>
      <c r="E106" s="55"/>
      <c r="F106" s="21">
        <v>0</v>
      </c>
      <c r="G106" s="55"/>
      <c r="H106" s="64"/>
      <c r="I106" s="21">
        <v>0</v>
      </c>
      <c r="J106" s="21">
        <v>0</v>
      </c>
      <c r="K106" s="68"/>
      <c r="L106" s="55"/>
      <c r="M106" s="21">
        <v>0</v>
      </c>
      <c r="N106" s="55"/>
    </row>
    <row r="107" spans="1:14" ht="18.75" x14ac:dyDescent="0.25">
      <c r="A107" s="57"/>
      <c r="B107" s="21">
        <v>0</v>
      </c>
      <c r="C107" s="21">
        <v>0</v>
      </c>
      <c r="D107" s="68"/>
      <c r="E107" s="55"/>
      <c r="F107" s="21">
        <v>0</v>
      </c>
      <c r="G107" s="55"/>
      <c r="H107" s="64"/>
      <c r="I107" s="21">
        <v>0</v>
      </c>
      <c r="J107" s="21">
        <v>0</v>
      </c>
      <c r="K107" s="68"/>
      <c r="L107" s="55"/>
      <c r="M107" s="21">
        <v>0</v>
      </c>
      <c r="N107" s="55"/>
    </row>
    <row r="108" spans="1:14" ht="18.75" x14ac:dyDescent="0.25">
      <c r="A108" s="57"/>
      <c r="B108" s="21">
        <v>0</v>
      </c>
      <c r="C108" s="21">
        <v>0</v>
      </c>
      <c r="D108" s="68"/>
      <c r="E108" s="55"/>
      <c r="F108" s="21">
        <v>0</v>
      </c>
      <c r="G108" s="55"/>
      <c r="H108" s="64"/>
      <c r="I108" s="21">
        <v>0</v>
      </c>
      <c r="J108" s="21">
        <v>0</v>
      </c>
      <c r="K108" s="68"/>
      <c r="L108" s="55"/>
      <c r="M108" s="21">
        <v>0</v>
      </c>
      <c r="N108" s="55"/>
    </row>
    <row r="109" spans="1:14" ht="18.75" x14ac:dyDescent="0.25">
      <c r="A109" s="57"/>
      <c r="B109" s="21">
        <v>0</v>
      </c>
      <c r="C109" s="21">
        <v>0</v>
      </c>
      <c r="D109" s="68"/>
      <c r="E109" s="55"/>
      <c r="F109" s="21">
        <v>0</v>
      </c>
      <c r="G109" s="55"/>
      <c r="H109" s="64"/>
      <c r="I109" s="21">
        <v>0</v>
      </c>
      <c r="J109" s="21">
        <v>0</v>
      </c>
      <c r="K109" s="68"/>
      <c r="L109" s="55"/>
      <c r="M109" s="21">
        <v>0</v>
      </c>
      <c r="N109" s="55"/>
    </row>
    <row r="110" spans="1:14" ht="18.75" x14ac:dyDescent="0.25">
      <c r="A110" s="57"/>
      <c r="B110" s="21">
        <v>0</v>
      </c>
      <c r="C110" s="21">
        <v>0</v>
      </c>
      <c r="D110" s="68"/>
      <c r="E110" s="55"/>
      <c r="F110" s="21">
        <v>0</v>
      </c>
      <c r="G110" s="55"/>
      <c r="H110" s="64"/>
      <c r="I110" s="21">
        <v>0</v>
      </c>
      <c r="J110" s="21">
        <v>0</v>
      </c>
      <c r="K110" s="68"/>
      <c r="L110" s="55"/>
      <c r="M110" s="21">
        <v>0</v>
      </c>
      <c r="N110" s="55"/>
    </row>
    <row r="111" spans="1:14" ht="18.75" x14ac:dyDescent="0.25">
      <c r="A111" s="57"/>
      <c r="B111" s="21">
        <v>0</v>
      </c>
      <c r="C111" s="21">
        <v>0</v>
      </c>
      <c r="D111" s="68"/>
      <c r="E111" s="55"/>
      <c r="F111" s="21">
        <v>0</v>
      </c>
      <c r="G111" s="55"/>
      <c r="H111" s="64"/>
      <c r="I111" s="21">
        <v>0</v>
      </c>
      <c r="J111" s="21">
        <v>0</v>
      </c>
      <c r="K111" s="68"/>
      <c r="L111" s="55"/>
      <c r="M111" s="21">
        <v>0</v>
      </c>
      <c r="N111" s="55"/>
    </row>
    <row r="112" spans="1:14" ht="18.75" x14ac:dyDescent="0.25">
      <c r="A112" s="57"/>
      <c r="B112" s="21">
        <v>0</v>
      </c>
      <c r="C112" s="21">
        <v>0</v>
      </c>
      <c r="D112" s="68"/>
      <c r="E112" s="55"/>
      <c r="F112" s="21">
        <v>0</v>
      </c>
      <c r="G112" s="55"/>
      <c r="H112" s="64"/>
      <c r="I112" s="21">
        <v>0</v>
      </c>
      <c r="J112" s="21">
        <v>0</v>
      </c>
      <c r="K112" s="68"/>
      <c r="L112" s="55"/>
      <c r="M112" s="21">
        <v>0</v>
      </c>
      <c r="N112" s="55"/>
    </row>
    <row r="113" spans="1:14" ht="18.75" x14ac:dyDescent="0.25">
      <c r="A113" s="57"/>
      <c r="B113" s="21">
        <v>0</v>
      </c>
      <c r="C113" s="21">
        <v>0</v>
      </c>
      <c r="D113" s="68"/>
      <c r="E113" s="55"/>
      <c r="F113" s="21">
        <v>0</v>
      </c>
      <c r="G113" s="55"/>
      <c r="H113" s="64"/>
      <c r="I113" s="21">
        <v>0</v>
      </c>
      <c r="J113" s="21">
        <v>0</v>
      </c>
      <c r="K113" s="68"/>
      <c r="L113" s="55"/>
      <c r="M113" s="21">
        <v>0</v>
      </c>
      <c r="N113" s="55"/>
    </row>
    <row r="114" spans="1:14" ht="18.75" x14ac:dyDescent="0.25">
      <c r="A114" s="57"/>
      <c r="B114" s="21">
        <v>0</v>
      </c>
      <c r="C114" s="21">
        <v>0</v>
      </c>
      <c r="D114" s="68"/>
      <c r="E114" s="55"/>
      <c r="F114" s="21">
        <v>0</v>
      </c>
      <c r="G114" s="55"/>
      <c r="H114" s="64"/>
      <c r="I114" s="21">
        <v>0</v>
      </c>
      <c r="J114" s="21">
        <v>0</v>
      </c>
      <c r="K114" s="68"/>
      <c r="L114" s="55"/>
      <c r="M114" s="21">
        <v>0</v>
      </c>
      <c r="N114" s="55"/>
    </row>
    <row r="115" spans="1:14" ht="18.75" x14ac:dyDescent="0.25">
      <c r="A115" s="57"/>
      <c r="B115" s="21">
        <v>0</v>
      </c>
      <c r="C115" s="21">
        <v>0</v>
      </c>
      <c r="D115" s="68"/>
      <c r="E115" s="55"/>
      <c r="F115" s="21">
        <v>0</v>
      </c>
      <c r="G115" s="55"/>
      <c r="H115" s="64"/>
      <c r="I115" s="21">
        <v>0</v>
      </c>
      <c r="J115" s="21">
        <v>0</v>
      </c>
      <c r="K115" s="68"/>
      <c r="L115" s="55"/>
      <c r="M115" s="21">
        <v>0</v>
      </c>
      <c r="N115" s="55"/>
    </row>
    <row r="116" spans="1:14" ht="18.75" x14ac:dyDescent="0.25">
      <c r="A116" s="57"/>
      <c r="B116" s="21">
        <v>0</v>
      </c>
      <c r="C116" s="21">
        <v>0</v>
      </c>
      <c r="D116" s="68"/>
      <c r="E116" s="55"/>
      <c r="F116" s="21">
        <v>0</v>
      </c>
      <c r="G116" s="55"/>
      <c r="H116" s="64"/>
      <c r="I116" s="21">
        <v>0</v>
      </c>
      <c r="J116" s="21">
        <v>0</v>
      </c>
      <c r="K116" s="68"/>
      <c r="L116" s="55"/>
      <c r="M116" s="21">
        <v>0</v>
      </c>
      <c r="N116" s="55"/>
    </row>
    <row r="117" spans="1:14" ht="18.75" x14ac:dyDescent="0.25">
      <c r="A117" s="57"/>
      <c r="B117" s="21">
        <v>0</v>
      </c>
      <c r="C117" s="21">
        <v>0</v>
      </c>
      <c r="D117" s="68"/>
      <c r="E117" s="55"/>
      <c r="F117" s="21">
        <v>0</v>
      </c>
      <c r="G117" s="55"/>
      <c r="H117" s="64"/>
      <c r="I117" s="21">
        <v>0</v>
      </c>
      <c r="J117" s="21">
        <v>0</v>
      </c>
      <c r="K117" s="68"/>
      <c r="L117" s="55"/>
      <c r="M117" s="21">
        <v>0</v>
      </c>
      <c r="N117" s="55"/>
    </row>
    <row r="118" spans="1:14" ht="18.75" x14ac:dyDescent="0.25">
      <c r="A118" s="57"/>
      <c r="B118" s="21">
        <v>0</v>
      </c>
      <c r="C118" s="21">
        <v>0</v>
      </c>
      <c r="D118" s="68"/>
      <c r="E118" s="55"/>
      <c r="F118" s="21">
        <v>0</v>
      </c>
      <c r="G118" s="55"/>
      <c r="H118" s="64"/>
      <c r="I118" s="21">
        <v>0</v>
      </c>
      <c r="J118" s="21">
        <v>0</v>
      </c>
      <c r="K118" s="68"/>
      <c r="L118" s="55"/>
      <c r="M118" s="21">
        <v>0</v>
      </c>
      <c r="N118" s="55"/>
    </row>
    <row r="119" spans="1:14" ht="18.75" x14ac:dyDescent="0.25">
      <c r="A119" s="57"/>
      <c r="B119" s="21">
        <v>0</v>
      </c>
      <c r="C119" s="21">
        <v>0</v>
      </c>
      <c r="D119" s="68"/>
      <c r="E119" s="55"/>
      <c r="F119" s="21">
        <v>0</v>
      </c>
      <c r="G119" s="55"/>
      <c r="H119" s="64"/>
      <c r="I119" s="21">
        <v>0</v>
      </c>
      <c r="J119" s="21">
        <v>0</v>
      </c>
      <c r="K119" s="68"/>
      <c r="L119" s="55"/>
      <c r="M119" s="21">
        <v>0</v>
      </c>
      <c r="N119" s="55"/>
    </row>
    <row r="120" spans="1:14" ht="18.75" x14ac:dyDescent="0.25">
      <c r="A120" s="57"/>
      <c r="B120" s="21">
        <v>0</v>
      </c>
      <c r="C120" s="21">
        <v>0</v>
      </c>
      <c r="D120" s="68"/>
      <c r="E120" s="55"/>
      <c r="F120" s="21">
        <v>0</v>
      </c>
      <c r="G120" s="55"/>
      <c r="H120" s="64"/>
      <c r="I120" s="21">
        <v>0</v>
      </c>
      <c r="J120" s="21">
        <v>0</v>
      </c>
      <c r="K120" s="68"/>
      <c r="L120" s="55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8"/>
      <c r="E121" s="55"/>
      <c r="F121" s="21">
        <v>0</v>
      </c>
      <c r="G121" s="55"/>
      <c r="H121" s="64"/>
      <c r="I121" s="21">
        <v>0</v>
      </c>
      <c r="J121" s="21">
        <v>0</v>
      </c>
      <c r="K121" s="68"/>
      <c r="L121" s="55"/>
      <c r="M121" s="21">
        <v>0</v>
      </c>
      <c r="N121" s="55"/>
    </row>
    <row r="122" spans="1:14" ht="18.75" x14ac:dyDescent="0.25">
      <c r="A122" s="57"/>
      <c r="B122" s="21">
        <v>0</v>
      </c>
      <c r="C122" s="21">
        <v>0</v>
      </c>
      <c r="D122" s="68"/>
      <c r="E122" s="55"/>
      <c r="F122" s="21">
        <v>0</v>
      </c>
      <c r="G122" s="55"/>
      <c r="H122" s="64"/>
      <c r="I122" s="21">
        <v>0</v>
      </c>
      <c r="J122" s="21">
        <v>0</v>
      </c>
      <c r="K122" s="68"/>
      <c r="L122" s="55"/>
      <c r="M122" s="21">
        <v>0</v>
      </c>
      <c r="N122" s="55"/>
    </row>
    <row r="123" spans="1:14" ht="18.75" x14ac:dyDescent="0.25">
      <c r="A123" s="57"/>
      <c r="B123" s="21">
        <v>0</v>
      </c>
      <c r="C123" s="21">
        <v>0</v>
      </c>
      <c r="D123" s="68"/>
      <c r="E123" s="55"/>
      <c r="F123" s="21">
        <v>0</v>
      </c>
      <c r="G123" s="55"/>
      <c r="H123" s="64"/>
      <c r="I123" s="21">
        <v>0</v>
      </c>
      <c r="J123" s="21">
        <v>0</v>
      </c>
      <c r="K123" s="68"/>
      <c r="L123" s="55"/>
      <c r="M123" s="21">
        <v>0</v>
      </c>
      <c r="N123" s="55"/>
    </row>
    <row r="124" spans="1:14" ht="18.75" x14ac:dyDescent="0.25">
      <c r="A124" s="57"/>
      <c r="B124" s="21">
        <v>0</v>
      </c>
      <c r="C124" s="21">
        <v>0</v>
      </c>
      <c r="D124" s="68"/>
      <c r="E124" s="55"/>
      <c r="F124" s="21">
        <v>0</v>
      </c>
      <c r="G124" s="55"/>
      <c r="H124" s="64"/>
      <c r="I124" s="21">
        <v>0</v>
      </c>
      <c r="J124" s="21">
        <v>0</v>
      </c>
      <c r="K124" s="68"/>
      <c r="L124" s="55"/>
      <c r="M124" s="21">
        <v>0</v>
      </c>
      <c r="N124" s="55"/>
    </row>
    <row r="125" spans="1:14" ht="18.75" x14ac:dyDescent="0.25">
      <c r="A125" s="57"/>
      <c r="B125" s="21">
        <v>0</v>
      </c>
      <c r="C125" s="21">
        <v>0</v>
      </c>
      <c r="D125" s="68"/>
      <c r="E125" s="55"/>
      <c r="F125" s="21">
        <v>0</v>
      </c>
      <c r="G125" s="55"/>
      <c r="H125" s="64"/>
      <c r="I125" s="21">
        <v>0</v>
      </c>
      <c r="J125" s="21">
        <v>0</v>
      </c>
      <c r="K125" s="68"/>
      <c r="L125" s="55"/>
      <c r="M125" s="21">
        <v>0</v>
      </c>
      <c r="N125" s="55"/>
    </row>
    <row r="126" spans="1:14" ht="18.75" x14ac:dyDescent="0.25">
      <c r="A126" s="57"/>
      <c r="B126" s="21">
        <v>0</v>
      </c>
      <c r="C126" s="21">
        <v>0</v>
      </c>
      <c r="D126" s="68"/>
      <c r="E126" s="55"/>
      <c r="F126" s="21">
        <v>0</v>
      </c>
      <c r="G126" s="55"/>
      <c r="H126" s="64"/>
      <c r="I126" s="21">
        <v>0</v>
      </c>
      <c r="J126" s="21">
        <v>0</v>
      </c>
      <c r="K126" s="68"/>
      <c r="L126" s="55"/>
      <c r="M126" s="21">
        <v>0</v>
      </c>
      <c r="N126" s="55"/>
    </row>
    <row r="127" spans="1:14" ht="18.75" x14ac:dyDescent="0.25">
      <c r="A127" s="57"/>
      <c r="B127" s="21">
        <v>0</v>
      </c>
      <c r="C127" s="21">
        <v>0</v>
      </c>
      <c r="D127" s="68"/>
      <c r="E127" s="55"/>
      <c r="F127" s="21">
        <v>0</v>
      </c>
      <c r="G127" s="55"/>
      <c r="H127" s="64"/>
      <c r="I127" s="21">
        <v>0</v>
      </c>
      <c r="J127" s="21">
        <v>0</v>
      </c>
      <c r="K127" s="68"/>
      <c r="L127" s="55"/>
      <c r="M127" s="21">
        <v>0</v>
      </c>
      <c r="N127" s="55"/>
    </row>
    <row r="128" spans="1:14" ht="18.75" x14ac:dyDescent="0.25">
      <c r="A128" s="57"/>
      <c r="B128" s="21">
        <v>0</v>
      </c>
      <c r="C128" s="21">
        <v>0</v>
      </c>
      <c r="D128" s="68"/>
      <c r="E128" s="55"/>
      <c r="F128" s="21">
        <v>0</v>
      </c>
      <c r="G128" s="55"/>
      <c r="H128" s="64"/>
      <c r="I128" s="21">
        <v>0</v>
      </c>
      <c r="J128" s="21">
        <v>0</v>
      </c>
      <c r="K128" s="68"/>
      <c r="L128" s="55"/>
      <c r="M128" s="21">
        <v>0</v>
      </c>
      <c r="N128" s="55"/>
    </row>
    <row r="129" spans="1:14" ht="18.75" x14ac:dyDescent="0.25">
      <c r="A129" s="57"/>
      <c r="B129" s="21">
        <v>0</v>
      </c>
      <c r="C129" s="21">
        <v>0</v>
      </c>
      <c r="D129" s="68"/>
      <c r="E129" s="55"/>
      <c r="F129" s="21">
        <v>0</v>
      </c>
      <c r="G129" s="55"/>
      <c r="H129" s="64"/>
      <c r="I129" s="21">
        <v>0</v>
      </c>
      <c r="J129" s="21">
        <v>0</v>
      </c>
      <c r="K129" s="68"/>
      <c r="L129" s="55"/>
      <c r="M129" s="21">
        <v>0</v>
      </c>
      <c r="N129" s="55"/>
    </row>
    <row r="130" spans="1:14" ht="18.75" x14ac:dyDescent="0.25">
      <c r="A130" s="57"/>
      <c r="B130" s="21">
        <v>0</v>
      </c>
      <c r="C130" s="21">
        <v>0</v>
      </c>
      <c r="D130" s="68"/>
      <c r="E130" s="55"/>
      <c r="F130" s="21">
        <v>0</v>
      </c>
      <c r="G130" s="55"/>
      <c r="H130" s="64"/>
      <c r="I130" s="21">
        <v>0</v>
      </c>
      <c r="J130" s="21">
        <v>0</v>
      </c>
      <c r="K130" s="68"/>
      <c r="L130" s="55"/>
      <c r="M130" s="21">
        <v>0</v>
      </c>
      <c r="N130" s="55"/>
    </row>
    <row r="131" spans="1:14" ht="18.75" x14ac:dyDescent="0.25">
      <c r="A131" s="57"/>
      <c r="B131" s="21">
        <v>0</v>
      </c>
      <c r="C131" s="21">
        <v>0</v>
      </c>
      <c r="D131" s="68"/>
      <c r="E131" s="55"/>
      <c r="F131" s="21">
        <v>0</v>
      </c>
      <c r="G131" s="55"/>
      <c r="H131" s="64"/>
      <c r="I131" s="21">
        <v>0</v>
      </c>
      <c r="J131" s="21">
        <v>0</v>
      </c>
      <c r="K131" s="68"/>
      <c r="L131" s="55"/>
      <c r="M131" s="21">
        <v>0</v>
      </c>
      <c r="N131" s="55"/>
    </row>
    <row r="132" spans="1:14" ht="18.75" x14ac:dyDescent="0.25">
      <c r="A132" s="57"/>
      <c r="B132" s="21">
        <v>0</v>
      </c>
      <c r="C132" s="21">
        <v>0</v>
      </c>
      <c r="D132" s="68"/>
      <c r="E132" s="55"/>
      <c r="F132" s="21">
        <v>0</v>
      </c>
      <c r="G132" s="55"/>
      <c r="H132" s="64"/>
      <c r="I132" s="21">
        <v>0</v>
      </c>
      <c r="J132" s="21">
        <v>0</v>
      </c>
      <c r="K132" s="68"/>
      <c r="L132" s="55"/>
      <c r="M132" s="21">
        <v>0</v>
      </c>
      <c r="N132" s="55"/>
    </row>
    <row r="133" spans="1:14" ht="18.75" x14ac:dyDescent="0.25">
      <c r="A133" s="57"/>
      <c r="B133" s="21">
        <v>0</v>
      </c>
      <c r="C133" s="21">
        <v>0</v>
      </c>
      <c r="D133" s="68"/>
      <c r="E133" s="55"/>
      <c r="F133" s="21">
        <v>0</v>
      </c>
      <c r="G133" s="55"/>
      <c r="H133" s="64"/>
      <c r="I133" s="21">
        <v>0</v>
      </c>
      <c r="J133" s="21">
        <v>0</v>
      </c>
      <c r="K133" s="68"/>
      <c r="L133" s="55"/>
      <c r="M133" s="21">
        <v>0</v>
      </c>
      <c r="N133" s="55"/>
    </row>
    <row r="134" spans="1:14" ht="18.75" x14ac:dyDescent="0.25">
      <c r="A134" s="57"/>
      <c r="B134" s="21">
        <v>0</v>
      </c>
      <c r="C134" s="21">
        <v>0</v>
      </c>
      <c r="D134" s="68"/>
      <c r="E134" s="55"/>
      <c r="F134" s="21">
        <v>0</v>
      </c>
      <c r="G134" s="55"/>
      <c r="H134" s="64"/>
      <c r="I134" s="21">
        <v>0</v>
      </c>
      <c r="J134" s="21">
        <v>0</v>
      </c>
      <c r="K134" s="68"/>
      <c r="L134" s="55"/>
      <c r="M134" s="21">
        <v>0</v>
      </c>
      <c r="N134" s="55"/>
    </row>
    <row r="135" spans="1:14" ht="18.75" x14ac:dyDescent="0.25">
      <c r="A135" s="57"/>
      <c r="B135" s="21">
        <v>0</v>
      </c>
      <c r="C135" s="21">
        <v>0</v>
      </c>
      <c r="D135" s="68"/>
      <c r="E135" s="55"/>
      <c r="F135" s="21">
        <v>0</v>
      </c>
      <c r="G135" s="55"/>
      <c r="H135" s="64"/>
      <c r="I135" s="21">
        <v>0</v>
      </c>
      <c r="J135" s="21">
        <v>0</v>
      </c>
      <c r="K135" s="68"/>
      <c r="L135" s="55"/>
      <c r="M135" s="21">
        <v>0</v>
      </c>
      <c r="N135" s="55"/>
    </row>
    <row r="136" spans="1:14" ht="18.75" x14ac:dyDescent="0.25">
      <c r="A136" s="57"/>
      <c r="B136" s="21">
        <v>0</v>
      </c>
      <c r="C136" s="21">
        <v>0</v>
      </c>
      <c r="D136" s="68"/>
      <c r="E136" s="55"/>
      <c r="F136" s="21">
        <v>0</v>
      </c>
      <c r="G136" s="55"/>
      <c r="H136" s="64"/>
      <c r="I136" s="21">
        <v>0</v>
      </c>
      <c r="J136" s="21">
        <v>0</v>
      </c>
      <c r="K136" s="68"/>
      <c r="L136" s="55"/>
      <c r="M136" s="21">
        <v>0</v>
      </c>
      <c r="N136" s="55"/>
    </row>
    <row r="137" spans="1:14" ht="18.75" x14ac:dyDescent="0.25">
      <c r="A137" s="57"/>
      <c r="B137" s="21">
        <v>0</v>
      </c>
      <c r="C137" s="21">
        <v>0</v>
      </c>
      <c r="D137" s="68"/>
      <c r="E137" s="55"/>
      <c r="F137" s="21">
        <v>0</v>
      </c>
      <c r="G137" s="55"/>
      <c r="H137" s="64"/>
      <c r="I137" s="21">
        <v>0</v>
      </c>
      <c r="J137" s="21">
        <v>0</v>
      </c>
      <c r="K137" s="68"/>
      <c r="L137" s="55"/>
      <c r="M137" s="21">
        <v>0</v>
      </c>
      <c r="N137" s="55"/>
    </row>
    <row r="138" spans="1:14" ht="18.75" x14ac:dyDescent="0.25">
      <c r="A138" s="57"/>
      <c r="B138" s="21">
        <v>0</v>
      </c>
      <c r="C138" s="21">
        <v>0</v>
      </c>
      <c r="D138" s="68"/>
      <c r="E138" s="55"/>
      <c r="F138" s="21">
        <v>0</v>
      </c>
      <c r="G138" s="55"/>
      <c r="H138" s="64"/>
      <c r="I138" s="21">
        <v>0</v>
      </c>
      <c r="J138" s="21">
        <v>0</v>
      </c>
      <c r="K138" s="68"/>
      <c r="L138" s="55"/>
      <c r="M138" s="21">
        <v>0</v>
      </c>
      <c r="N138" s="55"/>
    </row>
    <row r="139" spans="1:14" ht="18.75" x14ac:dyDescent="0.25">
      <c r="A139" s="57"/>
      <c r="B139" s="21">
        <v>0</v>
      </c>
      <c r="C139" s="21">
        <v>0</v>
      </c>
      <c r="D139" s="68"/>
      <c r="E139" s="55"/>
      <c r="F139" s="21">
        <v>0</v>
      </c>
      <c r="G139" s="55"/>
      <c r="H139" s="64"/>
      <c r="I139" s="21">
        <v>0</v>
      </c>
      <c r="J139" s="21">
        <v>0</v>
      </c>
      <c r="K139" s="68"/>
      <c r="L139" s="55"/>
      <c r="M139" s="21">
        <v>0</v>
      </c>
      <c r="N139" s="55"/>
    </row>
    <row r="140" spans="1:14" ht="18.75" x14ac:dyDescent="0.25">
      <c r="A140" s="57"/>
      <c r="B140" s="21">
        <v>0</v>
      </c>
      <c r="C140" s="21">
        <v>0</v>
      </c>
      <c r="D140" s="68"/>
      <c r="E140" s="55"/>
      <c r="F140" s="21">
        <v>0</v>
      </c>
      <c r="G140" s="55"/>
      <c r="H140" s="64"/>
      <c r="I140" s="21">
        <v>0</v>
      </c>
      <c r="J140" s="21">
        <v>0</v>
      </c>
      <c r="K140" s="68"/>
      <c r="L140" s="55"/>
      <c r="M140" s="21">
        <v>0</v>
      </c>
      <c r="N140" s="55"/>
    </row>
    <row r="141" spans="1:14" ht="18.75" x14ac:dyDescent="0.25">
      <c r="A141" s="57"/>
      <c r="B141" s="21">
        <v>0</v>
      </c>
      <c r="C141" s="21">
        <v>0</v>
      </c>
      <c r="D141" s="68"/>
      <c r="E141" s="55"/>
      <c r="F141" s="21">
        <v>0</v>
      </c>
      <c r="G141" s="55"/>
      <c r="H141" s="64"/>
      <c r="I141" s="21">
        <v>0</v>
      </c>
      <c r="J141" s="21">
        <v>0</v>
      </c>
      <c r="K141" s="68"/>
      <c r="L141" s="55"/>
      <c r="M141" s="21">
        <v>0</v>
      </c>
      <c r="N141" s="55"/>
    </row>
    <row r="142" spans="1:14" ht="18.75" x14ac:dyDescent="0.25">
      <c r="A142" s="57"/>
      <c r="B142" s="21">
        <v>0</v>
      </c>
      <c r="C142" s="21">
        <v>0</v>
      </c>
      <c r="D142" s="68"/>
      <c r="E142" s="55"/>
      <c r="F142" s="21">
        <v>0</v>
      </c>
      <c r="G142" s="55"/>
      <c r="H142" s="64"/>
      <c r="I142" s="21">
        <v>0</v>
      </c>
      <c r="J142" s="21">
        <v>0</v>
      </c>
      <c r="K142" s="68"/>
      <c r="L142" s="55"/>
      <c r="M142" s="21">
        <v>0</v>
      </c>
      <c r="N142" s="55"/>
    </row>
    <row r="143" spans="1:14" ht="18.75" x14ac:dyDescent="0.25">
      <c r="A143" s="57"/>
      <c r="B143" s="21">
        <v>0</v>
      </c>
      <c r="C143" s="21">
        <v>0</v>
      </c>
      <c r="D143" s="68"/>
      <c r="E143" s="55"/>
      <c r="F143" s="21">
        <v>0</v>
      </c>
      <c r="G143" s="55"/>
      <c r="H143" s="64"/>
      <c r="I143" s="21">
        <v>0</v>
      </c>
      <c r="J143" s="21">
        <v>0</v>
      </c>
      <c r="K143" s="68"/>
      <c r="L143" s="55"/>
      <c r="M143" s="21">
        <v>0</v>
      </c>
      <c r="N143" s="55"/>
    </row>
    <row r="144" spans="1:14" ht="18.75" x14ac:dyDescent="0.25">
      <c r="A144" s="57"/>
      <c r="B144" s="21">
        <v>0</v>
      </c>
      <c r="C144" s="21">
        <v>0</v>
      </c>
      <c r="D144" s="68"/>
      <c r="E144" s="55"/>
      <c r="F144" s="21">
        <v>0</v>
      </c>
      <c r="G144" s="55"/>
      <c r="H144" s="64"/>
      <c r="I144" s="21">
        <v>0</v>
      </c>
      <c r="J144" s="21">
        <v>0</v>
      </c>
      <c r="K144" s="68"/>
      <c r="L144" s="55"/>
      <c r="M144" s="21">
        <v>0</v>
      </c>
      <c r="N144" s="55"/>
    </row>
    <row r="145" spans="1:14" ht="18.75" x14ac:dyDescent="0.25">
      <c r="A145" s="57"/>
      <c r="B145" s="21">
        <v>0</v>
      </c>
      <c r="C145" s="21">
        <v>0</v>
      </c>
      <c r="D145" s="68"/>
      <c r="E145" s="55"/>
      <c r="F145" s="21">
        <v>0</v>
      </c>
      <c r="G145" s="55"/>
      <c r="H145" s="64"/>
      <c r="I145" s="21">
        <v>0</v>
      </c>
      <c r="J145" s="21">
        <v>0</v>
      </c>
      <c r="K145" s="68"/>
      <c r="L145" s="55"/>
      <c r="M145" s="21">
        <v>0</v>
      </c>
      <c r="N145" s="55"/>
    </row>
    <row r="146" spans="1:14" ht="18.75" x14ac:dyDescent="0.25">
      <c r="A146" s="57"/>
      <c r="B146" s="21">
        <v>0</v>
      </c>
      <c r="C146" s="21">
        <v>0</v>
      </c>
      <c r="D146" s="68"/>
      <c r="E146" s="55"/>
      <c r="F146" s="21">
        <v>0</v>
      </c>
      <c r="G146" s="55"/>
      <c r="H146" s="64"/>
      <c r="I146" s="21">
        <v>0</v>
      </c>
      <c r="J146" s="21">
        <v>0</v>
      </c>
      <c r="K146" s="68"/>
      <c r="L146" s="100"/>
      <c r="M146" s="21">
        <v>0</v>
      </c>
      <c r="N146" s="100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65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65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customSheetViews>
    <customSheetView guid="{B2BEF2B0-351B-4F78-9473-3EAA15505BEF}" scale="70" showPageBreaks="1" view="pageBreakPreview" topLeftCell="F4">
      <selection activeCell="I6" sqref="I6:N6"/>
      <rowBreaks count="1" manualBreakCount="1">
        <brk id="11" max="16383" man="1"/>
      </rowBreaks>
      <colBreaks count="1" manualBreakCount="1">
        <brk id="7" max="1048575" man="1"/>
      </colBreaks>
      <pageMargins left="0.7" right="0.7" top="0.75" bottom="0.75" header="0.3" footer="0.3"/>
      <pageSetup paperSize="9" scale="89" orientation="landscape" r:id="rId1"/>
    </customSheetView>
    <customSheetView guid="{3D72A63C-82CE-4144-A415-413C20383630}" scale="70" showPageBreaks="1" view="pageBreakPreview" topLeftCell="A4">
      <selection activeCell="D12" sqref="D12"/>
      <rowBreaks count="1" manualBreakCount="1">
        <brk id="11" max="16383" man="1"/>
      </rowBreaks>
      <colBreaks count="1" manualBreakCount="1">
        <brk id="7" max="1048575" man="1"/>
      </colBreaks>
      <pageMargins left="0.7" right="0.7" top="0.75" bottom="0.75" header="0.3" footer="0.3"/>
      <pageSetup paperSize="9" scale="89" orientation="landscape" r:id="rId2"/>
    </customSheetView>
  </customSheetViews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scale="89" orientation="landscape" r:id="rId3"/>
  <rowBreaks count="1" manualBreakCount="1">
    <brk id="11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</vt:i4>
      </vt:variant>
    </vt:vector>
  </HeadingPairs>
  <TitlesOfParts>
    <vt:vector size="27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Лист1</vt:lpstr>
      <vt:lpstr>Лист2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2020-11-11T03:32:26Z</cp:lastPrinted>
  <dcterms:created xsi:type="dcterms:W3CDTF">2013-11-25T08:04:18Z</dcterms:created>
  <dcterms:modified xsi:type="dcterms:W3CDTF">2020-11-27T04:59:21Z</dcterms:modified>
</cp:coreProperties>
</file>