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95" windowHeight="11250" firstSheet="12" activeTab="14"/>
  </bookViews>
  <sheets>
    <sheet name="Титул" sheetId="1" r:id="rId1"/>
    <sheet name="Разделы 1.1.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20" r:id="rId15"/>
    <sheet name="Раздел 6.2" sheetId="22" r:id="rId16"/>
    <sheet name="Раздел 6.3" sheetId="17" r:id="rId17"/>
    <sheet name="Раздел 6.4" sheetId="18" r:id="rId18"/>
  </sheets>
  <externalReferences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7" l="1"/>
  <c r="C4" i="17"/>
  <c r="Y50" i="2" l="1"/>
  <c r="X50" i="2"/>
  <c r="W50" i="2"/>
  <c r="U50" i="2"/>
  <c r="V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Y32" i="2"/>
  <c r="X32" i="2"/>
  <c r="W32" i="2"/>
  <c r="V32" i="2"/>
  <c r="U32" i="2"/>
  <c r="T32" i="2"/>
  <c r="S32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B3" i="22"/>
  <c r="B36" i="22" l="1"/>
  <c r="B31" i="22"/>
  <c r="B26" i="22"/>
  <c r="B21" i="22"/>
  <c r="C21" i="22" s="1"/>
  <c r="B15" i="22"/>
  <c r="C6" i="22"/>
  <c r="D3" i="22"/>
  <c r="C33" i="22" s="1"/>
  <c r="C3" i="22"/>
  <c r="C24" i="22"/>
  <c r="A12" i="20"/>
  <c r="A10" i="20"/>
  <c r="A6" i="20" s="1"/>
  <c r="C15" i="22" l="1"/>
  <c r="C29" i="22"/>
  <c r="C17" i="22"/>
  <c r="C26" i="22"/>
  <c r="C31" i="22"/>
  <c r="C36" i="22"/>
  <c r="C35" i="22"/>
  <c r="C37" i="22"/>
  <c r="C18" i="22"/>
  <c r="C27" i="22"/>
  <c r="C32" i="22"/>
  <c r="C19" i="22"/>
  <c r="C28" i="22"/>
  <c r="C34" i="22"/>
  <c r="C38" i="22"/>
  <c r="C7" i="22"/>
  <c r="C11" i="22"/>
  <c r="C25" i="22"/>
  <c r="C8" i="22"/>
  <c r="C12" i="22"/>
  <c r="C22" i="22"/>
  <c r="C9" i="22"/>
  <c r="C13" i="22"/>
  <c r="C16" i="22"/>
  <c r="C20" i="22"/>
  <c r="C23" i="22"/>
  <c r="C30" i="22"/>
  <c r="C10" i="22"/>
  <c r="C14" i="22"/>
  <c r="K8" i="20"/>
  <c r="G8" i="20"/>
  <c r="C8" i="20"/>
  <c r="J8" i="20"/>
  <c r="F8" i="20"/>
  <c r="B8" i="20"/>
  <c r="I8" i="20"/>
  <c r="E8" i="20"/>
  <c r="L8" i="20"/>
  <c r="H8" i="20"/>
  <c r="D8" i="20"/>
  <c r="A7" i="20"/>
  <c r="E19" i="18"/>
  <c r="D19" i="18"/>
  <c r="C19" i="18"/>
  <c r="B19" i="18"/>
  <c r="E3" i="17"/>
  <c r="B3" i="17"/>
  <c r="F3" i="13"/>
  <c r="B3" i="13"/>
  <c r="D3" i="8"/>
  <c r="J3" i="8"/>
  <c r="E24" i="7"/>
  <c r="D23" i="6"/>
  <c r="D17" i="5"/>
  <c r="D15" i="5"/>
  <c r="D13" i="5"/>
  <c r="D11" i="5"/>
  <c r="D7" i="5"/>
  <c r="D5" i="5"/>
  <c r="D3" i="5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84" i="2"/>
  <c r="C84" i="2"/>
  <c r="B84" i="2"/>
  <c r="D83" i="2"/>
  <c r="C83" i="2"/>
  <c r="B83" i="2"/>
  <c r="D82" i="2"/>
  <c r="C82" i="2"/>
  <c r="B82" i="2"/>
  <c r="D81" i="2"/>
  <c r="C81" i="2"/>
  <c r="B81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B50" i="2"/>
  <c r="D50" i="2"/>
  <c r="C50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D25" i="2"/>
  <c r="C25" i="2"/>
  <c r="B25" i="2"/>
  <c r="D24" i="2"/>
  <c r="C24" i="2"/>
  <c r="B24" i="2"/>
  <c r="D23" i="2"/>
  <c r="C23" i="2"/>
  <c r="B23" i="2"/>
  <c r="D22" i="2"/>
  <c r="C22" i="2"/>
  <c r="B22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2" i="2"/>
  <c r="C12" i="2"/>
  <c r="B12" i="2"/>
  <c r="D11" i="2"/>
  <c r="C11" i="2"/>
  <c r="B11" i="2"/>
  <c r="D10" i="2"/>
  <c r="C10" i="2"/>
  <c r="B10" i="2"/>
  <c r="D9" i="2"/>
  <c r="C9" i="2"/>
  <c r="B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8" i="2" l="1"/>
  <c r="D104" i="2"/>
  <c r="C104" i="2"/>
  <c r="B104" i="2"/>
  <c r="D91" i="2"/>
  <c r="C91" i="2"/>
  <c r="B91" i="2"/>
  <c r="B74" i="2"/>
  <c r="D74" i="2"/>
  <c r="C74" i="2"/>
  <c r="B8" i="2"/>
  <c r="D8" i="2"/>
  <c r="A8" i="20"/>
</calcChain>
</file>

<file path=xl/sharedStrings.xml><?xml version="1.0" encoding="utf-8"?>
<sst xmlns="http://schemas.openxmlformats.org/spreadsheetml/2006/main" count="734" uniqueCount="409">
  <si>
    <t>Комитет по делам молодежи мэрии города Новосибирска</t>
  </si>
  <si>
    <t>УТВЕРЖДАЮ:</t>
  </si>
  <si>
    <t>Директор</t>
  </si>
  <si>
    <t>ФИО</t>
  </si>
  <si>
    <t>(подпись)</t>
  </si>
  <si>
    <t>М.П.</t>
  </si>
  <si>
    <t>Статистический отчет о работе</t>
  </si>
  <si>
    <t>(название учреждения, район)</t>
  </si>
  <si>
    <t>за</t>
  </si>
  <si>
    <t>(отчетный период)</t>
  </si>
  <si>
    <t>Новосибирск</t>
  </si>
  <si>
    <t>1. СВЕДЕНИЯ О РЕАЛИЗАЦИИ ОСНОВНЫХ НАПРАВЛЕНИЙ СОГЛАСНО МУНИЦИПАЛЬНОМУ ЗАДАНИЮ (МЗ)</t>
  </si>
  <si>
    <t>1.1. Содействие развитию активной жизненной позиции молодежи</t>
  </si>
  <si>
    <t>Формы работы</t>
  </si>
  <si>
    <t>Количество клиентов, получивших помощь (ед/чел/услуг)</t>
  </si>
  <si>
    <t>Всего:</t>
  </si>
  <si>
    <t>в том числе:</t>
  </si>
  <si>
    <t>Подростков от 14 лет</t>
  </si>
  <si>
    <t>ПУ, ПЛ, ССУЗов</t>
  </si>
  <si>
    <t>ВУЗов</t>
  </si>
  <si>
    <t>Работающая молодежь</t>
  </si>
  <si>
    <t>Безработные</t>
  </si>
  <si>
    <t>Родители</t>
  </si>
  <si>
    <t>Другие</t>
  </si>
  <si>
    <t>единиц</t>
  </si>
  <si>
    <t>чел</t>
  </si>
  <si>
    <t>услуг</t>
  </si>
  <si>
    <t>1.1.1. Поддержка и развитие молодежных инициатив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</si>
  <si>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</si>
  <si>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</si>
  <si>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</si>
  <si>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</si>
  <si>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</si>
  <si>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</si>
  <si>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</si>
  <si>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</si>
  <si>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</si>
  <si>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</si>
  <si>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</si>
  <si>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1.2.1. Профилактика экстремизма в молодежной среде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</si>
  <si>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</si>
  <si>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</si>
  <si>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 Поддержка молодой семьи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</si>
  <si>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</si>
  <si>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</si>
  <si>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</si>
  <si>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</si>
  <si>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</si>
  <si>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</si>
  <si>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</si>
  <si>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</si>
  <si>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</si>
  <si>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</si>
  <si>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</si>
  <si>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 xml:space="preserve">1.6.2. Оказание консультативной и психологической поддержки молодежи, оказавшейся в трудной жизненной ситуации </t>
  </si>
  <si>
    <t>1.7. Проектная деятельность</t>
  </si>
  <si>
    <t>№ п/п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</si>
  <si>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</si>
  <si>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</si>
  <si>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</si>
  <si>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</si>
  <si>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Количество участников проекта (чел.)</t>
  </si>
  <si>
    <t>Участие в грантовых конкурсах</t>
  </si>
  <si>
    <t>Результат участия в грантовых конкурсах (руб.)</t>
  </si>
  <si>
    <t>МЗ</t>
  </si>
  <si>
    <t>Факт</t>
  </si>
  <si>
    <t>основной состав</t>
  </si>
  <si>
    <t>привлеченные участники</t>
  </si>
  <si>
    <t>1.</t>
  </si>
  <si>
    <t xml:space="preserve">Содействие развитию активной жизненной позиции молодежи </t>
  </si>
  <si>
    <t>2.</t>
  </si>
  <si>
    <t>Гражданское и патриотическое воспитание молодежи</t>
  </si>
  <si>
    <t>3.</t>
  </si>
  <si>
    <t>Поддержка молодой семьи</t>
  </si>
  <si>
    <t>4.</t>
  </si>
  <si>
    <t>Содействие в выборе профессии и ориентировании на рынке труда</t>
  </si>
  <si>
    <t>5.</t>
  </si>
  <si>
    <t>Содействие формированию здорового образа жизни в молодежной среде</t>
  </si>
  <si>
    <t>6.</t>
  </si>
  <si>
    <t>Содействие молодежи в трудной жизненной ситуации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</si>
  <si>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</si>
  <si>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</si>
  <si>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*краткосрочные (до 6 мес.), среднесрочные (до 1 года), долгосрочные (до 2 лет)</t>
  </si>
  <si>
    <t>1.8. Дистанционное консультирование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</si>
  <si>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</si>
  <si>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</si>
  <si>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</si>
  <si>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</si>
  <si>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</si>
  <si>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1.9. Специальное психологическое сопровождение</t>
  </si>
  <si>
    <t>Категории получателей услуг</t>
  </si>
  <si>
    <t>Количество (чел)</t>
  </si>
  <si>
    <t>Общее количество (чел)</t>
  </si>
  <si>
    <t>Подростки и молодежь с ограниченными возможностями здоровья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</si>
  <si>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</si>
  <si>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</si>
  <si>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</si>
  <si>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</si>
  <si>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</si>
  <si>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</si>
  <si>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</si>
  <si>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</si>
  <si>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</si>
  <si>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</si>
  <si>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Сопровождение судебных процессов</t>
  </si>
  <si>
    <t>диагностика</t>
  </si>
  <si>
    <t>присутствие на допросе несовершеннолетнего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</si>
  <si>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</si>
  <si>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</si>
  <si>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</si>
  <si>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</si>
  <si>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</si>
  <si>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ИТОГО: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</si>
  <si>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</si>
  <si>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</si>
  <si>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</si>
  <si>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Сроки проведения</t>
  </si>
  <si>
    <t>Место проведения</t>
  </si>
  <si>
    <t>Количество участников</t>
  </si>
  <si>
    <t>Социальная категория участников</t>
  </si>
  <si>
    <t>Возраст участников сборов</t>
  </si>
  <si>
    <t>2.2. Организация и проведение мероприятий</t>
  </si>
  <si>
    <t>Уровень мероприятия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</si>
  <si>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</si>
  <si>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</si>
  <si>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</si>
  <si>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 xml:space="preserve">Городские </t>
  </si>
  <si>
    <t>Районные</t>
  </si>
  <si>
    <t>2.3. Участние в организации мероприятий других уровней (международный, Всероссийский, региональный, областной)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</si>
  <si>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</si>
  <si>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</si>
  <si>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Степень участия в организации мероприятия</t>
  </si>
  <si>
    <t>3.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</si>
  <si>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</si>
  <si>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</si>
  <si>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</si>
  <si>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</si>
  <si>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</si>
  <si>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</si>
  <si>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</si>
  <si>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</si>
  <si>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</si>
  <si>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</si>
  <si>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</si>
  <si>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</si>
  <si>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</si>
  <si>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</si>
  <si>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</si>
  <si>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∙ районные</t>
  </si>
  <si>
    <t>Организация и проведение конференций, в т. ч.:                                ∙ городские</t>
  </si>
  <si>
    <t>5. ОРГАНИЗАЦИЯ ИНФОРМАЦИОННОГО СОПРОВОЖДЕНИЯ ДЕЯТЕЛЬНОСТИ УЧРЕЖДЕНИЯ</t>
  </si>
  <si>
    <t>5.1. Присутствие в информационном поле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</si>
  <si>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</si>
  <si>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</si>
  <si>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</si>
  <si>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</si>
  <si>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</si>
  <si>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</si>
  <si>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</si>
  <si>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</si>
  <si>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</si>
  <si>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</si>
  <si>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</si>
  <si>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Аккаунт на видеохостинге Youtube</t>
  </si>
  <si>
    <t>и др.</t>
  </si>
  <si>
    <t>Печатные:</t>
  </si>
  <si>
    <t>Периодичность</t>
  </si>
  <si>
    <t>Тираж</t>
  </si>
  <si>
    <t>Журнал</t>
  </si>
  <si>
    <t>5.2. Взаимодействие со СМИ</t>
  </si>
  <si>
    <t>Направления деятельности</t>
  </si>
  <si>
    <t>Количество         (ед)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</si>
  <si>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</si>
  <si>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</si>
  <si>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</si>
  <si>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</si>
  <si>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5.3. Издательская деятельность</t>
  </si>
  <si>
    <t>Вид издания</t>
  </si>
  <si>
    <t>Наименование издания</t>
  </si>
  <si>
    <t>Количество (экз)</t>
  </si>
  <si>
    <t>Методические пособия</t>
  </si>
  <si>
    <t>Популярные просветительские статьи</t>
  </si>
  <si>
    <t>Буклеты</t>
  </si>
  <si>
    <t>Всего (чел.)</t>
  </si>
  <si>
    <t>в том числе (чел.)</t>
  </si>
  <si>
    <t>директор</t>
  </si>
  <si>
    <t>зам. директора, гл. бухгалтер</t>
  </si>
  <si>
    <t>Начальники отделов</t>
  </si>
  <si>
    <t>педагогические работники</t>
  </si>
  <si>
    <t>СРМ</t>
  </si>
  <si>
    <t>ССРМ</t>
  </si>
  <si>
    <t>РКФ</t>
  </si>
  <si>
    <t>вспомогательный персонал (специалисты)</t>
  </si>
  <si>
    <t>обслуживающий персонал</t>
  </si>
  <si>
    <t xml:space="preserve">основных </t>
  </si>
  <si>
    <t>вспомогательных</t>
  </si>
  <si>
    <t>процентное отношение к списочной численности (%)</t>
  </si>
  <si>
    <t>внутренних совместителей, в т. ч. работающих по совмещению профессий (должностей)</t>
  </si>
  <si>
    <t>внешних совместителей</t>
  </si>
  <si>
    <t>Показатели</t>
  </si>
  <si>
    <t>Количество (чел.)</t>
  </si>
  <si>
    <t>%  от общего количества работников по основной деятельности</t>
  </si>
  <si>
    <t>Всего работников по основной деятельности</t>
  </si>
  <si>
    <t>из них внутренних совместителей, в т. ч. работающих по совмещению профессий (должностей)</t>
  </si>
  <si>
    <t>руководителей клубных формирований</t>
  </si>
  <si>
    <t>педагогов-организаторов</t>
  </si>
  <si>
    <t>инструкторов по физической культуре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</si>
  <si>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</si>
  <si>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</si>
  <si>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</si>
  <si>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</si>
  <si>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</si>
  <si>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менеджеров по связям с общественностью</t>
  </si>
  <si>
    <t>Образование:</t>
  </si>
  <si>
    <t>высшее профильное (организация работы с молодежью, государственное и муниципальное управление)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</si>
  <si>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</si>
  <si>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</si>
  <si>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</si>
  <si>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</si>
  <si>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</si>
  <si>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</si>
  <si>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</si>
  <si>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</si>
  <si>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Общий стаж:</t>
  </si>
  <si>
    <t>до 2 лет</t>
  </si>
  <si>
    <t>от 2 до 5 лет</t>
  </si>
  <si>
    <t>от 5 до 10 лет</t>
  </si>
  <si>
    <t>свыше 10 лет</t>
  </si>
  <si>
    <t>Стаж в отрасли (молодёжная политика):</t>
  </si>
  <si>
    <t>Пол:</t>
  </si>
  <si>
    <t>женский</t>
  </si>
  <si>
    <t>мужской</t>
  </si>
  <si>
    <t>6.3.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</si>
  <si>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</si>
  <si>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</si>
  <si>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Название учреждения, проводившего повышение квалификации</t>
  </si>
  <si>
    <t>Краткосрочные (до 72 часов)</t>
  </si>
  <si>
    <t>Долгосрочные (в т. ч. переподготовка)</t>
  </si>
  <si>
    <t>6.4.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</si>
  <si>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</si>
  <si>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</si>
  <si>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</si>
  <si>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вторая квалификационная категория</t>
  </si>
  <si>
    <t>первая квалификационная категория</t>
  </si>
  <si>
    <t>высшая квалификационная категория</t>
  </si>
  <si>
    <t>Зам. директора</t>
  </si>
  <si>
    <t>Главный инженер</t>
  </si>
  <si>
    <t>Главный бухгалтер</t>
  </si>
  <si>
    <t>Начальник основного отдела</t>
  </si>
  <si>
    <t>Начальник вспомогательного отдела</t>
  </si>
  <si>
    <t>Педагог-организатор</t>
  </si>
  <si>
    <t>Педагог-психолог</t>
  </si>
  <si>
    <t>Социальный педагог</t>
  </si>
  <si>
    <t>Концертмейстер</t>
  </si>
  <si>
    <t>Инструктор по физической культуре</t>
  </si>
  <si>
    <t>Методист</t>
  </si>
  <si>
    <t>Итого:</t>
  </si>
  <si>
    <t>МСО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</si>
  <si>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</si>
  <si>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10. ИНФОРМАЦИЯ О КАДРОВОМ СОСТАВЕ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</si>
  <si>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</si>
  <si>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</si>
  <si>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 течение года</t>
  </si>
  <si>
    <t>14-21</t>
  </si>
  <si>
    <t xml:space="preserve">Районный проект «Равный помогает равному»
для работы на Молодежной Линии «Ровесник»
службы экстренной психологической помощи «Телефон Доверия.                  Направлен на обучение подростков 14-18 лет для работы на Молодёжной Линии «Ровесник» службы экстренной психологической помощи «Телефон Доверия»
</t>
  </si>
  <si>
    <t xml:space="preserve">Добровольческий отряд "Волонтеры Радуги" </t>
  </si>
  <si>
    <t>14-19</t>
  </si>
  <si>
    <t xml:space="preserve">Районный проект для студенческой и рабочей молодежи                               "Интеллектуальный клуб".  Направлен на создание условий для реализации интеллектуальной и творческой активности молодежи. </t>
  </si>
  <si>
    <t>март-май</t>
  </si>
  <si>
    <t>16-18</t>
  </si>
  <si>
    <t>Районный проект для молодежи                               "Я - часть мира!".                 Направлен на содействие активной жизненной позиции молодежи через альтернативные формы деятельности.</t>
  </si>
  <si>
    <t>ноябрь</t>
  </si>
  <si>
    <t xml:space="preserve">Районный проект для молодых родителей "Растем вместе"                    цикл интерактивных занятий с молодыми родителями.                                Направлен на формирование образа молодой семьи, поддержанию осознанного родительства, пропаганде традиционных семейных ценностей.             </t>
  </si>
  <si>
    <t>до 35 лет</t>
  </si>
  <si>
    <t xml:space="preserve">Районный проект для  учащейся, студенческой и работающей молодежи "Азбука гармоничной семьи"                                        Программа для старшеклассников                "Первая любовь".                 Направлена на формирование представления о любви как о ценном человеческом чувстве у молодежи
</t>
  </si>
  <si>
    <t>Районный проект для студенческой и работающей молодежи      "Секреты общения".               Направлен на успешную адаптацию студентов 1-го курса к учебному заведению.</t>
  </si>
  <si>
    <t>сентябрь-ноябрь</t>
  </si>
  <si>
    <t>15-17</t>
  </si>
  <si>
    <t xml:space="preserve">Городская программа "Мир возможностей" - профилактика суицидального поведения среди молодежи.                    Направлена на профилактику девиантного и суицидального поведения молодёжи
</t>
  </si>
  <si>
    <t xml:space="preserve">Проект"Мир возможностей" - Напрвлен на снижение риска суицидального поведения подростков после проведения групповой психокоррекционной работы с учащимися. </t>
  </si>
  <si>
    <t xml:space="preserve">в течение года </t>
  </si>
  <si>
    <t>15-18</t>
  </si>
  <si>
    <t>14-18</t>
  </si>
  <si>
    <t>Победитель       в первом конкурсе     2019 года ФПГ</t>
  </si>
  <si>
    <t xml:space="preserve">Тематика обращений в службу "Телефон Доверия" очень разнообразна и различна по возрастным категориям. Например,                                                  до 7 лет - интерес к службе ТД.                                                                              От 7 до 12 лет - взаимоотношения (в т.ч. конфликтные) со сверстниками; конфликты в семье; справки о работе ТД
От 13 до 17 лет - тревожные, различные эмоциональные (аффективные) состояния; взаимоотношения со сверстниками;
проблемы взаимоотношений в семье
От 18 до 35 лет - стрессовые, депрессивные состояния; взаимоотношения в браке, с коллегами, поиск пары, конфликты с родителями; личностные качества (особенности)
Старше 35 - ) стрессовые состояния, в т.ч. психические больные;
взаимоотношения в семье и браке, конфликты со взрослыми детьми; скука (одиночество)
</t>
  </si>
  <si>
    <t>Основная тематика звонков – взаимоотношения со значимыми людьми, здоровье, тревожные состояния, семейные проблемы, зависимости близких.</t>
  </si>
  <si>
    <t>Отношение студенческой молодежи к здоровому образу жизни</t>
  </si>
  <si>
    <t>1. 57% студентов оценили свое здоровье хорошим.
2. 48 % опрошенных ответили, что у них нет вредных привычек.
3. 35% - занимаются спортом.
В наши дни практически отсутствую семейные традиции ведения здорового образа жизни, у многих не сформирован навык ведения здорового образа жизни, для большого процента опрошенных приоритетами являются семья и дружба. Здоровью не отводится должный уровень внимания. 
Для многих свободное время – это прежде всего время ничего не делания, отсутствие стимула и позыва к самосовершенствованию.
Таким образом, можно сделать вывод о том, что в студенческом возрасте сложнее менять уже сформировавшиеся личностные установки, поэтому ответственное отношение к своему здоровью и здоровому образу жизни необходимо формировать у детей в более раннем возрасте.</t>
  </si>
  <si>
    <t>февраль-май</t>
  </si>
  <si>
    <t>Взаимосвязь психического состояния подростков с проявлениями нарушений поведения</t>
  </si>
  <si>
    <t xml:space="preserve">Учащаяся молодежь от 13 до 18 лет                                               СОШ Советского района города Новосибирска                                                         </t>
  </si>
  <si>
    <t xml:space="preserve">1. 18,3% учащихся имеют повышенный уровень таких психических состояний, как тревога, фрустрация, агрессивность и ригидность.
2.  Риск развития нарушений поведения обнаружен у 13,9% учащихся.
3. Выявлена значимая положительная взаимосвязь психических состояний подростков (тревожность, фрустрация, агрессивность, ригидность) с проявлениями нарушений поведения (демонстративность, аффективность, уникальность, несостоятельность, социальный пессимизм, максимализм, временная перспектива), крайними вариантами которых является суицидальное поведение.
4. Психические состояния, характерные для подростков, имеют прямую взаимосвязь с жизненными установками, препятствующими осуществлению суицидальных намерений.
</t>
  </si>
  <si>
    <t>Взаимосвязь субъективного переживания одиночества и агрессивного поведения у подростков</t>
  </si>
  <si>
    <t xml:space="preserve">Подростки от 15 до 18 лет                                            СОШ Советского района города Новосибирска                                                         </t>
  </si>
  <si>
    <t xml:space="preserve">1.Гипотеза исследования подтвердилась: с увеличением уровня субъективного ощущения одиночества повышается уровень агрессии подростков. Выявлена значимая положительная взаимосвязь уровня субъективного ощущения одиночества и шкалами агрессивного поведения (цинизм, агрессивность, враждебность).
• Чем выше уровень одиночества подростков, тем выше у них уровень цинизма;
• Чем выше уровень одиночества,  тем выше уровень агрессивности подростков;
• Чем выше уровень одиночества, тем выше уровень враждебности подростков.
2. 66% из числа опрошенных подростков имеют низкий уровень субъективного ощущения одиночества, 32% -  средний уровень и 2% - низкий уровень одиночества.
3. При исследовании агрессивного поведения оказалось, что:
84% подростков проявляют высокий уровень цинизма;
96 % подростков имеют средний уровень агрессивности;
73% подростков имеют средний уровень враждебности.
</t>
  </si>
  <si>
    <t xml:space="preserve">Взаимосвязь риска суицидального поведения и травли у учащейся молодежи
</t>
  </si>
  <si>
    <t xml:space="preserve">Учащаяся молодежь от 15 до 18 лет                                              ссузы города Новосибирска             Новосибирск                                                         </t>
  </si>
  <si>
    <t xml:space="preserve">1. Риск истинного суицидального поведения выявлен у 49% опрошенных. Риск демонстративного суицидального поведения выявлен у 26% опрошенных. Всего – 75%.
2. Риск буллинга выявлен у 18% учащихся.
3. Высокий уровень насилия был выявлен у 4% учащихся, средний уровень выявлен у 12% учащихся.
4. Выявлена прямая значимая взаимосвязь между уровнем травли и уровнем насилия. Эти данные говорят о том, что студенты склонные к насилию могут являться зачинщиками травли. И наоборот, студенты, у которых выражен уровень травли, могут проявлять насильственные действия по отношению к другим.
5. Взаимосвязь суицидального поведения и уровня травли на данной выборке не выявлена. 
</t>
  </si>
  <si>
    <t xml:space="preserve">Учащаяся молодежь от 15 до 18 лет                                              ссузы города Новосибирска                                                                   </t>
  </si>
  <si>
    <t>Востребованность услуг экстренной психологической помощи 
«Телефон Доверия» у молодежи</t>
  </si>
  <si>
    <t>По данным исследования было установлено, что:
•   91% – молодежи знает о существовании службы ТД.
•   94,4% – респондентов считают службу ТД социально полезной.
•   29,1% – респондентов позвонят, если случится необходимость.
•   74,2% – будут рекомендовать службу знакомым.
•   40,8% – желают пройти обучение и работать на линии «Ровесник», а 50%      желающих, сами обращались на ТД.</t>
  </si>
  <si>
    <t>Анализ уровня тревожности учащихся выпускных и не выпускных классов</t>
  </si>
  <si>
    <t xml:space="preserve">Подростки 16 - 18 лет                                                 СОШ Советского района                       Город Новосибирск    </t>
  </si>
  <si>
    <t xml:space="preserve">1. У учащихся выпускных классов преобладает высокий уровень личностной тревожности – 60%.
2. У учащихся не выпускных классов уровень тревожности – 40%. 
3. В группах учащихся выпускных и не выпускных классов найдены достоверные отличия по шкале личностная тревожность. 
</t>
  </si>
  <si>
    <t>Характерологические особенности молодежи, склонной к употреблению психоактивных веществ</t>
  </si>
  <si>
    <t xml:space="preserve">подростки 16-18  лет                               СОШ Советского района                       Город Новосибирск                                          </t>
  </si>
  <si>
    <t xml:space="preserve">1. 34% испытуемых имеют склонность к злоупотреблению психоактивными веществами, при этом среди девушек в группу риска попадают 30%, среди юношей – 40%.
2. Склонность к употреблению психоактивных веществ напрямую связана с риском алкоголизации, которому подвержены 35% подростков.
3. Среди акцентуаций характера подростков, склонных к злоупотреблению  психоактивных веществ наиболее представлены: лабильная – 38%, неустойчивая – 14%,  шизоидная – 12%.
</t>
  </si>
  <si>
    <t xml:space="preserve">Влияние ролей и позиций в учебном коллективе 
на риск возникновения травли
</t>
  </si>
  <si>
    <t xml:space="preserve">Подростки 15 - 18 лет                                                                    ссузы Советского района                        город Новосибирск  </t>
  </si>
  <si>
    <t xml:space="preserve">По результатам исследования установлено:
• у 17%  респондентов выявлен риск возникновения травли, у 83% риск травли не выявлен.
• Ролями, к которым более склонны учащиеся, в студенческой среде являются роли защитника (82%) и жертвы (19%). Наименее избираемой ролью в ситуации травли является инициатор (8%), который имеет высокий потенциал агрессивности.
• Чем больше учащийся ощущает в коллективе небезопасность (агрессивность со стороны сверстников, неуважение к себе, тревожность напряжение), тем больше он склонен испытывать психологическое насилие, тревогу и одиночество. 
• Чем больше дистанция между подростками в коллективе, отсутствие сплоченности и поддержки, тем больше учащиеся склонны испытывать психологическое насилие, тревогу, опасность и одиночество. 
• Чем больше студент испытывает  психологическое или физическое насилие в группе, тем он более склонен находиться в роли жертвы, быть социально изолированным, испытывать опасность, тревогу и одиночество.
• Если студенты будут ощущать в коллективе небезопасность (агрессивность со стороны сверстников, неуважение к себе,  тревожность, напряжение) и отсутствие поддержки, то в коллективе будет высокая выраженность риска травли. 
• Среди учащихся у инициаторов по сравнению с другими психологическими ролями более выражена небезопасность в учебной среде.
• Среди жертв в ситуации травли по сравнению с другими психологическими ролями более выражено напряжение в коллективе, тревога и отсутствие поддержки.
• У студентов, которые в ситуации травли занимают роль жертвы (67%) более выражен риск травли по сравнению с другими ролями.
• Учащихся, которые в ситуации травли занимают роль жертвы (70%)  чаще сталкиваются с теми или иными проявлениями насилия (обзывания, насмешки, обидные жесты и действия со стороны сверстников, оскорбления со стороны учителей) в учебной среде по сравнению с другими психологическими ролями
</t>
  </si>
  <si>
    <t>Влияние психокоррекционных занятий на ошибочные образцы решения конфликтов</t>
  </si>
  <si>
    <t xml:space="preserve">Подростки 13 - 18 лет                                                                    СОШ Советского района                         город Новосибирск  </t>
  </si>
  <si>
    <t xml:space="preserve">1. Суицидальное поведение является одной из форм ошибочных образцов решения конфликтов подростками. После психокоррекционных занятий зафиксировано снижение риска суицидального поведения у подростков на 5,6%.
2.  Наибольший процент выраженности  составляют диагностические концепты «аффективность» и «социальный пессимизм», указывающие на риск суицидального поведения.
3. После психокоррекционных занятий статистически значимо снизилась выраженность следующих диагностических концептов риска суицидального поведения подростков: демонстративность, аффективность, уникальность, несостоятельность, социальный пессимизм, слом культурных барьеров, временная перспектива.
</t>
  </si>
  <si>
    <t xml:space="preserve">подростки </t>
  </si>
  <si>
    <t>от 15 - 18 лет</t>
  </si>
  <si>
    <t>Формирование здорового образа жизни в молодежной среде</t>
  </si>
  <si>
    <t>"Ночь Триффидов"</t>
  </si>
  <si>
    <t xml:space="preserve">Интерактивная игра                   для молодежи                                </t>
  </si>
  <si>
    <r>
      <t xml:space="preserve">Направленность мероприятия             </t>
    </r>
    <r>
      <rPr>
        <i/>
        <sz val="12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</si>
  <si>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 xml:space="preserve">Детский праздник        </t>
  </si>
  <si>
    <t>«Радуга детства»</t>
  </si>
  <si>
    <t>дети до 14 лет,                родители</t>
  </si>
  <si>
    <t xml:space="preserve">дети до 14 лет, родители           </t>
  </si>
  <si>
    <t xml:space="preserve">Семейный праздник        </t>
  </si>
  <si>
    <t>«Мы вместе»</t>
  </si>
  <si>
    <t>Профилактика суицидального  поведения молодежи, профилактика девиантного поведения детей и подростков</t>
  </si>
  <si>
    <t>Направлены на развитие и повышение профессионального уровня специалистов МП.</t>
  </si>
  <si>
    <t>специалистов УМП города Новосибирска</t>
  </si>
  <si>
    <t>специалистов УМП и ОУ Советского района и  города Новосибирска</t>
  </si>
  <si>
    <t>http://psy-raduga.ru/</t>
  </si>
  <si>
    <t>https://тымолод.рф/organization/molodezhnye-tsentry/raduga/</t>
  </si>
  <si>
    <t>https://vk.com/psy_raduga</t>
  </si>
  <si>
    <t xml:space="preserve">https://vk.com/psy_raduga 
</t>
  </si>
  <si>
    <t>https://twitter.com/psyraduga</t>
  </si>
  <si>
    <t>https://www.facebook.com/psy.raduga</t>
  </si>
  <si>
    <t>https://www.instagram.com/psy_raduga/</t>
  </si>
  <si>
    <t>4745/901</t>
  </si>
  <si>
    <t>4745/902</t>
  </si>
  <si>
    <t>не ведется</t>
  </si>
  <si>
    <t>1.Администрация Советского района г. Новосибирск https://vk.com/club173630953
2. Нескучный Советский  https://vk.com/nnesovet
3. Мой. Советский  https://vk.com/moisoviet
4. Дом молодёжи «Маяк» https://vk.com/mayak_dm
5. Шлюз. Новосибирск. https://vk.com/shlyuzru
6. «Навигатор»: новости Советского района и Бердска https://vk.com/navigato_ru
7. Молодёжный Центр «Факел» https://vk.com/mc_fakel
8. Калейдоскоп – молодёжный центр https://vk.com/mckaleidoskop
9. Молодёжный центр «Левобережье» https://vk.com/levoberege
10. Детская библиотека им. Ю. Д. Дмитриева https://vk.com/public59253499
11. МБОУ СОШ №102 https://vk.com/club562661
12. Академ Онлайн https://vk.com/academ_online
13. На ОбьГЭСе (Новосибирск) https://vk.com/naobgese
14. ОбьГЭС Новосибирск https://vk.com/allges
15. Выходи Позитивные процессы Академгородка https://vk.com/allges
16. На Хвосте I Академ, Кольцово и окрестности https://vk.com/academ_nahvoste
17. Наш Район - Советский|новостной портал https://vk.com/nash_rayon_nsk
18. События FREE https://vk.com/free_events_nsk
19. МОЙ МАССИВ | ОбьГЭС https://vk.com/nah_obges</t>
  </si>
  <si>
    <t>1. 407 чел.
2. 3 340 чел.
3. 9 444 чел.
4. 1 458 чел.
5. 5 663 чел.
6. 3 142 чел.
7. 562 чел.
8. 2 456 чел.
9. 2 990 чел.
10. 178 чел.
11. 1 827 чел.
12. 4 121 чел.
13. 20 678 чел.
14. 11 172 чел.
15. 2 947 чел.
16. 245 чел.
17. 2 105 чел.   18. 1 973 чел.       19. 2 319 чел.</t>
  </si>
  <si>
    <t xml:space="preserve">1. Самопознание https://samopoznanie.ru/nsk/organizers/centr_psihologo-pedagogicheskoy_pomoschi_molodezhi_raduga/
2.  Фламп https://novosibirsk.flamp.ru/firm/raduga_mbu_centr_psikhologo_pedagogicheskojj_pomoshhi_molodezhi-141265769350667
                                </t>
  </si>
  <si>
    <t>Газета "Навигатор"                                                                     Газета "Бумеранг"</t>
  </si>
  <si>
    <t xml:space="preserve">4 раза в месяц
4 раза в месяц                                                          
</t>
  </si>
  <si>
    <t xml:space="preserve">50 000  
50 000
</t>
  </si>
  <si>
    <t>Консультации психологов</t>
  </si>
  <si>
    <t>https://www.timolod.ru/news/69166/</t>
  </si>
  <si>
    <t>Мастер-класс по аппликации "Цыпленок"</t>
  </si>
  <si>
    <t>https://www.timolod.ru/news/69170/</t>
  </si>
  <si>
    <t>Телефон Доверия</t>
  </si>
  <si>
    <t>https://www.timolod.ru/news/69124/</t>
  </si>
  <si>
    <t>Бесплатные консультации психологов</t>
  </si>
  <si>
    <t>https://www.timolod.ru/news/69136/</t>
  </si>
  <si>
    <t>Исследование "Взаимосвязь психического состояния подростков с проявлениями нарушений поведения"</t>
  </si>
  <si>
    <t>https://timolod.ru/pile/docs/TOP10/ОВЧИННИКОВА_Психическое%20состояние%20подростков.docx</t>
  </si>
  <si>
    <t>Исследование "Отношение студенческой молодежи к здоровому образу жизни"</t>
  </si>
  <si>
    <t>https://timolod.ru/pile/docs/TOP10/ПОТАПОВА_%20ЗОЖ.docx</t>
  </si>
  <si>
    <t>Статья про дейтинговые приложения</t>
  </si>
  <si>
    <t>http://m.timolod.ru/articles/67931/</t>
  </si>
  <si>
    <t>Городской семинар «ОСОБЕННОСТИ ОТКЛОНЯЮЩЕГОСЯ ПОВЕДЕНИЯ В МОЛОДЁЖНОЙ СРЕДЕ»</t>
  </si>
  <si>
    <t>https://www.timolod.ru/news/68183/</t>
  </si>
  <si>
    <t>Опрос по работе службы "Телефон Доверия"</t>
  </si>
  <si>
    <t>http://timolod.ru/news/67544/</t>
  </si>
  <si>
    <t>"Трудные" разговоры на Телефоне Доверия 14.10.2020</t>
  </si>
  <si>
    <t>https://bumerang.nsk.ru/news/health/Trudny_razgovory/</t>
  </si>
  <si>
    <t>Летние группы организованы в "Радуге" 29.07.2020</t>
  </si>
  <si>
    <t>https://bumerang.nsk.ru/news/Education_and_Science/Tshem_zanyansa_letom/</t>
  </si>
  <si>
    <t>"Телефон Доверия" готов к беседе! 16.09.2020</t>
  </si>
  <si>
    <t>https://bumerang.nsk.ru/news/society/Trust_Phone_is_ready_for_conversation/</t>
  </si>
  <si>
    <t>Статья "Жизнь после самоизоляции" 22.07.2020</t>
  </si>
  <si>
    <t>https://bumerang.nsk.ru/news/society/Zhizn_posle_samoizolyaciyi/</t>
  </si>
  <si>
    <t>В СОВЕТСКОМ РАЙОНЕ РАБОТАЕТ «ТЕЛЕФОН ДОВЕРИЯ» 22.04.2020</t>
  </si>
  <si>
    <t>https://www.navigato.ru/novosti/publication/v-sovetskom-raione-rabotaet-telefon-doveriia</t>
  </si>
  <si>
    <t>Звоните-мы поможем! 21.04.2020</t>
  </si>
  <si>
    <t>http://www.bumerang.nsk.ru/news/society/Zvonite_pomozhem/</t>
  </si>
  <si>
    <t>В Советском районе учили, как подготовить подростка к экзамену 06.04.2020</t>
  </si>
  <si>
    <t>https://academ-online.ru/news/obshchestvov-sovetskom-rayone-uchili-kak-podgotovit-podrostka-k-ekzamenu</t>
  </si>
  <si>
    <t>Статья "Любовная зависимость, что делать?" 22.01.2020</t>
  </si>
  <si>
    <t>https://bumerang.nsk.ru/news/society/LOVE_DEPENDENCE_WHAT_TO_DO/</t>
  </si>
  <si>
    <t>Методический семинар "Любовь-зависимость" 22.01.2020</t>
  </si>
  <si>
    <t>https://bumerang.nsk.ru/news/society/Love_a_healthy_relationship_or_addiction/</t>
  </si>
  <si>
    <t>ЦЕНТР «РАДУГА» НАУЧИТ ОТЛИЧАТЬ ЛЮБОВЬ ОТ ЗАВИСИМОСТИ 21.01.2020</t>
  </si>
  <si>
    <t>https://www.navigato.ru/novosti/publication/centr-raduga-nauchit-otlichat-lubov-ot-zavisimosti</t>
  </si>
  <si>
    <t>О любви-зависимости расскажут на семинаре в Академгородке 20.01.2020</t>
  </si>
  <si>
    <t>https://academ-online.ru/news/obshchestvoo-lyubvi-zavisimosti-rasskazhut-na-seminare-v-akademgorodke</t>
  </si>
  <si>
    <t>В Советском районе порассуждают про здоровую любовь 20.01.2020</t>
  </si>
  <si>
    <t>https://rberega.info/archives/50176</t>
  </si>
  <si>
    <t xml:space="preserve">1. Мир возможностей                                                                                                  
2. Первая любовь                                                                                                                                           3. Девиантное поведение в подростковом возрасте                                                                                                                           4. Психологическая подготовка к ЕГЭ                                                                                                         5. Растем вместе                                                                                                                                              6. Как наладить контакт с подростком
</t>
  </si>
  <si>
    <t>30                                                                                              30                                                                      30                                                                   30                                                                 30                                                                   30</t>
  </si>
  <si>
    <t>Статьи направлены на особенности дошкольного и подросткового возраста; отклонение в поведении детей и подростков; професиональное самоопределение; психологическое развитие личности; специалисту.</t>
  </si>
  <si>
    <t>*Афиши к летним группам.                                                                                                                                                                                                                                                                                                                                                  *Афиши и баннеры службы "Телефон доверия".                                                                                                                   *Афиши услуги Центра "Радуга"                                                                                                               
* Визитки Центра                                                                                                                                             * Визитки службы "Телефон Доверия"                                                                                                    * Печатные материалы для информационных стендов Центра</t>
  </si>
  <si>
    <t>Супервизорская практика в службе "Детский телефон доверия" (службе экстренной психологической помощи)" (64 часа)</t>
  </si>
  <si>
    <t xml:space="preserve">«Ты не один» </t>
  </si>
  <si>
    <t xml:space="preserve">Информационно-консультативная акция  в рамках международного детского дня телефона доверия </t>
  </si>
  <si>
    <t xml:space="preserve">«Искусство быть здоровым» </t>
  </si>
  <si>
    <t xml:space="preserve">Акция к Всемирному дню здоровья </t>
  </si>
  <si>
    <t xml:space="preserve">«Молодежь против курения»         </t>
  </si>
  <si>
    <t>Международный день борьбы с курением</t>
  </si>
  <si>
    <t xml:space="preserve">молодежь </t>
  </si>
  <si>
    <t>15-18 лет</t>
  </si>
  <si>
    <t>«Стоп ВИЧ/СПИД»</t>
  </si>
  <si>
    <t>Всемирный день борьбы со СПИДом</t>
  </si>
  <si>
    <t xml:space="preserve">Акция </t>
  </si>
  <si>
    <t xml:space="preserve">Подростки, молодежь  от 16 до 21 года                                                                                      ссузы Советского района                         город Новосибирск                                                               </t>
  </si>
  <si>
    <t xml:space="preserve">Программы направлены на  формирование семейных ценностей у молодежи;                                                                                                                 создание условий для реализации интеллектуальной и творческой активности молодежи; формирование образа молодой семьи, поддержанию осознанного родительства, пропаганде традиционных семейных ценностей; формирование и развитие навыков коммуникативной компетенции учащейся молодежи.                                             
</t>
  </si>
  <si>
    <t xml:space="preserve">НОУ ВПО "НИЭПП" КП -IV-ый курс                                                  </t>
  </si>
  <si>
    <t>НОУ ВПО "НИЭПП" КП - IV-ый курс                                НГУ Институт медицины и психологии В. Зельмана - II-ой курс</t>
  </si>
  <si>
    <t>Лабецкая С.В.</t>
  </si>
  <si>
    <t>Муниципальное бюджетное учреждение психолого-педагогической помощи молодежи Центр "Радуга"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</si>
</sst>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3" borderId="4" xfId="0" applyFont="1" applyFill="1" applyBorder="1" applyAlignment="1" applyProtection="1">
      <alignment horizontal="center" vertical="top" wrapText="1"/>
      <protection hidden="1"/>
    </xf>
    <xf numFmtId="1" fontId="9" fillId="0" borderId="4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1" fontId="9" fillId="0" borderId="4" xfId="0" applyNumberFormat="1" applyFont="1" applyBorder="1" applyAlignment="1" applyProtection="1">
      <alignment horizontal="center"/>
      <protection hidden="1"/>
    </xf>
    <xf numFmtId="1" fontId="9" fillId="0" borderId="21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49" fontId="5" fillId="3" borderId="4" xfId="0" applyNumberFormat="1" applyFont="1" applyFill="1" applyBorder="1" applyAlignment="1" applyProtection="1">
      <alignment horizontal="center" vertical="top" wrapText="1"/>
      <protection hidden="1"/>
    </xf>
    <xf numFmtId="49" fontId="7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7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7" fillId="4" borderId="18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left" wrapText="1"/>
      <protection hidden="1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17" fontId="7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Protection="1">
      <protection locked="0"/>
    </xf>
    <xf numFmtId="0" fontId="3" fillId="0" borderId="4" xfId="0" applyFont="1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Protection="1">
      <protection locked="0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justify" vertical="center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horizontal="justify" vertical="center"/>
    </xf>
    <xf numFmtId="0" fontId="7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>
      <alignment wrapText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4" borderId="4" xfId="0" applyFont="1" applyFill="1" applyBorder="1" applyAlignment="1" applyProtection="1">
      <alignment horizontal="left" vertical="top"/>
      <protection hidden="1"/>
    </xf>
    <xf numFmtId="0" fontId="7" fillId="4" borderId="4" xfId="0" applyFont="1" applyFill="1" applyBorder="1" applyAlignment="1" applyProtection="1">
      <alignment wrapText="1"/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>
      <alignment horizontal="center" vertical="top" wrapText="1"/>
    </xf>
    <xf numFmtId="0" fontId="7" fillId="3" borderId="28" xfId="0" applyFont="1" applyFill="1" applyBorder="1" applyAlignment="1" applyProtection="1">
      <alignment horizontal="left" vertical="top" wrapText="1"/>
      <protection hidden="1"/>
    </xf>
    <xf numFmtId="0" fontId="5" fillId="3" borderId="29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wrapText="1"/>
    </xf>
    <xf numFmtId="0" fontId="7" fillId="0" borderId="4" xfId="0" applyFont="1" applyBorder="1" applyAlignment="1">
      <alignment horizontal="left" vertical="top" wrapText="1"/>
    </xf>
    <xf numFmtId="0" fontId="15" fillId="0" borderId="4" xfId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5" fillId="0" borderId="29" xfId="0" applyFont="1" applyBorder="1" applyAlignment="1" applyProtection="1">
      <alignment horizontal="center" vertical="top" wrapText="1"/>
      <protection locked="0"/>
    </xf>
    <xf numFmtId="2" fontId="5" fillId="3" borderId="20" xfId="0" applyNumberFormat="1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vertical="top" wrapText="1"/>
      <protection hidden="1"/>
    </xf>
    <xf numFmtId="0" fontId="19" fillId="2" borderId="2" xfId="0" applyFont="1" applyFill="1" applyBorder="1" applyAlignment="1" applyProtection="1">
      <alignment vertical="top" wrapText="1"/>
      <protection hidden="1"/>
    </xf>
    <xf numFmtId="0" fontId="5" fillId="0" borderId="20" xfId="0" applyNumberFormat="1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5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</xf>
    <xf numFmtId="0" fontId="7" fillId="3" borderId="28" xfId="0" applyFont="1" applyFill="1" applyBorder="1" applyAlignment="1" applyProtection="1">
      <alignment horizontal="left" vertical="top"/>
      <protection hidden="1"/>
    </xf>
    <xf numFmtId="0" fontId="5" fillId="3" borderId="29" xfId="0" applyFont="1" applyFill="1" applyBorder="1" applyAlignment="1" applyProtection="1">
      <alignment horizontal="center" vertical="top"/>
      <protection hidden="1"/>
    </xf>
    <xf numFmtId="0" fontId="5" fillId="3" borderId="2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2" borderId="20" xfId="0" applyFont="1" applyFill="1" applyBorder="1" applyAlignment="1" applyProtection="1">
      <alignment horizontal="center" vertical="top" wrapText="1"/>
      <protection hidden="1"/>
    </xf>
    <xf numFmtId="0" fontId="5" fillId="2" borderId="31" xfId="0" applyFont="1" applyFill="1" applyBorder="1" applyAlignment="1" applyProtection="1">
      <alignment horizontal="center" vertical="top" wrapText="1"/>
      <protection hidden="1"/>
    </xf>
    <xf numFmtId="0" fontId="22" fillId="0" borderId="18" xfId="0" applyFont="1" applyBorder="1" applyAlignment="1" applyProtection="1">
      <alignment vertical="top"/>
      <protection locked="0"/>
    </xf>
    <xf numFmtId="0" fontId="22" fillId="0" borderId="4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3" borderId="18" xfId="0" applyFont="1" applyFill="1" applyBorder="1" applyAlignment="1" applyProtection="1">
      <alignment horizontal="right" vertical="top"/>
      <protection hidden="1"/>
    </xf>
    <xf numFmtId="0" fontId="5" fillId="3" borderId="18" xfId="0" applyFont="1" applyFill="1" applyBorder="1" applyAlignment="1" applyProtection="1">
      <alignment horizontal="center" vertical="top"/>
      <protection hidden="1"/>
    </xf>
    <xf numFmtId="0" fontId="23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2" fontId="5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Protection="1"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2" borderId="21" xfId="0" applyFont="1" applyFill="1" applyBorder="1" applyAlignment="1" applyProtection="1">
      <alignment horizontal="center" vertical="top" wrapText="1"/>
      <protection hidden="1"/>
    </xf>
    <xf numFmtId="0" fontId="5" fillId="2" borderId="22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Protection="1">
      <protection hidden="1"/>
    </xf>
    <xf numFmtId="1" fontId="5" fillId="3" borderId="32" xfId="0" applyNumberFormat="1" applyFont="1" applyFill="1" applyBorder="1" applyAlignment="1" applyProtection="1">
      <alignment horizontal="center" vertical="top" wrapText="1"/>
      <protection hidden="1"/>
    </xf>
    <xf numFmtId="0" fontId="5" fillId="0" borderId="33" xfId="0" applyFont="1" applyBorder="1" applyAlignment="1" applyProtection="1">
      <alignment horizontal="center" vertical="top" wrapText="1"/>
      <protection locked="0"/>
    </xf>
    <xf numFmtId="2" fontId="5" fillId="3" borderId="24" xfId="0" applyNumberFormat="1" applyFont="1" applyFill="1" applyBorder="1" applyAlignment="1" applyProtection="1">
      <alignment horizontal="center" vertical="top" wrapText="1"/>
      <protection hidden="1"/>
    </xf>
    <xf numFmtId="2" fontId="5" fillId="3" borderId="34" xfId="0" applyNumberFormat="1" applyFont="1" applyFill="1" applyBorder="1" applyAlignment="1" applyProtection="1">
      <alignment horizontal="center" vertical="top" wrapText="1"/>
      <protection hidden="1"/>
    </xf>
    <xf numFmtId="0" fontId="5" fillId="3" borderId="22" xfId="0" applyFont="1" applyFill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3" borderId="25" xfId="0" applyFont="1" applyFill="1" applyBorder="1" applyAlignment="1" applyProtection="1">
      <alignment horizontal="center" vertical="top"/>
      <protection hidden="1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25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left" vertical="top" wrapText="1"/>
      <protection hidden="1"/>
    </xf>
    <xf numFmtId="1" fontId="18" fillId="3" borderId="21" xfId="0" applyNumberFormat="1" applyFont="1" applyFill="1" applyBorder="1" applyAlignment="1" applyProtection="1">
      <alignment horizontal="center" vertical="top" wrapText="1"/>
      <protection hidden="1"/>
    </xf>
    <xf numFmtId="2" fontId="5" fillId="4" borderId="21" xfId="0" applyNumberFormat="1" applyFont="1" applyFill="1" applyBorder="1" applyAlignment="1" applyProtection="1">
      <alignment horizontal="center" vertical="top" wrapText="1"/>
      <protection hidden="1"/>
    </xf>
    <xf numFmtId="0" fontId="5" fillId="2" borderId="11" xfId="0" applyFont="1" applyFill="1" applyBorder="1" applyAlignment="1" applyProtection="1">
      <alignment horizontal="center" vertical="top" wrapText="1"/>
      <protection hidden="1"/>
    </xf>
    <xf numFmtId="0" fontId="5" fillId="2" borderId="23" xfId="0" applyFont="1" applyFill="1" applyBorder="1" applyAlignment="1" applyProtection="1">
      <alignment vertical="top" wrapText="1"/>
      <protection hidden="1"/>
    </xf>
    <xf numFmtId="0" fontId="7" fillId="0" borderId="22" xfId="0" applyFont="1" applyBorder="1" applyAlignment="1" applyProtection="1">
      <alignment vertical="top" wrapText="1"/>
      <protection hidden="1"/>
    </xf>
    <xf numFmtId="2" fontId="7" fillId="3" borderId="21" xfId="0" applyNumberFormat="1" applyFont="1" applyFill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17" fillId="2" borderId="23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24" xfId="0" applyFont="1" applyBorder="1" applyAlignment="1" applyProtection="1">
      <alignment vertical="top" wrapText="1"/>
      <protection hidden="1"/>
    </xf>
    <xf numFmtId="0" fontId="20" fillId="0" borderId="22" xfId="0" applyFont="1" applyBorder="1" applyAlignment="1" applyProtection="1">
      <alignment vertical="top" wrapText="1"/>
      <protection hidden="1"/>
    </xf>
    <xf numFmtId="0" fontId="21" fillId="2" borderId="11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vertical="top" wrapText="1"/>
      <protection hidden="1"/>
    </xf>
    <xf numFmtId="0" fontId="5" fillId="0" borderId="26" xfId="0" applyNumberFormat="1" applyFont="1" applyBorder="1" applyAlignment="1" applyProtection="1">
      <alignment horizontal="center" vertical="top" wrapText="1"/>
      <protection locked="0"/>
    </xf>
    <xf numFmtId="2" fontId="7" fillId="3" borderId="27" xfId="0" applyNumberFormat="1" applyFont="1" applyFill="1" applyBorder="1" applyAlignment="1" applyProtection="1">
      <alignment horizontal="center" vertical="top" wrapText="1"/>
      <protection hidden="1"/>
    </xf>
    <xf numFmtId="0" fontId="27" fillId="0" borderId="0" xfId="0" applyFont="1"/>
    <xf numFmtId="0" fontId="26" fillId="2" borderId="4" xfId="0" applyFont="1" applyFill="1" applyBorder="1" applyAlignment="1" applyProtection="1">
      <alignment horizontal="center" vertical="center" textRotation="90" wrapText="1"/>
      <protection hidden="1"/>
    </xf>
    <xf numFmtId="1" fontId="26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1" fontId="26" fillId="2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6" fillId="3" borderId="22" xfId="0" applyFont="1" applyFill="1" applyBorder="1" applyAlignment="1" applyProtection="1">
      <alignment horizontal="right" vertical="top" wrapText="1"/>
      <protection hidden="1"/>
    </xf>
    <xf numFmtId="0" fontId="26" fillId="3" borderId="4" xfId="0" applyFont="1" applyFill="1" applyBorder="1" applyAlignment="1" applyProtection="1">
      <alignment horizontal="center" vertical="top" wrapText="1"/>
      <protection hidden="1"/>
    </xf>
    <xf numFmtId="1" fontId="26" fillId="3" borderId="4" xfId="0" applyNumberFormat="1" applyFont="1" applyFill="1" applyBorder="1" applyAlignment="1" applyProtection="1">
      <alignment horizontal="center" vertical="top" wrapText="1"/>
      <protection hidden="1"/>
    </xf>
    <xf numFmtId="1" fontId="26" fillId="3" borderId="21" xfId="0" applyNumberFormat="1" applyFont="1" applyFill="1" applyBorder="1" applyAlignment="1" applyProtection="1">
      <alignment horizontal="center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" fillId="4" borderId="22" xfId="0" applyFont="1" applyFill="1" applyBorder="1" applyAlignment="1" applyProtection="1">
      <alignment horizontal="left" vertical="top" wrapText="1"/>
      <protection hidden="1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26" fillId="3" borderId="26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64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4" xfId="0" applyFont="1" applyBorder="1" applyAlignment="1" applyProtection="1">
      <alignment vertical="top" wrapText="1"/>
      <protection locked="0"/>
    </xf>
    <xf numFmtId="0" fontId="29" fillId="0" borderId="4" xfId="0" applyFont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justify" vertical="top" wrapText="1"/>
      <protection locked="0"/>
    </xf>
    <xf numFmtId="0" fontId="29" fillId="0" borderId="4" xfId="0" applyFont="1" applyBorder="1" applyAlignment="1" applyProtection="1">
      <alignment horizontal="justify" vertical="top" wrapText="1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31" fillId="0" borderId="4" xfId="0" applyFont="1" applyBorder="1" applyAlignment="1" applyProtection="1">
      <alignment horizontal="center" vertical="top"/>
      <protection locked="0"/>
    </xf>
    <xf numFmtId="0" fontId="32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6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Protection="1">
      <protection hidden="1"/>
    </xf>
    <xf numFmtId="0" fontId="26" fillId="2" borderId="4" xfId="0" applyFont="1" applyFill="1" applyBorder="1" applyAlignment="1" applyProtection="1">
      <alignment horizontal="center" vertical="top" wrapText="1"/>
      <protection hidden="1"/>
    </xf>
    <xf numFmtId="0" fontId="26" fillId="2" borderId="4" xfId="0" applyFont="1" applyFill="1" applyBorder="1" applyAlignment="1" applyProtection="1">
      <alignment horizontal="center" wrapText="1"/>
      <protection hidden="1"/>
    </xf>
    <xf numFmtId="0" fontId="26" fillId="3" borderId="18" xfId="0" applyFont="1" applyFill="1" applyBorder="1" applyAlignment="1" applyProtection="1">
      <alignment horizontal="left"/>
      <protection hidden="1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center" vertical="top" wrapText="1"/>
      <protection hidden="1"/>
    </xf>
    <xf numFmtId="0" fontId="27" fillId="3" borderId="4" xfId="0" applyFont="1" applyFill="1" applyBorder="1" applyAlignment="1" applyProtection="1">
      <alignment horizontal="left" vertical="top" wrapText="1"/>
      <protection hidden="1"/>
    </xf>
    <xf numFmtId="0" fontId="34" fillId="0" borderId="4" xfId="0" applyFont="1" applyBorder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6" fillId="4" borderId="4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27" fillId="0" borderId="4" xfId="0" applyFont="1" applyBorder="1" applyAlignment="1" applyProtection="1">
      <alignment horizontal="left" vertical="top" wrapText="1"/>
      <protection locked="0"/>
    </xf>
    <xf numFmtId="0" fontId="2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6" fillId="0" borderId="4" xfId="0" applyFont="1" applyBorder="1"/>
    <xf numFmtId="0" fontId="3" fillId="0" borderId="20" xfId="0" applyFont="1" applyBorder="1" applyAlignment="1" applyProtection="1">
      <alignment horizontal="center" vertical="top" wrapText="1"/>
      <protection hidden="1"/>
    </xf>
    <xf numFmtId="0" fontId="26" fillId="0" borderId="2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4" fillId="0" borderId="4" xfId="0" applyFont="1" applyBorder="1" applyProtection="1">
      <protection locked="0"/>
    </xf>
    <xf numFmtId="0" fontId="13" fillId="0" borderId="4" xfId="0" applyFont="1" applyBorder="1"/>
    <xf numFmtId="0" fontId="3" fillId="0" borderId="0" xfId="0" applyFont="1" applyProtection="1">
      <protection locked="0"/>
    </xf>
    <xf numFmtId="0" fontId="35" fillId="0" borderId="35" xfId="0" applyFont="1" applyFill="1" applyBorder="1" applyAlignment="1">
      <alignment horizontal="center" vertical="top" wrapText="1"/>
    </xf>
    <xf numFmtId="17" fontId="3" fillId="0" borderId="4" xfId="0" applyNumberFormat="1" applyFont="1" applyBorder="1" applyAlignment="1" applyProtection="1">
      <alignment horizontal="left" vertical="top" wrapText="1"/>
      <protection locked="0"/>
    </xf>
    <xf numFmtId="0" fontId="36" fillId="0" borderId="4" xfId="1" applyFont="1" applyBorder="1" applyAlignment="1">
      <alignment horizontal="left" vertical="center" wrapText="1"/>
    </xf>
    <xf numFmtId="0" fontId="36" fillId="0" borderId="4" xfId="1" applyFont="1" applyBorder="1" applyAlignment="1" applyProtection="1">
      <alignment horizontal="left" vertical="center" wrapText="1"/>
      <protection locked="0"/>
    </xf>
    <xf numFmtId="0" fontId="37" fillId="0" borderId="0" xfId="1" applyFont="1" applyAlignment="1">
      <alignment horizontal="left" vertical="center"/>
    </xf>
    <xf numFmtId="0" fontId="37" fillId="0" borderId="4" xfId="1" applyFont="1" applyBorder="1" applyAlignment="1">
      <alignment horizontal="left" vertical="justify" wrapText="1"/>
    </xf>
    <xf numFmtId="0" fontId="36" fillId="0" borderId="0" xfId="1" applyFont="1" applyAlignment="1">
      <alignment vertical="center"/>
    </xf>
    <xf numFmtId="0" fontId="36" fillId="0" borderId="4" xfId="0" applyFont="1" applyBorder="1" applyAlignment="1" applyProtection="1">
      <alignment horizontal="left" vertical="top" wrapText="1"/>
      <protection locked="0"/>
    </xf>
    <xf numFmtId="0" fontId="36" fillId="0" borderId="4" xfId="0" applyFont="1" applyBorder="1" applyAlignment="1" applyProtection="1">
      <alignment horizontal="left" vertical="top" wrapText="1"/>
      <protection hidden="1"/>
    </xf>
    <xf numFmtId="0" fontId="36" fillId="0" borderId="4" xfId="0" applyFont="1" applyBorder="1" applyAlignment="1">
      <alignment horizontal="left" vertical="center" wrapText="1"/>
    </xf>
    <xf numFmtId="3" fontId="36" fillId="0" borderId="4" xfId="0" applyNumberFormat="1" applyFont="1" applyBorder="1" applyAlignment="1">
      <alignment horizontal="center" vertical="center" wrapText="1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35" fillId="0" borderId="4" xfId="0" applyFont="1" applyBorder="1" applyAlignment="1" applyProtection="1">
      <alignment horizontal="center" vertical="top" wrapText="1"/>
      <protection locked="0"/>
    </xf>
    <xf numFmtId="0" fontId="39" fillId="0" borderId="0" xfId="1" applyFont="1" applyAlignment="1">
      <alignment vertical="top" wrapText="1"/>
    </xf>
    <xf numFmtId="0" fontId="39" fillId="0" borderId="4" xfId="1" applyFont="1" applyBorder="1" applyAlignment="1" applyProtection="1">
      <alignment horizontal="center" vertical="top" wrapText="1"/>
      <protection locked="0"/>
    </xf>
    <xf numFmtId="0" fontId="35" fillId="0" borderId="4" xfId="1" applyFont="1" applyBorder="1" applyAlignment="1" applyProtection="1">
      <alignment horizontal="center" vertical="top" wrapText="1"/>
      <protection locked="0"/>
    </xf>
    <xf numFmtId="0" fontId="35" fillId="0" borderId="0" xfId="1" applyFont="1" applyAlignment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29" fillId="0" borderId="18" xfId="0" applyFont="1" applyBorder="1" applyAlignment="1" applyProtection="1">
      <alignment horizontal="left" vertical="top" wrapText="1"/>
    </xf>
    <xf numFmtId="0" fontId="29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9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28" fillId="2" borderId="11" xfId="0" applyFont="1" applyFill="1" applyBorder="1" applyAlignment="1" applyProtection="1">
      <alignment horizontal="center" vertical="top" wrapText="1"/>
      <protection hidden="1"/>
    </xf>
    <xf numFmtId="0" fontId="28" fillId="2" borderId="2" xfId="0" applyFont="1" applyFill="1" applyBorder="1" applyAlignment="1" applyProtection="1">
      <alignment horizontal="center" vertical="top" wrapText="1"/>
      <protection hidden="1"/>
    </xf>
    <xf numFmtId="0" fontId="28" fillId="2" borderId="23" xfId="0" applyFont="1" applyFill="1" applyBorder="1" applyAlignment="1" applyProtection="1">
      <alignment horizontal="center" vertical="top" wrapText="1"/>
      <protection hidden="1"/>
    </xf>
    <xf numFmtId="0" fontId="26" fillId="0" borderId="5" xfId="0" applyFont="1" applyBorder="1" applyAlignment="1" applyProtection="1">
      <alignment horizontal="left" vertical="top" wrapText="1"/>
      <protection hidden="1"/>
    </xf>
    <xf numFmtId="0" fontId="26" fillId="0" borderId="6" xfId="0" applyFont="1" applyBorder="1" applyAlignment="1" applyProtection="1">
      <alignment horizontal="left" vertical="top" wrapText="1"/>
      <protection hidden="1"/>
    </xf>
    <xf numFmtId="0" fontId="26" fillId="0" borderId="7" xfId="0" applyFont="1" applyBorder="1" applyAlignment="1" applyProtection="1">
      <alignment horizontal="left" vertical="top" wrapText="1"/>
      <protection hidden="1"/>
    </xf>
    <xf numFmtId="0" fontId="26" fillId="0" borderId="10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left" vertical="top" wrapText="1"/>
      <protection hidden="1"/>
    </xf>
    <xf numFmtId="0" fontId="26" fillId="0" borderId="13" xfId="0" applyFont="1" applyBorder="1" applyAlignment="1" applyProtection="1">
      <alignment horizontal="left" vertical="top" wrapText="1"/>
      <protection hidden="1"/>
    </xf>
    <xf numFmtId="0" fontId="26" fillId="2" borderId="22" xfId="0" applyFont="1" applyFill="1" applyBorder="1" applyAlignment="1" applyProtection="1">
      <alignment horizontal="center" vertical="top" wrapText="1"/>
      <protection hidden="1"/>
    </xf>
    <xf numFmtId="0" fontId="26" fillId="2" borderId="4" xfId="0" applyFont="1" applyFill="1" applyBorder="1" applyAlignment="1" applyProtection="1">
      <alignment horizontal="center" vertical="top" wrapText="1"/>
      <protection hidden="1"/>
    </xf>
    <xf numFmtId="0" fontId="26" fillId="2" borderId="21" xfId="0" applyFont="1" applyFill="1" applyBorder="1" applyAlignment="1" applyProtection="1">
      <alignment horizontal="center" vertical="top" wrapText="1"/>
      <protection hidden="1"/>
    </xf>
    <xf numFmtId="0" fontId="26" fillId="2" borderId="4" xfId="0" applyFont="1" applyFill="1" applyBorder="1" applyAlignment="1" applyProtection="1">
      <alignment horizontal="center" vertical="center" wrapText="1"/>
      <protection hidden="1"/>
    </xf>
    <xf numFmtId="0" fontId="28" fillId="2" borderId="11" xfId="0" applyFont="1" applyFill="1" applyBorder="1" applyAlignment="1" applyProtection="1">
      <alignment horizontal="center" vertical="top"/>
      <protection hidden="1"/>
    </xf>
    <xf numFmtId="0" fontId="28" fillId="2" borderId="2" xfId="0" applyFont="1" applyFill="1" applyBorder="1" applyAlignment="1" applyProtection="1">
      <alignment horizontal="center" vertical="top"/>
      <protection hidden="1"/>
    </xf>
    <xf numFmtId="0" fontId="28" fillId="2" borderId="23" xfId="0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/>
      <protection hidden="1"/>
    </xf>
    <xf numFmtId="49" fontId="5" fillId="2" borderId="4" xfId="0" applyNumberFormat="1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7" fillId="0" borderId="29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29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left" vertical="top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3" borderId="18" xfId="0" applyFont="1" applyFill="1" applyBorder="1" applyAlignment="1" applyProtection="1">
      <alignment horizontal="right" vertical="top"/>
      <protection hidden="1"/>
    </xf>
    <xf numFmtId="0" fontId="5" fillId="3" borderId="19" xfId="0" applyFont="1" applyFill="1" applyBorder="1" applyAlignment="1" applyProtection="1">
      <alignment horizontal="righ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5" fillId="0" borderId="5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2" borderId="22" xfId="0" applyFont="1" applyFill="1" applyBorder="1" applyAlignment="1" applyProtection="1">
      <alignment horizontal="center" vertical="top" wrapText="1"/>
      <protection hidden="1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5" fillId="2" borderId="21" xfId="0" applyFont="1" applyFill="1" applyBorder="1" applyAlignment="1" applyProtection="1">
      <alignment horizontal="center" wrapText="1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0" fontId="5" fillId="2" borderId="20" xfId="0" applyFont="1" applyFill="1" applyBorder="1" applyAlignment="1" applyProtection="1">
      <alignment horizontal="center" vertical="top" wrapText="1"/>
      <protection hidden="1"/>
    </xf>
    <xf numFmtId="0" fontId="5" fillId="2" borderId="22" xfId="0" applyFont="1" applyFill="1" applyBorder="1" applyAlignment="1" applyProtection="1">
      <alignment horizontal="center" wrapText="1"/>
      <protection hidden="1"/>
    </xf>
    <xf numFmtId="0" fontId="5" fillId="2" borderId="22" xfId="0" applyFont="1" applyFill="1" applyBorder="1" applyAlignment="1" applyProtection="1">
      <alignment horizontal="center" vertical="top"/>
      <protection hidden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 vertical="top"/>
      <protection hidden="1"/>
    </xf>
    <xf numFmtId="0" fontId="5" fillId="2" borderId="21" xfId="0" applyFont="1" applyFill="1" applyBorder="1" applyAlignment="1" applyProtection="1">
      <alignment horizontal="center" vertical="top" wrapText="1"/>
      <protection hidden="1"/>
    </xf>
    <xf numFmtId="0" fontId="17" fillId="2" borderId="11" xfId="0" applyFont="1" applyFill="1" applyBorder="1" applyAlignment="1" applyProtection="1">
      <alignment horizontal="center"/>
      <protection hidden="1"/>
    </xf>
    <xf numFmtId="0" fontId="17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5" fillId="2" borderId="23" xfId="0" applyFont="1" applyFill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%20&#1042;&#1083;&#1072;&#1076;&#1080;&#1084;&#1080;&#1088;&#1086;&#1074;&#1085;&#1072;\Desktop\&#1057;&#1058;&#1040;&#1058;.&#1054;&#1058;&#1063;&#1045;&#1058;\2017%20_%20&#1057;&#1090;&#1072;&#1090;.&#1086;&#1090;&#1095;&#1077;&#1090;\&#1057;&#1090;&#1072;&#1090;&#1086;&#1090;&#1095;&#1077;&#1090;%20&#1043;&#1057;&#1057;&#1040;%20_%202017%20(&#1043;&#1054;&#1044;&#1054;&#1042;&#1054;&#104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ы 1.1-1.6"/>
      <sheetName val="Раздел 1.7"/>
      <sheetName val="Раздел 1.8"/>
      <sheetName val="Раздел 1.9"/>
      <sheetName val="Раздел 1.10"/>
      <sheetName val="Раздел 2.1"/>
      <sheetName val="Раздел 2.2"/>
      <sheetName val="Раздел 2.3"/>
      <sheetName val="Раздел 3"/>
      <sheetName val="Раздел 4"/>
      <sheetName val="Раздел 5.1"/>
      <sheetName val="Раздел 5.2"/>
      <sheetName val="Раздел 5.3"/>
      <sheetName val="Раздел 6.1"/>
      <sheetName val="Раздел 6.2"/>
      <sheetName val="Раздел 6.3"/>
      <sheetName val="Раздел 6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C4" t="str">
            <v>КГБУ ДПО "Алтайский краевой институт повышения квалификации работников образования"                                    Алтайский край, г. Барнаул,                            пр-т Социалистический, д. 60</v>
          </cell>
          <cell r="D4" t="str">
            <v>"Подготовка психологов для работы на Телефоне Доверия" (80 часов)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syraduga" TargetMode="External"/><Relationship Id="rId2" Type="http://schemas.openxmlformats.org/officeDocument/2006/relationships/hyperlink" Target="https://vk.com/psy_raduga" TargetMode="External"/><Relationship Id="rId1" Type="http://schemas.openxmlformats.org/officeDocument/2006/relationships/hyperlink" Target="http://psy-raduga.ru/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s://www.instagram.com/psy_raduga/" TargetMode="External"/><Relationship Id="rId4" Type="http://schemas.openxmlformats.org/officeDocument/2006/relationships/hyperlink" Target="https://www.facebook.com/psy.raduga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bumerang.nsk.ru/news/society/Trust_Phone_is_ready_for_conversation/" TargetMode="External"/><Relationship Id="rId13" Type="http://schemas.openxmlformats.org/officeDocument/2006/relationships/hyperlink" Target="https://bumerang.nsk.ru/news/society/LOVE_DEPENDENCE_WHAT_TO_DO/" TargetMode="External"/><Relationship Id="rId18" Type="http://schemas.openxmlformats.org/officeDocument/2006/relationships/printerSettings" Target="../printerSettings/printerSettings13.bin"/><Relationship Id="rId3" Type="http://schemas.openxmlformats.org/officeDocument/2006/relationships/hyperlink" Target="https://www.timolod.ru/news/69124/" TargetMode="External"/><Relationship Id="rId7" Type="http://schemas.openxmlformats.org/officeDocument/2006/relationships/hyperlink" Target="http://timolod.ru/news/67544/" TargetMode="External"/><Relationship Id="rId12" Type="http://schemas.openxmlformats.org/officeDocument/2006/relationships/hyperlink" Target="https://academ-online.ru/news/obshchestvov-sovetskom-rayone-uchili-kak-podgotovit-podrostka-k-ekzamenu" TargetMode="External"/><Relationship Id="rId17" Type="http://schemas.openxmlformats.org/officeDocument/2006/relationships/hyperlink" Target="https://rberega.info/archives/50176" TargetMode="External"/><Relationship Id="rId2" Type="http://schemas.openxmlformats.org/officeDocument/2006/relationships/hyperlink" Target="https://www.timolod.ru/news/69170/" TargetMode="External"/><Relationship Id="rId16" Type="http://schemas.openxmlformats.org/officeDocument/2006/relationships/hyperlink" Target="https://academ-online.ru/news/obshchestvoo-lyubvi-zavisimosti-rasskazhut-na-seminare-v-akademgorodke" TargetMode="External"/><Relationship Id="rId1" Type="http://schemas.openxmlformats.org/officeDocument/2006/relationships/hyperlink" Target="https://www.timolod.ru/news/69166/" TargetMode="External"/><Relationship Id="rId6" Type="http://schemas.openxmlformats.org/officeDocument/2006/relationships/hyperlink" Target="https://www.timolod.ru/news/68183/" TargetMode="External"/><Relationship Id="rId11" Type="http://schemas.openxmlformats.org/officeDocument/2006/relationships/hyperlink" Target="http://www.bumerang.nsk.ru/news/society/Zvonite_pomozhem/" TargetMode="External"/><Relationship Id="rId5" Type="http://schemas.openxmlformats.org/officeDocument/2006/relationships/hyperlink" Target="http://m.timolod.ru/articles/67931/" TargetMode="External"/><Relationship Id="rId15" Type="http://schemas.openxmlformats.org/officeDocument/2006/relationships/hyperlink" Target="https://www.navigato.ru/novosti/publication/centr-raduga-nauchit-otlichat-lubov-ot-zavisimosti" TargetMode="External"/><Relationship Id="rId10" Type="http://schemas.openxmlformats.org/officeDocument/2006/relationships/hyperlink" Target="https://www.navigato.ru/novosti/publication/v-sovetskom-raione-rabotaet-telefon-doveriia" TargetMode="External"/><Relationship Id="rId4" Type="http://schemas.openxmlformats.org/officeDocument/2006/relationships/hyperlink" Target="https://www.timolod.ru/news/69136/" TargetMode="External"/><Relationship Id="rId9" Type="http://schemas.openxmlformats.org/officeDocument/2006/relationships/hyperlink" Target="https://bumerang.nsk.ru/news/society/Zhizn_posle_samoizolyaciyi/" TargetMode="External"/><Relationship Id="rId14" Type="http://schemas.openxmlformats.org/officeDocument/2006/relationships/hyperlink" Target="https://bumerang.nsk.ru/news/society/Love_a_healthy_relationship_or_addiction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F13" sqref="F13:G13"/>
    </sheetView>
  </sheetViews>
  <sheetFormatPr defaultRowHeight="15" x14ac:dyDescent="0.25"/>
  <sheetData>
    <row r="1" spans="1:14" ht="20.25" x14ac:dyDescent="0.2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75" x14ac:dyDescent="0.25">
      <c r="A3" s="226" t="s">
        <v>1</v>
      </c>
      <c r="B3" s="227"/>
      <c r="C3" s="227"/>
      <c r="D3" s="227"/>
      <c r="E3" s="227"/>
      <c r="F3" s="5"/>
      <c r="G3" s="5"/>
      <c r="H3" s="5"/>
      <c r="I3" s="5"/>
      <c r="J3" s="5"/>
      <c r="K3" s="5"/>
      <c r="L3" s="228"/>
      <c r="M3" s="228"/>
      <c r="N3" s="229"/>
    </row>
    <row r="4" spans="1:14" ht="15.75" x14ac:dyDescent="0.25">
      <c r="A4" s="7" t="s">
        <v>2</v>
      </c>
      <c r="B4" s="230" t="s">
        <v>407</v>
      </c>
      <c r="C4" s="230"/>
      <c r="D4" s="230"/>
      <c r="E4" s="230"/>
      <c r="F4" s="5"/>
      <c r="G4" s="5"/>
      <c r="H4" s="5"/>
      <c r="I4" s="5"/>
      <c r="J4" s="5"/>
      <c r="K4" s="5"/>
      <c r="L4" s="5"/>
      <c r="M4" s="5"/>
      <c r="N4" s="6"/>
    </row>
    <row r="5" spans="1:14" ht="15.75" x14ac:dyDescent="0.25">
      <c r="A5" s="231"/>
      <c r="B5" s="230"/>
      <c r="C5" s="230"/>
      <c r="D5" s="230"/>
      <c r="E5" s="230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220"/>
      <c r="B6" s="221"/>
      <c r="C6" s="5"/>
      <c r="D6" s="222"/>
      <c r="E6" s="222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237" t="s">
        <v>3</v>
      </c>
      <c r="B7" s="238"/>
      <c r="C7" s="5"/>
      <c r="D7" s="239" t="s">
        <v>4</v>
      </c>
      <c r="E7" s="239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8"/>
      <c r="B8" s="240" t="s">
        <v>5</v>
      </c>
      <c r="C8" s="240"/>
      <c r="D8" s="240"/>
      <c r="E8" s="2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.75" x14ac:dyDescent="0.3">
      <c r="A10" s="241" t="s">
        <v>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4" ht="15.75" x14ac:dyDescent="0.25">
      <c r="A11" s="244" t="s">
        <v>408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4" x14ac:dyDescent="0.25">
      <c r="A12" s="245" t="s">
        <v>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8.75" x14ac:dyDescent="0.3">
      <c r="A13" s="4"/>
      <c r="B13" s="5"/>
      <c r="C13" s="5"/>
      <c r="D13" s="5"/>
      <c r="E13" s="9" t="s">
        <v>8</v>
      </c>
      <c r="F13" s="232">
        <v>2020</v>
      </c>
      <c r="G13" s="232"/>
      <c r="H13" s="233" t="s">
        <v>9</v>
      </c>
      <c r="I13" s="233"/>
      <c r="J13" s="233"/>
      <c r="K13" s="5"/>
      <c r="L13" s="5"/>
      <c r="M13" s="5"/>
      <c r="N13" s="6"/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8.75" x14ac:dyDescent="0.25">
      <c r="A23" s="234" t="s">
        <v>10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  <row r="24" spans="1:14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5.75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</sheetData>
  <mergeCells count="16">
    <mergeCell ref="F13:G13"/>
    <mergeCell ref="H13:J13"/>
    <mergeCell ref="A23:N23"/>
    <mergeCell ref="A7:B7"/>
    <mergeCell ref="D7:E7"/>
    <mergeCell ref="B8:D8"/>
    <mergeCell ref="A10:N10"/>
    <mergeCell ref="A11:N11"/>
    <mergeCell ref="A12:N12"/>
    <mergeCell ref="A6:B6"/>
    <mergeCell ref="D6:E6"/>
    <mergeCell ref="A1:N1"/>
    <mergeCell ref="A3:E3"/>
    <mergeCell ref="L3:N3"/>
    <mergeCell ref="B4:E4"/>
    <mergeCell ref="A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90" zoomScaleNormal="100" zoomScaleSheetLayoutView="90" workbookViewId="0">
      <selection activeCell="C6" sqref="C6"/>
    </sheetView>
  </sheetViews>
  <sheetFormatPr defaultRowHeight="15" x14ac:dyDescent="0.25"/>
  <cols>
    <col min="1" max="1" width="9.5703125" customWidth="1"/>
    <col min="2" max="2" width="28.140625" customWidth="1"/>
    <col min="3" max="3" width="20.5703125" customWidth="1"/>
    <col min="4" max="4" width="29.5703125" customWidth="1"/>
    <col min="5" max="5" width="55.140625" customWidth="1"/>
  </cols>
  <sheetData>
    <row r="1" spans="1:5" ht="18.75" x14ac:dyDescent="0.25">
      <c r="A1" s="279" t="s">
        <v>132</v>
      </c>
      <c r="B1" s="279"/>
      <c r="C1" s="279"/>
      <c r="D1" s="279"/>
      <c r="E1" s="279"/>
    </row>
    <row r="2" spans="1:5" ht="37.5" x14ac:dyDescent="0.25">
      <c r="A2" s="27" t="s">
        <v>56</v>
      </c>
      <c r="B2" s="27" t="s">
        <v>133</v>
      </c>
      <c r="C2" s="27" t="s">
        <v>134</v>
      </c>
      <c r="D2" s="27" t="s">
        <v>135</v>
      </c>
      <c r="E2" s="27" t="s">
        <v>136</v>
      </c>
    </row>
    <row r="3" spans="1:5" ht="18.75" x14ac:dyDescent="0.25">
      <c r="A3" s="57">
        <v>1</v>
      </c>
      <c r="B3" s="58" t="s">
        <v>137</v>
      </c>
      <c r="C3" s="59">
        <v>0</v>
      </c>
      <c r="D3" s="59">
        <v>0</v>
      </c>
      <c r="E3" s="60"/>
    </row>
    <row r="4" spans="1:5" ht="24.75" customHeight="1" x14ac:dyDescent="0.25">
      <c r="A4" s="48">
        <v>2</v>
      </c>
      <c r="B4" s="58" t="s">
        <v>138</v>
      </c>
      <c r="C4" s="59">
        <v>0</v>
      </c>
      <c r="D4" s="59">
        <v>0</v>
      </c>
      <c r="E4" s="60"/>
    </row>
    <row r="5" spans="1:5" ht="30.75" customHeight="1" x14ac:dyDescent="0.25">
      <c r="A5" s="57">
        <v>3</v>
      </c>
      <c r="B5" s="58" t="s">
        <v>139</v>
      </c>
      <c r="C5" s="59">
        <v>108</v>
      </c>
      <c r="D5" s="59">
        <v>1</v>
      </c>
      <c r="E5" s="154" t="s">
        <v>405</v>
      </c>
    </row>
    <row r="6" spans="1:5" ht="47.25" x14ac:dyDescent="0.25">
      <c r="A6" s="57">
        <v>4</v>
      </c>
      <c r="B6" s="58" t="s">
        <v>140</v>
      </c>
      <c r="C6" s="59">
        <v>488</v>
      </c>
      <c r="D6" s="59">
        <v>2</v>
      </c>
      <c r="E6" s="154" t="s">
        <v>406</v>
      </c>
    </row>
    <row r="7" spans="1:5" ht="30.75" customHeight="1" x14ac:dyDescent="0.25">
      <c r="A7" s="48">
        <v>5</v>
      </c>
      <c r="B7" s="58" t="s">
        <v>141</v>
      </c>
      <c r="C7" s="59">
        <v>0</v>
      </c>
      <c r="D7" s="59">
        <v>0</v>
      </c>
      <c r="E7" s="3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="110" zoomScaleNormal="100" zoomScaleSheetLayoutView="110" workbookViewId="0">
      <selection activeCell="B3" sqref="B3"/>
    </sheetView>
  </sheetViews>
  <sheetFormatPr defaultRowHeight="15" x14ac:dyDescent="0.25"/>
  <cols>
    <col min="1" max="1" width="27.140625" customWidth="1"/>
    <col min="2" max="2" width="28.140625" customWidth="1"/>
    <col min="3" max="3" width="27.85546875" customWidth="1"/>
    <col min="4" max="4" width="28.140625" customWidth="1"/>
  </cols>
  <sheetData>
    <row r="1" spans="1:4" ht="18.75" x14ac:dyDescent="0.3">
      <c r="A1" s="284" t="s">
        <v>142</v>
      </c>
      <c r="B1" s="284"/>
      <c r="C1" s="284"/>
      <c r="D1" s="284"/>
    </row>
    <row r="2" spans="1:4" ht="51" customHeight="1" x14ac:dyDescent="0.25">
      <c r="A2" s="27" t="s">
        <v>13</v>
      </c>
      <c r="B2" s="27" t="s">
        <v>143</v>
      </c>
      <c r="C2" s="27" t="s">
        <v>144</v>
      </c>
      <c r="D2" s="27" t="s">
        <v>145</v>
      </c>
    </row>
    <row r="3" spans="1:4" ht="93.75" customHeight="1" x14ac:dyDescent="0.25">
      <c r="A3" s="219" t="s">
        <v>146</v>
      </c>
      <c r="B3" s="159" t="s">
        <v>404</v>
      </c>
      <c r="C3" s="34">
        <v>5</v>
      </c>
      <c r="D3" s="62"/>
    </row>
    <row r="4" spans="1:4" ht="97.5" customHeight="1" x14ac:dyDescent="0.25">
      <c r="A4" s="41" t="s">
        <v>147</v>
      </c>
      <c r="B4" s="159" t="s">
        <v>326</v>
      </c>
      <c r="C4" s="34">
        <v>6</v>
      </c>
      <c r="D4" s="30" t="s">
        <v>327</v>
      </c>
    </row>
    <row r="5" spans="1:4" ht="83.25" customHeight="1" x14ac:dyDescent="0.25">
      <c r="A5" s="41" t="s">
        <v>148</v>
      </c>
      <c r="B5" s="159" t="s">
        <v>325</v>
      </c>
      <c r="C5" s="34">
        <v>32</v>
      </c>
      <c r="D5" s="30" t="s">
        <v>328</v>
      </c>
    </row>
    <row r="6" spans="1:4" ht="75" customHeight="1" x14ac:dyDescent="0.3">
      <c r="A6" s="61" t="s">
        <v>149</v>
      </c>
      <c r="B6" s="19"/>
      <c r="C6" s="34"/>
      <c r="D6" s="30"/>
    </row>
    <row r="7" spans="1:4" ht="38.25" customHeight="1" x14ac:dyDescent="0.3">
      <c r="A7" s="61" t="s">
        <v>148</v>
      </c>
      <c r="B7" s="19"/>
      <c r="C7" s="34"/>
      <c r="D7" s="3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90" zoomScaleNormal="100" zoomScaleSheetLayoutView="90" workbookViewId="0">
      <selection activeCell="C16" sqref="C16"/>
    </sheetView>
  </sheetViews>
  <sheetFormatPr defaultRowHeight="15" x14ac:dyDescent="0.25"/>
  <cols>
    <col min="1" max="1" width="47.42578125" customWidth="1"/>
    <col min="2" max="2" width="39.5703125" customWidth="1"/>
    <col min="3" max="3" width="45.7109375" customWidth="1"/>
  </cols>
  <sheetData>
    <row r="1" spans="1:3" ht="18.75" x14ac:dyDescent="0.25">
      <c r="A1" s="279" t="s">
        <v>150</v>
      </c>
      <c r="B1" s="279"/>
      <c r="C1" s="279"/>
    </row>
    <row r="2" spans="1:3" ht="18.75" x14ac:dyDescent="0.25">
      <c r="A2" s="268" t="s">
        <v>151</v>
      </c>
      <c r="B2" s="268"/>
      <c r="C2" s="268"/>
    </row>
    <row r="3" spans="1:3" ht="84" customHeight="1" x14ac:dyDescent="0.25">
      <c r="A3" s="27" t="s">
        <v>152</v>
      </c>
      <c r="B3" s="63" t="s">
        <v>153</v>
      </c>
      <c r="C3" s="27" t="s">
        <v>154</v>
      </c>
    </row>
    <row r="4" spans="1:3" ht="18.75" x14ac:dyDescent="0.3">
      <c r="A4" s="64" t="s">
        <v>155</v>
      </c>
      <c r="B4" s="65"/>
      <c r="C4" s="66"/>
    </row>
    <row r="5" spans="1:3" ht="18.75" x14ac:dyDescent="0.25">
      <c r="A5" s="58" t="s">
        <v>156</v>
      </c>
      <c r="B5" s="198" t="s">
        <v>329</v>
      </c>
      <c r="C5" s="33">
        <v>7300</v>
      </c>
    </row>
    <row r="6" spans="1:3" ht="42" customHeight="1" x14ac:dyDescent="0.25">
      <c r="A6" s="41" t="s">
        <v>157</v>
      </c>
      <c r="B6" s="199" t="s">
        <v>330</v>
      </c>
      <c r="C6" s="33"/>
    </row>
    <row r="7" spans="1:3" ht="30.75" customHeight="1" x14ac:dyDescent="0.25">
      <c r="A7" s="41" t="s">
        <v>158</v>
      </c>
      <c r="B7" s="200" t="s">
        <v>331</v>
      </c>
      <c r="C7" s="33" t="s">
        <v>336</v>
      </c>
    </row>
    <row r="8" spans="1:3" ht="24" customHeight="1" x14ac:dyDescent="0.25">
      <c r="A8" s="41" t="s">
        <v>159</v>
      </c>
      <c r="B8" s="201" t="s">
        <v>332</v>
      </c>
      <c r="C8" s="33" t="s">
        <v>337</v>
      </c>
    </row>
    <row r="9" spans="1:3" ht="23.25" customHeight="1" x14ac:dyDescent="0.25">
      <c r="A9" s="41" t="s">
        <v>160</v>
      </c>
      <c r="B9" s="200" t="s">
        <v>333</v>
      </c>
      <c r="C9" s="33" t="s">
        <v>338</v>
      </c>
    </row>
    <row r="10" spans="1:3" ht="28.5" customHeight="1" x14ac:dyDescent="0.25">
      <c r="A10" s="41" t="s">
        <v>161</v>
      </c>
      <c r="B10" s="199" t="s">
        <v>334</v>
      </c>
      <c r="C10" s="33">
        <v>624</v>
      </c>
    </row>
    <row r="11" spans="1:3" ht="27" customHeight="1" x14ac:dyDescent="0.25">
      <c r="A11" s="41" t="s">
        <v>162</v>
      </c>
      <c r="B11" s="202" t="s">
        <v>335</v>
      </c>
      <c r="C11" s="33">
        <v>576</v>
      </c>
    </row>
    <row r="12" spans="1:3" ht="31.5" customHeight="1" x14ac:dyDescent="0.25">
      <c r="A12" s="70" t="s">
        <v>163</v>
      </c>
      <c r="B12" s="33"/>
      <c r="C12" s="33"/>
    </row>
    <row r="13" spans="1:3" ht="360" x14ac:dyDescent="0.25">
      <c r="A13" s="67" t="s">
        <v>164</v>
      </c>
      <c r="B13" s="203" t="s">
        <v>339</v>
      </c>
      <c r="C13" s="203" t="s">
        <v>340</v>
      </c>
    </row>
    <row r="14" spans="1:3" ht="96" x14ac:dyDescent="0.25">
      <c r="A14" s="203"/>
      <c r="B14" s="203" t="s">
        <v>341</v>
      </c>
      <c r="C14" s="203"/>
    </row>
    <row r="15" spans="1:3" ht="18.75" x14ac:dyDescent="0.3">
      <c r="A15" s="68" t="s">
        <v>165</v>
      </c>
      <c r="B15" s="69" t="s">
        <v>166</v>
      </c>
      <c r="C15" s="69" t="s">
        <v>167</v>
      </c>
    </row>
    <row r="16" spans="1:3" ht="23.25" customHeight="1" x14ac:dyDescent="0.25">
      <c r="A16" s="204" t="s">
        <v>342</v>
      </c>
      <c r="B16" s="205" t="s">
        <v>343</v>
      </c>
      <c r="C16" s="206" t="s">
        <v>344</v>
      </c>
    </row>
    <row r="17" spans="1:3" ht="18.75" x14ac:dyDescent="0.25">
      <c r="A17" s="41" t="s">
        <v>168</v>
      </c>
      <c r="B17" s="33"/>
      <c r="C17" s="33"/>
    </row>
    <row r="18" spans="1:3" ht="18.75" x14ac:dyDescent="0.3">
      <c r="A18" s="51"/>
      <c r="B18" s="51"/>
      <c r="C18" s="51"/>
    </row>
  </sheetData>
  <mergeCells count="2">
    <mergeCell ref="A1:C1"/>
    <mergeCell ref="A2:C2"/>
  </mergeCells>
  <hyperlinks>
    <hyperlink ref="B5" r:id="rId1"/>
    <hyperlink ref="B8" r:id="rId2"/>
    <hyperlink ref="B9" r:id="rId3"/>
    <hyperlink ref="B10" r:id="rId4"/>
    <hyperlink ref="B11" r:id="rId5"/>
  </hyperlinks>
  <pageMargins left="0.7" right="0.7" top="0.75" bottom="0.75" header="0.3" footer="0.3"/>
  <pageSetup paperSize="9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view="pageBreakPreview" zoomScale="90" zoomScaleNormal="100" zoomScaleSheetLayoutView="90" workbookViewId="0">
      <selection activeCell="E8" sqref="E8"/>
    </sheetView>
  </sheetViews>
  <sheetFormatPr defaultRowHeight="15" x14ac:dyDescent="0.25"/>
  <cols>
    <col min="1" max="1" width="33.42578125" customWidth="1"/>
    <col min="2" max="3" width="27.42578125" customWidth="1"/>
    <col min="4" max="4" width="27.85546875" customWidth="1"/>
    <col min="5" max="5" width="40.42578125" customWidth="1"/>
    <col min="6" max="6" width="28" customWidth="1"/>
    <col min="7" max="7" width="27.85546875" customWidth="1"/>
    <col min="8" max="8" width="27.42578125" customWidth="1"/>
  </cols>
  <sheetData>
    <row r="1" spans="1:8" ht="18.75" x14ac:dyDescent="0.25">
      <c r="A1" s="268" t="s">
        <v>169</v>
      </c>
      <c r="B1" s="268"/>
      <c r="C1" s="268"/>
      <c r="D1" s="268"/>
      <c r="E1" s="1"/>
      <c r="F1" s="47"/>
      <c r="G1" s="1"/>
      <c r="H1" s="1"/>
    </row>
    <row r="2" spans="1:8" ht="57.75" customHeight="1" x14ac:dyDescent="0.25">
      <c r="A2" s="27" t="s">
        <v>170</v>
      </c>
      <c r="B2" s="27" t="s">
        <v>171</v>
      </c>
      <c r="C2" s="27" t="s">
        <v>172</v>
      </c>
      <c r="D2" s="27" t="s">
        <v>173</v>
      </c>
      <c r="E2" s="27" t="s">
        <v>170</v>
      </c>
      <c r="F2" s="27" t="s">
        <v>171</v>
      </c>
      <c r="G2" s="27" t="s">
        <v>172</v>
      </c>
      <c r="H2" s="27" t="s">
        <v>173</v>
      </c>
    </row>
    <row r="3" spans="1:8" ht="153.75" customHeight="1" x14ac:dyDescent="0.3">
      <c r="A3" s="72" t="s">
        <v>174</v>
      </c>
      <c r="B3" s="73">
        <f>SUM(B4:B2516)</f>
        <v>9</v>
      </c>
      <c r="C3" s="74"/>
      <c r="D3" s="74"/>
      <c r="E3" s="72" t="s">
        <v>175</v>
      </c>
      <c r="F3" s="73">
        <f>SUM(F4:F2516)</f>
        <v>12</v>
      </c>
      <c r="G3" s="74"/>
      <c r="H3" s="74"/>
    </row>
    <row r="4" spans="1:8" ht="47.25" x14ac:dyDescent="0.25">
      <c r="A4" s="75"/>
      <c r="B4" s="207">
        <v>1</v>
      </c>
      <c r="C4" s="208" t="s">
        <v>345</v>
      </c>
      <c r="D4" s="209" t="s">
        <v>346</v>
      </c>
      <c r="E4" s="3"/>
      <c r="F4" s="207">
        <v>1</v>
      </c>
      <c r="G4" s="208" t="s">
        <v>363</v>
      </c>
      <c r="H4" s="211" t="s">
        <v>364</v>
      </c>
    </row>
    <row r="5" spans="1:8" ht="47.25" x14ac:dyDescent="0.25">
      <c r="A5" s="71"/>
      <c r="B5" s="207">
        <v>1</v>
      </c>
      <c r="C5" s="160" t="s">
        <v>347</v>
      </c>
      <c r="D5" s="209" t="s">
        <v>348</v>
      </c>
      <c r="E5" s="71"/>
      <c r="F5" s="207">
        <v>1</v>
      </c>
      <c r="G5" s="208" t="s">
        <v>365</v>
      </c>
      <c r="H5" s="212" t="s">
        <v>366</v>
      </c>
    </row>
    <row r="6" spans="1:8" ht="47.25" x14ac:dyDescent="0.25">
      <c r="A6" s="71"/>
      <c r="B6" s="207">
        <v>1</v>
      </c>
      <c r="C6" s="208" t="s">
        <v>349</v>
      </c>
      <c r="D6" s="210" t="s">
        <v>350</v>
      </c>
      <c r="E6" s="71"/>
      <c r="F6" s="207">
        <v>1</v>
      </c>
      <c r="G6" s="208" t="s">
        <v>367</v>
      </c>
      <c r="H6" s="209" t="s">
        <v>368</v>
      </c>
    </row>
    <row r="7" spans="1:8" ht="47.25" x14ac:dyDescent="0.25">
      <c r="A7" s="71"/>
      <c r="B7" s="207">
        <v>1</v>
      </c>
      <c r="C7" s="208" t="s">
        <v>351</v>
      </c>
      <c r="D7" s="210" t="s">
        <v>352</v>
      </c>
      <c r="E7" s="71"/>
      <c r="F7" s="207">
        <v>1</v>
      </c>
      <c r="G7" s="160" t="s">
        <v>369</v>
      </c>
      <c r="H7" s="209" t="s">
        <v>370</v>
      </c>
    </row>
    <row r="8" spans="1:8" ht="94.5" x14ac:dyDescent="0.25">
      <c r="A8" s="71"/>
      <c r="B8" s="207">
        <v>1</v>
      </c>
      <c r="C8" s="160" t="s">
        <v>353</v>
      </c>
      <c r="D8" s="160" t="s">
        <v>354</v>
      </c>
      <c r="E8" s="71"/>
      <c r="F8" s="207">
        <v>1</v>
      </c>
      <c r="G8" s="208" t="s">
        <v>371</v>
      </c>
      <c r="H8" s="209" t="s">
        <v>372</v>
      </c>
    </row>
    <row r="9" spans="1:8" ht="63" x14ac:dyDescent="0.25">
      <c r="A9" s="71"/>
      <c r="B9" s="207">
        <v>1</v>
      </c>
      <c r="C9" s="160" t="s">
        <v>355</v>
      </c>
      <c r="D9" s="160" t="s">
        <v>356</v>
      </c>
      <c r="E9" s="71"/>
      <c r="F9" s="207">
        <v>1</v>
      </c>
      <c r="G9" s="208" t="s">
        <v>373</v>
      </c>
      <c r="H9" s="209" t="s">
        <v>374</v>
      </c>
    </row>
    <row r="10" spans="1:8" ht="78.75" x14ac:dyDescent="0.25">
      <c r="A10" s="71"/>
      <c r="B10" s="207">
        <v>1</v>
      </c>
      <c r="C10" s="160" t="s">
        <v>357</v>
      </c>
      <c r="D10" s="209" t="s">
        <v>358</v>
      </c>
      <c r="E10" s="71"/>
      <c r="F10" s="207">
        <v>1</v>
      </c>
      <c r="G10" s="208" t="s">
        <v>375</v>
      </c>
      <c r="H10" s="210" t="s">
        <v>376</v>
      </c>
    </row>
    <row r="11" spans="1:8" ht="78.75" x14ac:dyDescent="0.25">
      <c r="A11" s="71"/>
      <c r="B11" s="207">
        <v>1</v>
      </c>
      <c r="C11" s="160" t="s">
        <v>359</v>
      </c>
      <c r="D11" s="209" t="s">
        <v>360</v>
      </c>
      <c r="E11" s="71"/>
      <c r="F11" s="207">
        <v>1</v>
      </c>
      <c r="G11" s="208" t="s">
        <v>377</v>
      </c>
      <c r="H11" s="209" t="s">
        <v>378</v>
      </c>
    </row>
    <row r="12" spans="1:8" ht="47.25" x14ac:dyDescent="0.25">
      <c r="A12" s="71"/>
      <c r="B12" s="207">
        <v>1</v>
      </c>
      <c r="C12" s="208" t="s">
        <v>361</v>
      </c>
      <c r="D12" s="209" t="s">
        <v>362</v>
      </c>
      <c r="E12" s="71"/>
      <c r="F12" s="207">
        <v>1</v>
      </c>
      <c r="G12" s="160" t="s">
        <v>379</v>
      </c>
      <c r="H12" s="209" t="s">
        <v>380</v>
      </c>
    </row>
    <row r="13" spans="1:8" ht="78.75" x14ac:dyDescent="0.25">
      <c r="A13" s="71"/>
      <c r="B13" s="34"/>
      <c r="C13" s="33"/>
      <c r="D13" s="33"/>
      <c r="E13" s="71"/>
      <c r="F13" s="207">
        <v>1</v>
      </c>
      <c r="G13" s="160" t="s">
        <v>381</v>
      </c>
      <c r="H13" s="210" t="s">
        <v>382</v>
      </c>
    </row>
    <row r="14" spans="1:8" ht="78.75" x14ac:dyDescent="0.25">
      <c r="A14" s="71"/>
      <c r="B14" s="34"/>
      <c r="C14" s="33"/>
      <c r="D14" s="33"/>
      <c r="E14" s="71"/>
      <c r="F14" s="207">
        <v>1</v>
      </c>
      <c r="G14" s="208" t="s">
        <v>383</v>
      </c>
      <c r="H14" s="209" t="s">
        <v>384</v>
      </c>
    </row>
    <row r="15" spans="1:8" ht="63" x14ac:dyDescent="0.25">
      <c r="A15" s="71"/>
      <c r="B15" s="34"/>
      <c r="C15" s="33"/>
      <c r="D15" s="33"/>
      <c r="E15" s="71"/>
      <c r="F15" s="207">
        <v>1</v>
      </c>
      <c r="G15" s="208" t="s">
        <v>385</v>
      </c>
      <c r="H15" s="210" t="s">
        <v>386</v>
      </c>
    </row>
    <row r="16" spans="1:8" ht="18.75" x14ac:dyDescent="0.25">
      <c r="A16" s="71"/>
      <c r="B16" s="34"/>
      <c r="C16" s="33"/>
      <c r="D16" s="33"/>
      <c r="E16" s="71"/>
      <c r="F16" s="34"/>
      <c r="G16" s="77"/>
      <c r="H16" s="76"/>
    </row>
    <row r="17" spans="1:8" ht="18.75" x14ac:dyDescent="0.25">
      <c r="A17" s="71"/>
      <c r="B17" s="34"/>
      <c r="C17" s="33"/>
      <c r="D17" s="33"/>
      <c r="E17" s="71"/>
      <c r="F17" s="34"/>
      <c r="G17" s="77"/>
      <c r="H17" s="76"/>
    </row>
    <row r="18" spans="1:8" ht="18.75" x14ac:dyDescent="0.25">
      <c r="A18" s="71"/>
      <c r="B18" s="34"/>
      <c r="C18" s="33"/>
      <c r="D18" s="33"/>
      <c r="E18" s="71"/>
      <c r="F18" s="34"/>
      <c r="G18" s="77"/>
      <c r="H18" s="76"/>
    </row>
    <row r="19" spans="1:8" ht="18.75" x14ac:dyDescent="0.25">
      <c r="A19" s="71"/>
      <c r="B19" s="34"/>
      <c r="C19" s="33"/>
      <c r="D19" s="33"/>
      <c r="E19" s="71"/>
      <c r="F19" s="34"/>
      <c r="G19" s="77"/>
      <c r="H19" s="76"/>
    </row>
    <row r="20" spans="1:8" ht="18.75" x14ac:dyDescent="0.25">
      <c r="A20" s="71"/>
      <c r="B20" s="34"/>
      <c r="C20" s="33"/>
      <c r="D20" s="33"/>
      <c r="E20" s="71"/>
      <c r="F20" s="34"/>
      <c r="G20" s="77"/>
      <c r="H20" s="76"/>
    </row>
    <row r="21" spans="1:8" ht="18.75" x14ac:dyDescent="0.25">
      <c r="A21" s="71"/>
      <c r="B21" s="34"/>
      <c r="C21" s="33"/>
      <c r="D21" s="33"/>
      <c r="E21" s="71"/>
      <c r="F21" s="34"/>
      <c r="G21" s="77"/>
      <c r="H21" s="77"/>
    </row>
    <row r="22" spans="1:8" ht="18.75" x14ac:dyDescent="0.25">
      <c r="A22" s="71"/>
      <c r="B22" s="34"/>
      <c r="C22" s="33"/>
      <c r="D22" s="33"/>
      <c r="E22" s="71"/>
      <c r="F22" s="34"/>
      <c r="G22" s="77"/>
      <c r="H22" s="77"/>
    </row>
    <row r="23" spans="1:8" ht="18.75" x14ac:dyDescent="0.25">
      <c r="A23" s="71"/>
      <c r="B23" s="34"/>
      <c r="C23" s="33"/>
      <c r="D23" s="33"/>
      <c r="E23" s="71"/>
      <c r="F23" s="34"/>
      <c r="G23" s="77"/>
      <c r="H23" s="77"/>
    </row>
    <row r="24" spans="1:8" ht="18.75" x14ac:dyDescent="0.25">
      <c r="A24" s="71"/>
      <c r="B24" s="34"/>
      <c r="C24" s="33"/>
      <c r="D24" s="33"/>
      <c r="E24" s="71"/>
      <c r="F24" s="34"/>
      <c r="G24" s="77"/>
      <c r="H24" s="76"/>
    </row>
    <row r="25" spans="1:8" ht="18.75" x14ac:dyDescent="0.25">
      <c r="A25" s="71"/>
      <c r="B25" s="34"/>
      <c r="C25" s="33"/>
      <c r="D25" s="33"/>
      <c r="E25" s="71"/>
      <c r="F25" s="34"/>
      <c r="G25" s="77"/>
      <c r="H25" s="78"/>
    </row>
    <row r="26" spans="1:8" ht="18.75" x14ac:dyDescent="0.25">
      <c r="A26" s="71"/>
      <c r="B26" s="34"/>
      <c r="C26" s="33"/>
      <c r="D26" s="33"/>
      <c r="E26" s="71"/>
      <c r="F26" s="34"/>
      <c r="G26" s="33"/>
      <c r="H26" s="33"/>
    </row>
    <row r="27" spans="1:8" ht="18.75" x14ac:dyDescent="0.25">
      <c r="A27" s="71"/>
      <c r="B27" s="34"/>
      <c r="C27" s="33"/>
      <c r="D27" s="33"/>
      <c r="E27" s="71"/>
      <c r="F27" s="34"/>
      <c r="G27" s="33"/>
      <c r="H27" s="33"/>
    </row>
    <row r="28" spans="1:8" ht="18.75" x14ac:dyDescent="0.25">
      <c r="A28" s="71"/>
      <c r="B28" s="34"/>
      <c r="C28" s="33"/>
      <c r="D28" s="33"/>
      <c r="E28" s="71"/>
      <c r="F28" s="34"/>
      <c r="G28" s="33"/>
      <c r="H28" s="33"/>
    </row>
    <row r="29" spans="1:8" ht="18.75" x14ac:dyDescent="0.25">
      <c r="A29" s="71"/>
      <c r="B29" s="34"/>
      <c r="C29" s="33"/>
      <c r="D29" s="33"/>
      <c r="E29" s="71"/>
      <c r="F29" s="34"/>
      <c r="G29" s="33"/>
      <c r="H29" s="33"/>
    </row>
    <row r="30" spans="1:8" ht="18.75" x14ac:dyDescent="0.25">
      <c r="A30" s="71"/>
      <c r="B30" s="34"/>
      <c r="C30" s="33"/>
      <c r="D30" s="33"/>
      <c r="E30" s="71"/>
      <c r="F30" s="34"/>
      <c r="G30" s="33"/>
      <c r="H30" s="33"/>
    </row>
    <row r="31" spans="1:8" ht="18.75" x14ac:dyDescent="0.25">
      <c r="A31" s="71"/>
      <c r="B31" s="34"/>
      <c r="C31" s="33"/>
      <c r="D31" s="33"/>
      <c r="E31" s="71"/>
      <c r="F31" s="34"/>
      <c r="G31" s="33"/>
      <c r="H31" s="33"/>
    </row>
    <row r="32" spans="1:8" ht="18.75" x14ac:dyDescent="0.25">
      <c r="A32" s="71"/>
      <c r="B32" s="34"/>
      <c r="C32" s="33"/>
      <c r="D32" s="33"/>
      <c r="E32" s="71"/>
      <c r="F32" s="34"/>
      <c r="G32" s="33"/>
      <c r="H32" s="33"/>
    </row>
    <row r="33" spans="1:8" ht="18.75" x14ac:dyDescent="0.25">
      <c r="A33" s="71"/>
      <c r="B33" s="34"/>
      <c r="C33" s="33"/>
      <c r="D33" s="33"/>
      <c r="E33" s="71"/>
      <c r="F33" s="34"/>
      <c r="G33" s="33"/>
      <c r="H33" s="33"/>
    </row>
    <row r="34" spans="1:8" ht="18.75" x14ac:dyDescent="0.25">
      <c r="A34" s="71"/>
      <c r="B34" s="34"/>
      <c r="C34" s="33"/>
      <c r="D34" s="33"/>
      <c r="E34" s="71"/>
      <c r="F34" s="34"/>
      <c r="G34" s="33"/>
      <c r="H34" s="33"/>
    </row>
    <row r="35" spans="1:8" ht="18.75" x14ac:dyDescent="0.25">
      <c r="A35" s="71"/>
      <c r="B35" s="34"/>
      <c r="C35" s="33"/>
      <c r="D35" s="33"/>
      <c r="E35" s="71"/>
      <c r="F35" s="34"/>
      <c r="G35" s="33"/>
      <c r="H35" s="33"/>
    </row>
    <row r="36" spans="1:8" ht="18.75" x14ac:dyDescent="0.25">
      <c r="A36" s="71"/>
      <c r="B36" s="34"/>
      <c r="C36" s="33"/>
      <c r="D36" s="33"/>
      <c r="E36" s="71"/>
      <c r="F36" s="34"/>
      <c r="G36" s="33"/>
      <c r="H36" s="33"/>
    </row>
    <row r="37" spans="1:8" ht="18.75" x14ac:dyDescent="0.25">
      <c r="A37" s="71"/>
      <c r="B37" s="34"/>
      <c r="C37" s="33"/>
      <c r="D37" s="33"/>
      <c r="E37" s="71"/>
      <c r="F37" s="34"/>
      <c r="G37" s="33"/>
      <c r="H37" s="33"/>
    </row>
    <row r="38" spans="1:8" ht="18.75" x14ac:dyDescent="0.25">
      <c r="A38" s="71"/>
      <c r="B38" s="34"/>
      <c r="C38" s="33"/>
      <c r="D38" s="33"/>
      <c r="E38" s="71"/>
      <c r="F38" s="34"/>
      <c r="G38" s="33"/>
      <c r="H38" s="33"/>
    </row>
    <row r="39" spans="1:8" ht="18.75" x14ac:dyDescent="0.25">
      <c r="A39" s="71"/>
      <c r="B39" s="34"/>
      <c r="C39" s="33"/>
      <c r="D39" s="33"/>
      <c r="E39" s="71"/>
      <c r="F39" s="34"/>
      <c r="G39" s="33"/>
      <c r="H39" s="33"/>
    </row>
    <row r="40" spans="1:8" ht="18.75" x14ac:dyDescent="0.25">
      <c r="A40" s="71"/>
      <c r="B40" s="34"/>
      <c r="C40" s="33"/>
      <c r="D40" s="33"/>
      <c r="E40" s="71"/>
      <c r="F40" s="34"/>
      <c r="G40" s="33"/>
      <c r="H40" s="33"/>
    </row>
    <row r="41" spans="1:8" ht="18.75" x14ac:dyDescent="0.25">
      <c r="A41" s="71"/>
      <c r="B41" s="34"/>
      <c r="C41" s="33"/>
      <c r="D41" s="33"/>
      <c r="E41" s="71"/>
      <c r="F41" s="34"/>
      <c r="G41" s="33"/>
      <c r="H41" s="33"/>
    </row>
    <row r="42" spans="1:8" ht="18.75" x14ac:dyDescent="0.25">
      <c r="A42" s="71"/>
      <c r="B42" s="34"/>
      <c r="C42" s="33"/>
      <c r="D42" s="33"/>
      <c r="E42" s="71"/>
      <c r="F42" s="34"/>
      <c r="G42" s="33"/>
      <c r="H42" s="33"/>
    </row>
    <row r="43" spans="1:8" ht="18.75" x14ac:dyDescent="0.25">
      <c r="A43" s="71"/>
      <c r="B43" s="34"/>
      <c r="C43" s="33"/>
      <c r="D43" s="33"/>
      <c r="E43" s="71"/>
      <c r="F43" s="34"/>
      <c r="G43" s="33"/>
      <c r="H43" s="33"/>
    </row>
    <row r="44" spans="1:8" ht="18.75" x14ac:dyDescent="0.25">
      <c r="A44" s="71"/>
      <c r="B44" s="34"/>
      <c r="C44" s="33"/>
      <c r="D44" s="33"/>
      <c r="E44" s="71"/>
      <c r="F44" s="34"/>
      <c r="G44" s="33"/>
      <c r="H44" s="33"/>
    </row>
    <row r="45" spans="1:8" ht="18.75" x14ac:dyDescent="0.25">
      <c r="A45" s="71"/>
      <c r="B45" s="34"/>
      <c r="C45" s="33"/>
      <c r="D45" s="33"/>
      <c r="E45" s="71"/>
      <c r="F45" s="34"/>
      <c r="G45" s="33"/>
      <c r="H45" s="33"/>
    </row>
    <row r="46" spans="1:8" ht="18.75" x14ac:dyDescent="0.25">
      <c r="A46" s="71"/>
      <c r="B46" s="34"/>
      <c r="C46" s="33"/>
      <c r="D46" s="33"/>
      <c r="E46" s="71"/>
      <c r="F46" s="34"/>
      <c r="G46" s="33"/>
      <c r="H46" s="33"/>
    </row>
    <row r="47" spans="1:8" ht="18.75" x14ac:dyDescent="0.25">
      <c r="A47" s="71"/>
      <c r="B47" s="34"/>
      <c r="C47" s="33"/>
      <c r="D47" s="33"/>
      <c r="E47" s="71"/>
      <c r="F47" s="34"/>
      <c r="G47" s="33"/>
      <c r="H47" s="33"/>
    </row>
    <row r="48" spans="1:8" ht="18.75" x14ac:dyDescent="0.25">
      <c r="A48" s="71"/>
      <c r="B48" s="34"/>
      <c r="C48" s="33"/>
      <c r="D48" s="33"/>
      <c r="E48" s="71"/>
      <c r="F48" s="34"/>
      <c r="G48" s="33"/>
      <c r="H48" s="33"/>
    </row>
    <row r="49" spans="1:8" ht="18.75" x14ac:dyDescent="0.25">
      <c r="A49" s="71"/>
      <c r="B49" s="34"/>
      <c r="C49" s="33"/>
      <c r="D49" s="33"/>
      <c r="E49" s="71"/>
      <c r="F49" s="34"/>
      <c r="G49" s="33"/>
      <c r="H49" s="33"/>
    </row>
    <row r="50" spans="1:8" ht="18.75" x14ac:dyDescent="0.25">
      <c r="A50" s="71"/>
      <c r="B50" s="34"/>
      <c r="C50" s="33"/>
      <c r="D50" s="33"/>
      <c r="E50" s="71"/>
      <c r="F50" s="34"/>
      <c r="G50" s="33"/>
      <c r="H50" s="33"/>
    </row>
    <row r="51" spans="1:8" ht="18.75" x14ac:dyDescent="0.25">
      <c r="A51" s="71"/>
      <c r="B51" s="34"/>
      <c r="C51" s="33"/>
      <c r="D51" s="33"/>
      <c r="E51" s="71"/>
      <c r="F51" s="34"/>
      <c r="G51" s="33"/>
      <c r="H51" s="33"/>
    </row>
    <row r="52" spans="1:8" ht="18.75" x14ac:dyDescent="0.25">
      <c r="A52" s="71"/>
      <c r="B52" s="34"/>
      <c r="C52" s="33"/>
      <c r="D52" s="33"/>
      <c r="E52" s="71"/>
      <c r="F52" s="34"/>
      <c r="G52" s="33"/>
      <c r="H52" s="33"/>
    </row>
    <row r="53" spans="1:8" ht="18.75" x14ac:dyDescent="0.25">
      <c r="A53" s="71"/>
      <c r="B53" s="34"/>
      <c r="C53" s="33"/>
      <c r="D53" s="33"/>
      <c r="E53" s="71"/>
      <c r="F53" s="34"/>
      <c r="G53" s="33"/>
      <c r="H53" s="33"/>
    </row>
    <row r="54" spans="1:8" ht="18.75" x14ac:dyDescent="0.25">
      <c r="A54" s="71"/>
      <c r="B54" s="34"/>
      <c r="C54" s="33"/>
      <c r="D54" s="33"/>
      <c r="E54" s="71"/>
      <c r="F54" s="34"/>
      <c r="G54" s="33"/>
      <c r="H54" s="33"/>
    </row>
    <row r="55" spans="1:8" ht="18.75" x14ac:dyDescent="0.25">
      <c r="A55" s="71"/>
      <c r="B55" s="34"/>
      <c r="C55" s="33"/>
      <c r="D55" s="33"/>
      <c r="E55" s="71"/>
      <c r="F55" s="34"/>
      <c r="G55" s="33"/>
      <c r="H55" s="33"/>
    </row>
    <row r="56" spans="1:8" ht="18.75" x14ac:dyDescent="0.25">
      <c r="A56" s="71"/>
      <c r="B56" s="34"/>
      <c r="C56" s="33"/>
      <c r="D56" s="33"/>
      <c r="E56" s="71"/>
      <c r="F56" s="34"/>
      <c r="G56" s="33"/>
      <c r="H56" s="33"/>
    </row>
    <row r="57" spans="1:8" ht="18.75" x14ac:dyDescent="0.25">
      <c r="A57" s="71"/>
      <c r="B57" s="34"/>
      <c r="C57" s="33"/>
      <c r="D57" s="33"/>
      <c r="E57" s="71"/>
      <c r="F57" s="34"/>
      <c r="G57" s="33"/>
      <c r="H57" s="33"/>
    </row>
    <row r="58" spans="1:8" ht="18.75" x14ac:dyDescent="0.25">
      <c r="A58" s="71"/>
      <c r="B58" s="34"/>
      <c r="C58" s="33"/>
      <c r="D58" s="33"/>
      <c r="E58" s="71"/>
      <c r="F58" s="34"/>
      <c r="G58" s="33"/>
      <c r="H58" s="33"/>
    </row>
    <row r="59" spans="1:8" ht="18.75" x14ac:dyDescent="0.25">
      <c r="A59" s="71"/>
      <c r="B59" s="34"/>
      <c r="C59" s="33"/>
      <c r="D59" s="33"/>
      <c r="E59" s="71"/>
      <c r="F59" s="34"/>
      <c r="G59" s="33"/>
      <c r="H59" s="33"/>
    </row>
    <row r="60" spans="1:8" ht="18.75" x14ac:dyDescent="0.25">
      <c r="A60" s="71"/>
      <c r="B60" s="34"/>
      <c r="C60" s="33"/>
      <c r="D60" s="33"/>
      <c r="E60" s="71"/>
      <c r="F60" s="34"/>
      <c r="G60" s="33"/>
      <c r="H60" s="33"/>
    </row>
    <row r="61" spans="1:8" ht="18.75" x14ac:dyDescent="0.25">
      <c r="A61" s="71"/>
      <c r="B61" s="34"/>
      <c r="C61" s="33"/>
      <c r="D61" s="33"/>
      <c r="E61" s="71"/>
      <c r="F61" s="34"/>
      <c r="G61" s="33"/>
      <c r="H61" s="33"/>
    </row>
    <row r="62" spans="1:8" ht="18.75" x14ac:dyDescent="0.25">
      <c r="A62" s="71"/>
      <c r="B62" s="34"/>
      <c r="C62" s="33"/>
      <c r="D62" s="33"/>
      <c r="E62" s="71"/>
      <c r="F62" s="34"/>
      <c r="G62" s="33"/>
      <c r="H62" s="33"/>
    </row>
    <row r="63" spans="1:8" ht="18.75" x14ac:dyDescent="0.25">
      <c r="A63" s="71"/>
      <c r="B63" s="34"/>
      <c r="C63" s="33"/>
      <c r="D63" s="33"/>
      <c r="E63" s="71"/>
      <c r="F63" s="34"/>
      <c r="G63" s="33"/>
      <c r="H63" s="33"/>
    </row>
    <row r="64" spans="1:8" ht="18.75" x14ac:dyDescent="0.25">
      <c r="A64" s="71"/>
      <c r="B64" s="34"/>
      <c r="C64" s="33"/>
      <c r="D64" s="33"/>
      <c r="E64" s="71"/>
      <c r="F64" s="34"/>
      <c r="G64" s="33"/>
      <c r="H64" s="33"/>
    </row>
    <row r="65" spans="1:8" ht="18.75" x14ac:dyDescent="0.25">
      <c r="A65" s="71"/>
      <c r="B65" s="34"/>
      <c r="C65" s="33"/>
      <c r="D65" s="33"/>
      <c r="E65" s="71"/>
      <c r="F65" s="34"/>
      <c r="G65" s="33"/>
      <c r="H65" s="33"/>
    </row>
    <row r="66" spans="1:8" ht="18.75" x14ac:dyDescent="0.25">
      <c r="A66" s="71"/>
      <c r="B66" s="34"/>
      <c r="C66" s="33"/>
      <c r="D66" s="33"/>
      <c r="E66" s="71"/>
      <c r="F66" s="34"/>
      <c r="G66" s="33"/>
      <c r="H66" s="33"/>
    </row>
    <row r="67" spans="1:8" ht="18.75" x14ac:dyDescent="0.25">
      <c r="A67" s="71"/>
      <c r="B67" s="34"/>
      <c r="C67" s="33"/>
      <c r="D67" s="33"/>
      <c r="E67" s="71"/>
      <c r="F67" s="34"/>
      <c r="G67" s="33"/>
      <c r="H67" s="33"/>
    </row>
    <row r="68" spans="1:8" ht="18.75" x14ac:dyDescent="0.25">
      <c r="A68" s="71"/>
      <c r="B68" s="34"/>
      <c r="C68" s="33"/>
      <c r="D68" s="33"/>
      <c r="E68" s="71"/>
      <c r="F68" s="34"/>
      <c r="G68" s="33"/>
      <c r="H68" s="33"/>
    </row>
    <row r="69" spans="1:8" ht="18.75" x14ac:dyDescent="0.25">
      <c r="A69" s="71"/>
      <c r="B69" s="34"/>
      <c r="C69" s="33"/>
      <c r="D69" s="33"/>
      <c r="E69" s="71"/>
      <c r="F69" s="34"/>
      <c r="G69" s="33"/>
      <c r="H69" s="33"/>
    </row>
    <row r="70" spans="1:8" ht="18.75" x14ac:dyDescent="0.25">
      <c r="A70" s="71"/>
      <c r="B70" s="34"/>
      <c r="C70" s="33"/>
      <c r="D70" s="33"/>
      <c r="E70" s="71"/>
      <c r="F70" s="34"/>
      <c r="G70" s="33"/>
      <c r="H70" s="33"/>
    </row>
    <row r="71" spans="1:8" ht="18.75" x14ac:dyDescent="0.25">
      <c r="A71" s="71"/>
      <c r="B71" s="34"/>
      <c r="C71" s="33"/>
      <c r="D71" s="33"/>
      <c r="E71" s="71"/>
      <c r="F71" s="34"/>
      <c r="G71" s="33"/>
      <c r="H71" s="33"/>
    </row>
    <row r="72" spans="1:8" ht="18.75" x14ac:dyDescent="0.25">
      <c r="A72" s="71"/>
      <c r="B72" s="34"/>
      <c r="C72" s="33"/>
      <c r="D72" s="33"/>
      <c r="E72" s="71"/>
      <c r="F72" s="34"/>
      <c r="G72" s="33"/>
      <c r="H72" s="33"/>
    </row>
    <row r="73" spans="1:8" ht="18.75" x14ac:dyDescent="0.25">
      <c r="A73" s="71"/>
      <c r="B73" s="34"/>
      <c r="C73" s="33"/>
      <c r="D73" s="33"/>
      <c r="E73" s="71"/>
      <c r="F73" s="34"/>
      <c r="G73" s="33"/>
      <c r="H73" s="33"/>
    </row>
    <row r="74" spans="1:8" ht="18.75" x14ac:dyDescent="0.25">
      <c r="A74" s="71"/>
      <c r="B74" s="34"/>
      <c r="C74" s="33"/>
      <c r="D74" s="33"/>
      <c r="E74" s="71"/>
      <c r="F74" s="34"/>
      <c r="G74" s="33"/>
      <c r="H74" s="33"/>
    </row>
    <row r="75" spans="1:8" ht="18.75" x14ac:dyDescent="0.25">
      <c r="A75" s="71"/>
      <c r="B75" s="34"/>
      <c r="C75" s="33"/>
      <c r="D75" s="33"/>
      <c r="E75" s="71"/>
      <c r="F75" s="34"/>
      <c r="G75" s="33"/>
      <c r="H75" s="33"/>
    </row>
    <row r="76" spans="1:8" ht="18.75" x14ac:dyDescent="0.25">
      <c r="A76" s="71"/>
      <c r="B76" s="34"/>
      <c r="C76" s="33"/>
      <c r="D76" s="33"/>
      <c r="E76" s="71"/>
      <c r="F76" s="34"/>
      <c r="G76" s="33"/>
      <c r="H76" s="33"/>
    </row>
    <row r="77" spans="1:8" ht="18.75" x14ac:dyDescent="0.25">
      <c r="A77" s="71"/>
      <c r="B77" s="34"/>
      <c r="C77" s="33"/>
      <c r="D77" s="33"/>
      <c r="E77" s="71"/>
      <c r="F77" s="34"/>
      <c r="G77" s="33"/>
      <c r="H77" s="33"/>
    </row>
    <row r="78" spans="1:8" ht="18.75" x14ac:dyDescent="0.25">
      <c r="A78" s="71"/>
      <c r="B78" s="34"/>
      <c r="C78" s="33"/>
      <c r="D78" s="33"/>
      <c r="E78" s="71"/>
      <c r="F78" s="34"/>
      <c r="G78" s="33"/>
      <c r="H78" s="33"/>
    </row>
    <row r="79" spans="1:8" ht="18.75" x14ac:dyDescent="0.25">
      <c r="A79" s="71"/>
      <c r="B79" s="34"/>
      <c r="C79" s="33"/>
      <c r="D79" s="33"/>
      <c r="E79" s="71"/>
      <c r="F79" s="34"/>
      <c r="G79" s="33"/>
      <c r="H79" s="33"/>
    </row>
    <row r="80" spans="1:8" ht="18.75" x14ac:dyDescent="0.25">
      <c r="A80" s="71"/>
      <c r="B80" s="34"/>
      <c r="C80" s="33"/>
      <c r="D80" s="33"/>
      <c r="E80" s="71"/>
      <c r="F80" s="34"/>
      <c r="G80" s="33"/>
      <c r="H80" s="33"/>
    </row>
    <row r="81" spans="1:8" ht="18.75" x14ac:dyDescent="0.25">
      <c r="A81" s="71"/>
      <c r="B81" s="34"/>
      <c r="C81" s="33"/>
      <c r="D81" s="33"/>
      <c r="E81" s="71"/>
      <c r="F81" s="34"/>
      <c r="G81" s="33"/>
      <c r="H81" s="33"/>
    </row>
    <row r="82" spans="1:8" ht="18.75" x14ac:dyDescent="0.25">
      <c r="A82" s="71"/>
      <c r="B82" s="34"/>
      <c r="C82" s="33"/>
      <c r="D82" s="33"/>
      <c r="E82" s="71"/>
      <c r="F82" s="34"/>
      <c r="G82" s="33"/>
      <c r="H82" s="33"/>
    </row>
    <row r="83" spans="1:8" ht="18.75" x14ac:dyDescent="0.25">
      <c r="A83" s="71"/>
      <c r="B83" s="34"/>
      <c r="C83" s="33"/>
      <c r="D83" s="33"/>
      <c r="E83" s="71"/>
      <c r="F83" s="34"/>
      <c r="G83" s="33"/>
      <c r="H83" s="33"/>
    </row>
    <row r="84" spans="1:8" ht="18.75" x14ac:dyDescent="0.25">
      <c r="A84" s="71"/>
      <c r="B84" s="34"/>
      <c r="C84" s="33"/>
      <c r="D84" s="33"/>
      <c r="E84" s="71"/>
      <c r="F84" s="34"/>
      <c r="G84" s="33"/>
      <c r="H84" s="33"/>
    </row>
    <row r="85" spans="1:8" ht="18.75" x14ac:dyDescent="0.25">
      <c r="A85" s="71"/>
      <c r="B85" s="34"/>
      <c r="C85" s="33"/>
      <c r="D85" s="33"/>
      <c r="E85" s="71"/>
      <c r="F85" s="34"/>
      <c r="G85" s="33"/>
      <c r="H85" s="33"/>
    </row>
    <row r="86" spans="1:8" ht="18.75" x14ac:dyDescent="0.25">
      <c r="A86" s="71"/>
      <c r="B86" s="34"/>
      <c r="C86" s="33"/>
      <c r="D86" s="33"/>
      <c r="E86" s="71"/>
      <c r="F86" s="34"/>
      <c r="G86" s="33"/>
      <c r="H86" s="33"/>
    </row>
    <row r="87" spans="1:8" ht="18.75" x14ac:dyDescent="0.25">
      <c r="A87" s="71"/>
      <c r="B87" s="34"/>
      <c r="C87" s="33"/>
      <c r="D87" s="33"/>
      <c r="E87" s="71"/>
      <c r="F87" s="34"/>
      <c r="G87" s="33"/>
      <c r="H87" s="33"/>
    </row>
    <row r="88" spans="1:8" ht="18.75" x14ac:dyDescent="0.25">
      <c r="A88" s="71"/>
      <c r="B88" s="34"/>
      <c r="C88" s="33"/>
      <c r="D88" s="33"/>
      <c r="E88" s="71"/>
      <c r="F88" s="34"/>
      <c r="G88" s="33"/>
      <c r="H88" s="33"/>
    </row>
    <row r="89" spans="1:8" ht="18.75" x14ac:dyDescent="0.25">
      <c r="A89" s="71"/>
      <c r="B89" s="34"/>
      <c r="C89" s="33"/>
      <c r="D89" s="33"/>
      <c r="E89" s="71"/>
      <c r="F89" s="34"/>
      <c r="G89" s="33"/>
      <c r="H89" s="33"/>
    </row>
    <row r="90" spans="1:8" ht="18.75" x14ac:dyDescent="0.25">
      <c r="A90" s="71"/>
      <c r="B90" s="34"/>
      <c r="C90" s="33"/>
      <c r="D90" s="33"/>
      <c r="E90" s="71"/>
      <c r="F90" s="34"/>
      <c r="G90" s="33"/>
      <c r="H90" s="33"/>
    </row>
    <row r="91" spans="1:8" ht="18.75" x14ac:dyDescent="0.25">
      <c r="A91" s="71"/>
      <c r="B91" s="34"/>
      <c r="C91" s="33"/>
      <c r="D91" s="33"/>
      <c r="E91" s="71"/>
      <c r="F91" s="34"/>
      <c r="G91" s="33"/>
      <c r="H91" s="33"/>
    </row>
    <row r="92" spans="1:8" ht="18.75" x14ac:dyDescent="0.25">
      <c r="A92" s="71"/>
      <c r="B92" s="34"/>
      <c r="C92" s="33"/>
      <c r="D92" s="33"/>
      <c r="E92" s="71"/>
      <c r="F92" s="34"/>
      <c r="G92" s="33"/>
      <c r="H92" s="33"/>
    </row>
    <row r="93" spans="1:8" ht="18.75" x14ac:dyDescent="0.25">
      <c r="A93" s="71"/>
      <c r="B93" s="34"/>
      <c r="C93" s="33"/>
      <c r="D93" s="33"/>
      <c r="E93" s="71"/>
      <c r="F93" s="34"/>
      <c r="G93" s="33"/>
      <c r="H93" s="33"/>
    </row>
    <row r="94" spans="1:8" ht="18.75" x14ac:dyDescent="0.25">
      <c r="A94" s="71"/>
      <c r="B94" s="34"/>
      <c r="C94" s="33"/>
      <c r="D94" s="33"/>
      <c r="E94" s="71"/>
      <c r="F94" s="34"/>
      <c r="G94" s="33"/>
      <c r="H94" s="33"/>
    </row>
    <row r="95" spans="1:8" ht="18.75" x14ac:dyDescent="0.25">
      <c r="A95" s="71"/>
      <c r="B95" s="34"/>
      <c r="C95" s="33"/>
      <c r="D95" s="33"/>
      <c r="E95" s="71"/>
      <c r="F95" s="34"/>
      <c r="G95" s="33"/>
      <c r="H95" s="33"/>
    </row>
    <row r="96" spans="1:8" ht="18.75" x14ac:dyDescent="0.25">
      <c r="A96" s="71"/>
      <c r="B96" s="34"/>
      <c r="C96" s="33"/>
      <c r="D96" s="33"/>
      <c r="E96" s="71"/>
      <c r="F96" s="34"/>
      <c r="G96" s="33"/>
      <c r="H96" s="33"/>
    </row>
    <row r="97" spans="1:8" ht="18.75" x14ac:dyDescent="0.25">
      <c r="A97" s="71"/>
      <c r="B97" s="34"/>
      <c r="C97" s="33"/>
      <c r="D97" s="33"/>
      <c r="E97" s="71"/>
      <c r="F97" s="34"/>
      <c r="G97" s="33"/>
      <c r="H97" s="33"/>
    </row>
    <row r="98" spans="1:8" ht="18.75" x14ac:dyDescent="0.25">
      <c r="A98" s="71"/>
      <c r="B98" s="34"/>
      <c r="C98" s="33"/>
      <c r="D98" s="33"/>
      <c r="E98" s="71"/>
      <c r="F98" s="34"/>
      <c r="G98" s="33"/>
      <c r="H98" s="33"/>
    </row>
    <row r="99" spans="1:8" ht="18.75" x14ac:dyDescent="0.25">
      <c r="A99" s="71"/>
      <c r="B99" s="34"/>
      <c r="C99" s="33"/>
      <c r="D99" s="33"/>
      <c r="E99" s="71"/>
      <c r="F99" s="34"/>
      <c r="G99" s="33"/>
      <c r="H99" s="33"/>
    </row>
    <row r="100" spans="1:8" ht="18.75" x14ac:dyDescent="0.25">
      <c r="A100" s="71"/>
      <c r="B100" s="34"/>
      <c r="C100" s="33"/>
      <c r="D100" s="33"/>
      <c r="E100" s="71"/>
      <c r="F100" s="34"/>
      <c r="G100" s="33"/>
      <c r="H100" s="33"/>
    </row>
    <row r="101" spans="1:8" ht="18.75" x14ac:dyDescent="0.25">
      <c r="A101" s="71"/>
      <c r="B101" s="34"/>
      <c r="C101" s="33"/>
      <c r="D101" s="33"/>
      <c r="E101" s="71"/>
      <c r="F101" s="34"/>
      <c r="G101" s="33"/>
      <c r="H101" s="33"/>
    </row>
    <row r="102" spans="1:8" ht="18.75" x14ac:dyDescent="0.25">
      <c r="A102" s="71"/>
      <c r="B102" s="34"/>
      <c r="C102" s="33"/>
      <c r="D102" s="33"/>
      <c r="E102" s="71"/>
      <c r="F102" s="34"/>
      <c r="G102" s="33"/>
      <c r="H102" s="33"/>
    </row>
    <row r="103" spans="1:8" ht="18.75" x14ac:dyDescent="0.25">
      <c r="A103" s="71"/>
      <c r="B103" s="34"/>
      <c r="C103" s="33"/>
      <c r="D103" s="33"/>
      <c r="E103" s="71"/>
      <c r="F103" s="34"/>
      <c r="G103" s="33"/>
      <c r="H103" s="33"/>
    </row>
    <row r="104" spans="1:8" ht="18.75" x14ac:dyDescent="0.25">
      <c r="A104" s="71"/>
      <c r="B104" s="34"/>
      <c r="C104" s="33"/>
      <c r="D104" s="33"/>
      <c r="E104" s="71"/>
      <c r="F104" s="34"/>
      <c r="G104" s="33"/>
      <c r="H104" s="33"/>
    </row>
    <row r="105" spans="1:8" ht="18.75" x14ac:dyDescent="0.25">
      <c r="A105" s="71"/>
      <c r="B105" s="34"/>
      <c r="C105" s="33"/>
      <c r="D105" s="33"/>
      <c r="E105" s="71"/>
      <c r="F105" s="34"/>
      <c r="G105" s="33"/>
      <c r="H105" s="33"/>
    </row>
    <row r="106" spans="1:8" ht="18.75" x14ac:dyDescent="0.25">
      <c r="A106" s="71"/>
      <c r="B106" s="34"/>
      <c r="C106" s="33"/>
      <c r="D106" s="33"/>
      <c r="E106" s="71"/>
      <c r="F106" s="34"/>
      <c r="G106" s="33"/>
      <c r="H106" s="33"/>
    </row>
    <row r="107" spans="1:8" ht="18.75" x14ac:dyDescent="0.25">
      <c r="A107" s="71"/>
      <c r="B107" s="34"/>
      <c r="C107" s="33"/>
      <c r="D107" s="33"/>
      <c r="E107" s="71"/>
      <c r="F107" s="34"/>
      <c r="G107" s="33"/>
      <c r="H107" s="33"/>
    </row>
    <row r="108" spans="1:8" ht="18.75" x14ac:dyDescent="0.25">
      <c r="A108" s="71"/>
      <c r="B108" s="34"/>
      <c r="C108" s="33"/>
      <c r="D108" s="33"/>
      <c r="E108" s="71"/>
      <c r="F108" s="34"/>
      <c r="G108" s="33"/>
      <c r="H108" s="33"/>
    </row>
    <row r="109" spans="1:8" ht="18.75" x14ac:dyDescent="0.25">
      <c r="A109" s="71"/>
      <c r="B109" s="34"/>
      <c r="C109" s="33"/>
      <c r="D109" s="33"/>
      <c r="E109" s="71"/>
      <c r="F109" s="34"/>
      <c r="G109" s="33"/>
      <c r="H109" s="33"/>
    </row>
    <row r="110" spans="1:8" ht="18.75" x14ac:dyDescent="0.25">
      <c r="A110" s="71"/>
      <c r="B110" s="34"/>
      <c r="C110" s="33"/>
      <c r="D110" s="33"/>
      <c r="E110" s="71"/>
      <c r="F110" s="34"/>
      <c r="G110" s="33"/>
      <c r="H110" s="33"/>
    </row>
    <row r="111" spans="1:8" ht="18.75" x14ac:dyDescent="0.25">
      <c r="A111" s="71"/>
      <c r="B111" s="34"/>
      <c r="C111" s="33"/>
      <c r="D111" s="33"/>
      <c r="E111" s="71"/>
      <c r="F111" s="34"/>
      <c r="G111" s="33"/>
      <c r="H111" s="33"/>
    </row>
    <row r="112" spans="1:8" ht="18.75" x14ac:dyDescent="0.25">
      <c r="A112" s="71"/>
      <c r="B112" s="34"/>
      <c r="C112" s="33"/>
      <c r="D112" s="33"/>
      <c r="E112" s="71"/>
      <c r="F112" s="34"/>
      <c r="G112" s="33"/>
      <c r="H112" s="33"/>
    </row>
    <row r="113" spans="1:8" ht="18.75" x14ac:dyDescent="0.25">
      <c r="A113" s="71"/>
      <c r="B113" s="34"/>
      <c r="C113" s="33"/>
      <c r="D113" s="33"/>
      <c r="E113" s="71"/>
      <c r="F113" s="34"/>
      <c r="G113" s="33"/>
      <c r="H113" s="33"/>
    </row>
    <row r="114" spans="1:8" ht="18.75" x14ac:dyDescent="0.25">
      <c r="A114" s="71"/>
      <c r="B114" s="34"/>
      <c r="C114" s="33"/>
      <c r="D114" s="33"/>
      <c r="E114" s="71"/>
      <c r="F114" s="34"/>
      <c r="G114" s="33"/>
      <c r="H114" s="33"/>
    </row>
    <row r="115" spans="1:8" ht="18.75" x14ac:dyDescent="0.25">
      <c r="A115" s="71"/>
      <c r="B115" s="34"/>
      <c r="C115" s="33"/>
      <c r="D115" s="33"/>
      <c r="E115" s="71"/>
      <c r="F115" s="34"/>
      <c r="G115" s="33"/>
      <c r="H115" s="33"/>
    </row>
    <row r="116" spans="1:8" ht="18.75" x14ac:dyDescent="0.25">
      <c r="A116" s="71"/>
      <c r="B116" s="34"/>
      <c r="C116" s="33"/>
      <c r="D116" s="33"/>
      <c r="E116" s="71"/>
      <c r="F116" s="34"/>
      <c r="G116" s="33"/>
      <c r="H116" s="33"/>
    </row>
    <row r="117" spans="1:8" ht="18.75" x14ac:dyDescent="0.25">
      <c r="A117" s="71"/>
      <c r="B117" s="34"/>
      <c r="C117" s="33"/>
      <c r="D117" s="33"/>
      <c r="E117" s="71"/>
      <c r="F117" s="34"/>
      <c r="G117" s="33"/>
      <c r="H117" s="33"/>
    </row>
    <row r="118" spans="1:8" ht="18.75" x14ac:dyDescent="0.25">
      <c r="A118" s="71"/>
      <c r="B118" s="34"/>
      <c r="C118" s="33"/>
      <c r="D118" s="33"/>
      <c r="E118" s="71"/>
      <c r="F118" s="34"/>
      <c r="G118" s="33"/>
      <c r="H118" s="33"/>
    </row>
    <row r="119" spans="1:8" ht="18.75" x14ac:dyDescent="0.25">
      <c r="A119" s="71"/>
      <c r="B119" s="34"/>
      <c r="C119" s="33"/>
      <c r="D119" s="33"/>
      <c r="E119" s="71"/>
      <c r="F119" s="34"/>
      <c r="G119" s="33"/>
      <c r="H119" s="33"/>
    </row>
    <row r="120" spans="1:8" ht="18.75" x14ac:dyDescent="0.25">
      <c r="A120" s="71"/>
      <c r="B120" s="34"/>
      <c r="C120" s="33"/>
      <c r="D120" s="33"/>
      <c r="E120" s="71"/>
      <c r="F120" s="34"/>
      <c r="G120" s="33"/>
      <c r="H120" s="33"/>
    </row>
    <row r="121" spans="1:8" ht="18.75" x14ac:dyDescent="0.25">
      <c r="A121" s="71"/>
      <c r="B121" s="34"/>
      <c r="C121" s="33"/>
      <c r="D121" s="33"/>
      <c r="E121" s="71"/>
      <c r="F121" s="34"/>
      <c r="G121" s="33"/>
      <c r="H121" s="33"/>
    </row>
    <row r="122" spans="1:8" ht="18.75" x14ac:dyDescent="0.25">
      <c r="A122" s="71"/>
      <c r="B122" s="34"/>
      <c r="C122" s="33"/>
      <c r="D122" s="33"/>
      <c r="E122" s="71"/>
      <c r="F122" s="34"/>
      <c r="G122" s="33"/>
      <c r="H122" s="33"/>
    </row>
    <row r="123" spans="1:8" ht="18.75" x14ac:dyDescent="0.25">
      <c r="A123" s="71"/>
      <c r="B123" s="34"/>
      <c r="C123" s="33"/>
      <c r="D123" s="33"/>
      <c r="E123" s="71"/>
      <c r="F123" s="34"/>
      <c r="G123" s="33"/>
      <c r="H123" s="33"/>
    </row>
    <row r="124" spans="1:8" ht="18.75" x14ac:dyDescent="0.25">
      <c r="A124" s="71"/>
      <c r="B124" s="34"/>
      <c r="C124" s="33"/>
      <c r="D124" s="33"/>
      <c r="E124" s="71"/>
      <c r="F124" s="34"/>
      <c r="G124" s="33"/>
      <c r="H124" s="33"/>
    </row>
    <row r="125" spans="1:8" ht="18.75" x14ac:dyDescent="0.25">
      <c r="A125" s="71"/>
      <c r="B125" s="34"/>
      <c r="C125" s="33"/>
      <c r="D125" s="33"/>
      <c r="E125" s="71"/>
      <c r="F125" s="34"/>
      <c r="G125" s="33"/>
      <c r="H125" s="33"/>
    </row>
    <row r="126" spans="1:8" ht="18.75" x14ac:dyDescent="0.25">
      <c r="A126" s="71"/>
      <c r="B126" s="34"/>
      <c r="C126" s="33"/>
      <c r="D126" s="33"/>
      <c r="E126" s="71"/>
      <c r="F126" s="34"/>
      <c r="G126" s="33"/>
      <c r="H126" s="33"/>
    </row>
    <row r="127" spans="1:8" ht="18.75" x14ac:dyDescent="0.25">
      <c r="A127" s="71"/>
      <c r="B127" s="34"/>
      <c r="C127" s="33"/>
      <c r="D127" s="33"/>
      <c r="E127" s="71"/>
      <c r="F127" s="34"/>
      <c r="G127" s="33"/>
      <c r="H127" s="33"/>
    </row>
    <row r="128" spans="1:8" ht="18.75" x14ac:dyDescent="0.25">
      <c r="A128" s="71"/>
      <c r="B128" s="34"/>
      <c r="C128" s="33"/>
      <c r="D128" s="33"/>
      <c r="E128" s="71"/>
      <c r="F128" s="34"/>
      <c r="G128" s="33"/>
      <c r="H128" s="33"/>
    </row>
    <row r="129" spans="1:8" ht="18.75" x14ac:dyDescent="0.25">
      <c r="A129" s="71"/>
      <c r="B129" s="34"/>
      <c r="C129" s="33"/>
      <c r="D129" s="33"/>
      <c r="E129" s="71"/>
      <c r="F129" s="34"/>
      <c r="G129" s="33"/>
      <c r="H129" s="33"/>
    </row>
    <row r="130" spans="1:8" ht="18.75" x14ac:dyDescent="0.25">
      <c r="A130" s="71"/>
      <c r="B130" s="34"/>
      <c r="C130" s="33"/>
      <c r="D130" s="33"/>
      <c r="E130" s="71"/>
      <c r="F130" s="34"/>
      <c r="G130" s="33"/>
      <c r="H130" s="33"/>
    </row>
    <row r="131" spans="1:8" ht="18.75" x14ac:dyDescent="0.25">
      <c r="A131" s="71"/>
      <c r="B131" s="34"/>
      <c r="C131" s="33"/>
      <c r="D131" s="33"/>
      <c r="E131" s="71"/>
      <c r="F131" s="34"/>
      <c r="G131" s="33"/>
      <c r="H131" s="33"/>
    </row>
    <row r="132" spans="1:8" ht="18.75" x14ac:dyDescent="0.25">
      <c r="A132" s="71"/>
      <c r="B132" s="34"/>
      <c r="C132" s="33"/>
      <c r="D132" s="33"/>
      <c r="E132" s="71"/>
      <c r="F132" s="34"/>
      <c r="G132" s="33"/>
      <c r="H132" s="33"/>
    </row>
    <row r="133" spans="1:8" ht="18.75" x14ac:dyDescent="0.25">
      <c r="A133" s="71"/>
      <c r="B133" s="34"/>
      <c r="C133" s="33"/>
      <c r="D133" s="33"/>
      <c r="E133" s="71"/>
      <c r="F133" s="34"/>
      <c r="G133" s="33"/>
      <c r="H133" s="33"/>
    </row>
    <row r="134" spans="1:8" ht="18.75" x14ac:dyDescent="0.25">
      <c r="A134" s="71"/>
      <c r="B134" s="34"/>
      <c r="C134" s="33"/>
      <c r="D134" s="33"/>
      <c r="E134" s="71"/>
      <c r="F134" s="34"/>
      <c r="G134" s="33"/>
      <c r="H134" s="33"/>
    </row>
  </sheetData>
  <mergeCells count="1">
    <mergeCell ref="A1:D1"/>
  </mergeCells>
  <hyperlinks>
    <hyperlink ref="D4" r:id="rId1"/>
    <hyperlink ref="D5" r:id="rId2"/>
    <hyperlink ref="D6" r:id="rId3"/>
    <hyperlink ref="D7" r:id="rId4"/>
    <hyperlink ref="D10" r:id="rId5"/>
    <hyperlink ref="D11" r:id="rId6"/>
    <hyperlink ref="D12" r:id="rId7"/>
    <hyperlink ref="H6" r:id="rId8"/>
    <hyperlink ref="H7" r:id="rId9"/>
    <hyperlink ref="H8" r:id="rId10"/>
    <hyperlink ref="H9" r:id="rId11"/>
    <hyperlink ref="H10" r:id="rId12"/>
    <hyperlink ref="H11" r:id="rId13"/>
    <hyperlink ref="H12" r:id="rId14"/>
    <hyperlink ref="H13" r:id="rId15"/>
    <hyperlink ref="H14" r:id="rId16"/>
    <hyperlink ref="H15" r:id="rId17"/>
  </hyperlinks>
  <pageMargins left="0.7" right="0.7" top="0.75" bottom="0.75" header="0.3" footer="0.3"/>
  <pageSetup paperSize="9" orientation="portrait" r:id="rId1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9.140625" style="141"/>
    <col min="2" max="2" width="27.42578125" style="141" customWidth="1"/>
    <col min="3" max="3" width="45.42578125" style="141" customWidth="1"/>
    <col min="4" max="4" width="31.85546875" style="141" customWidth="1"/>
    <col min="5" max="16384" width="9.140625" style="141"/>
  </cols>
  <sheetData>
    <row r="1" spans="1:4" x14ac:dyDescent="0.25">
      <c r="A1" s="283" t="s">
        <v>176</v>
      </c>
      <c r="B1" s="283"/>
      <c r="C1" s="283"/>
      <c r="D1" s="283"/>
    </row>
    <row r="2" spans="1:4" x14ac:dyDescent="0.25">
      <c r="A2" s="174" t="s">
        <v>56</v>
      </c>
      <c r="B2" s="174" t="s">
        <v>177</v>
      </c>
      <c r="C2" s="174" t="s">
        <v>178</v>
      </c>
      <c r="D2" s="174" t="s">
        <v>179</v>
      </c>
    </row>
    <row r="3" spans="1:4" ht="126" x14ac:dyDescent="0.25">
      <c r="A3" s="184">
        <v>1</v>
      </c>
      <c r="B3" s="213" t="s">
        <v>180</v>
      </c>
      <c r="C3" s="214" t="s">
        <v>387</v>
      </c>
      <c r="D3" s="186" t="s">
        <v>388</v>
      </c>
    </row>
    <row r="4" spans="1:4" ht="94.5" x14ac:dyDescent="0.25">
      <c r="A4" s="184">
        <v>2</v>
      </c>
      <c r="B4" s="213" t="s">
        <v>181</v>
      </c>
      <c r="C4" s="214" t="s">
        <v>389</v>
      </c>
      <c r="D4" s="186">
        <v>30</v>
      </c>
    </row>
    <row r="5" spans="1:4" x14ac:dyDescent="0.25">
      <c r="A5" s="184">
        <v>3</v>
      </c>
      <c r="B5" s="213" t="s">
        <v>182</v>
      </c>
      <c r="C5" s="79"/>
      <c r="D5" s="186">
        <v>23</v>
      </c>
    </row>
    <row r="6" spans="1:4" ht="126" x14ac:dyDescent="0.25">
      <c r="A6" s="184">
        <v>4</v>
      </c>
      <c r="B6" s="154" t="s">
        <v>164</v>
      </c>
      <c r="C6" s="214" t="s">
        <v>390</v>
      </c>
      <c r="D6" s="186">
        <v>40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="70" zoomScaleNormal="80" zoomScaleSheetLayoutView="70" workbookViewId="0">
      <selection activeCell="C17" sqref="C17"/>
    </sheetView>
  </sheetViews>
  <sheetFormatPr defaultColWidth="9.140625" defaultRowHeight="15" x14ac:dyDescent="0.25"/>
  <cols>
    <col min="1" max="1" width="11.42578125" style="1" customWidth="1"/>
    <col min="2" max="2" width="12.5703125" style="1" customWidth="1"/>
    <col min="3" max="3" width="21.28515625" style="1" customWidth="1"/>
    <col min="4" max="4" width="13.140625" style="1" customWidth="1"/>
    <col min="5" max="5" width="24" style="1" customWidth="1"/>
    <col min="6" max="6" width="21.5703125" style="1" customWidth="1"/>
    <col min="7" max="7" width="11.28515625" style="1" customWidth="1"/>
    <col min="8" max="8" width="12.5703125" style="1" customWidth="1"/>
    <col min="9" max="9" width="11.5703125" style="1" customWidth="1"/>
    <col min="10" max="10" width="11.28515625" style="1" bestFit="1" customWidth="1"/>
    <col min="11" max="11" width="23.85546875" style="1" customWidth="1"/>
    <col min="12" max="12" width="22.140625" style="1" customWidth="1"/>
    <col min="13" max="13" width="18.42578125" style="1" customWidth="1"/>
    <col min="14" max="33" width="9.140625" style="1"/>
    <col min="34" max="34" width="12.28515625" style="1" bestFit="1" customWidth="1"/>
    <col min="35" max="16384" width="9.140625" style="1"/>
  </cols>
  <sheetData>
    <row r="1" spans="1:13" ht="18.75" customHeight="1" x14ac:dyDescent="0.25">
      <c r="A1" s="285" t="s">
        <v>259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3" ht="19.5" customHeight="1" x14ac:dyDescent="0.3">
      <c r="A2" s="288" t="s">
        <v>260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3" ht="18.75" x14ac:dyDescent="0.3">
      <c r="A3" s="291" t="s">
        <v>183</v>
      </c>
      <c r="B3" s="292" t="s">
        <v>184</v>
      </c>
      <c r="C3" s="292"/>
      <c r="D3" s="292"/>
      <c r="E3" s="292"/>
      <c r="F3" s="292"/>
      <c r="G3" s="292"/>
      <c r="H3" s="292"/>
      <c r="I3" s="292"/>
      <c r="J3" s="292"/>
      <c r="K3" s="292"/>
      <c r="L3" s="293"/>
    </row>
    <row r="4" spans="1:13" ht="19.5" customHeight="1" x14ac:dyDescent="0.25">
      <c r="A4" s="291"/>
      <c r="B4" s="267" t="s">
        <v>185</v>
      </c>
      <c r="C4" s="267" t="s">
        <v>186</v>
      </c>
      <c r="D4" s="267" t="s">
        <v>187</v>
      </c>
      <c r="E4" s="267"/>
      <c r="F4" s="267" t="s">
        <v>188</v>
      </c>
      <c r="G4" s="294" t="s">
        <v>257</v>
      </c>
      <c r="H4" s="267" t="s">
        <v>189</v>
      </c>
      <c r="I4" s="267" t="s">
        <v>190</v>
      </c>
      <c r="J4" s="267" t="s">
        <v>191</v>
      </c>
      <c r="K4" s="267" t="s">
        <v>192</v>
      </c>
      <c r="L4" s="300" t="s">
        <v>193</v>
      </c>
    </row>
    <row r="5" spans="1:13" ht="37.5" customHeight="1" x14ac:dyDescent="0.25">
      <c r="A5" s="291"/>
      <c r="B5" s="267"/>
      <c r="C5" s="267"/>
      <c r="D5" s="109" t="s">
        <v>194</v>
      </c>
      <c r="E5" s="109" t="s">
        <v>195</v>
      </c>
      <c r="F5" s="267"/>
      <c r="G5" s="295"/>
      <c r="H5" s="267"/>
      <c r="I5" s="267"/>
      <c r="J5" s="267"/>
      <c r="K5" s="267"/>
      <c r="L5" s="300"/>
    </row>
    <row r="6" spans="1:13" s="106" customFormat="1" ht="36" customHeight="1" x14ac:dyDescent="0.3">
      <c r="A6" s="113">
        <f>SUM(B6:L6)-A10</f>
        <v>31</v>
      </c>
      <c r="B6" s="80">
        <v>1</v>
      </c>
      <c r="C6" s="80">
        <v>2</v>
      </c>
      <c r="D6" s="80">
        <v>1</v>
      </c>
      <c r="E6" s="80">
        <v>0</v>
      </c>
      <c r="F6" s="80">
        <v>19</v>
      </c>
      <c r="G6" s="80">
        <v>3</v>
      </c>
      <c r="H6" s="80">
        <v>1</v>
      </c>
      <c r="I6" s="80">
        <v>0</v>
      </c>
      <c r="J6" s="80">
        <v>0</v>
      </c>
      <c r="K6" s="80">
        <v>2</v>
      </c>
      <c r="L6" s="114">
        <v>8</v>
      </c>
      <c r="M6" s="105"/>
    </row>
    <row r="7" spans="1:13" ht="18.75" customHeight="1" x14ac:dyDescent="0.3">
      <c r="A7" s="301" t="str">
        <f>IF(A6=B6+C6+D6+E6+F6+G6+H6+I6+J6+K6+L6-A10,"ПРАВИЛЬНО"," НЕПРАВИЛЬНО")</f>
        <v>ПРАВИЛЬНО</v>
      </c>
      <c r="B7" s="302"/>
      <c r="C7" s="303" t="s">
        <v>196</v>
      </c>
      <c r="D7" s="303"/>
      <c r="E7" s="303"/>
      <c r="F7" s="303"/>
      <c r="G7" s="303"/>
      <c r="H7" s="303"/>
      <c r="I7" s="303"/>
      <c r="J7" s="303"/>
      <c r="K7" s="303"/>
      <c r="L7" s="304"/>
      <c r="M7" s="5"/>
    </row>
    <row r="8" spans="1:13" ht="36" customHeight="1" x14ac:dyDescent="0.25">
      <c r="A8" s="115">
        <f>SUM(B8:L8)</f>
        <v>99.999999999999986</v>
      </c>
      <c r="B8" s="81">
        <f>100/A6*(B6-B10)</f>
        <v>3.225806451612903</v>
      </c>
      <c r="C8" s="81">
        <f>100/A6*(C6-C10)</f>
        <v>6.4516129032258061</v>
      </c>
      <c r="D8" s="81">
        <f>100/A6*(D6-D10)</f>
        <v>3.225806451612903</v>
      </c>
      <c r="E8" s="81">
        <f>100/A6*(E6-E10)</f>
        <v>0</v>
      </c>
      <c r="F8" s="81">
        <f>100/A6*(F6-F10)</f>
        <v>54.838709677419352</v>
      </c>
      <c r="G8" s="81">
        <f>100/A6*(G6-G10)</f>
        <v>9.6774193548387082</v>
      </c>
      <c r="H8" s="81">
        <f>100/A6*(H6-H10)</f>
        <v>3.225806451612903</v>
      </c>
      <c r="I8" s="81">
        <f>100/A6*(I6-I10)</f>
        <v>0</v>
      </c>
      <c r="J8" s="81">
        <f>100/A6*(J6-J10)</f>
        <v>0</v>
      </c>
      <c r="K8" s="81">
        <f>100/A6*(K6-K10)</f>
        <v>6.4516129032258061</v>
      </c>
      <c r="L8" s="116">
        <f>100/A6*(L6-L10)</f>
        <v>12.903225806451612</v>
      </c>
      <c r="M8" s="107"/>
    </row>
    <row r="9" spans="1:13" ht="19.5" customHeight="1" x14ac:dyDescent="0.3">
      <c r="A9" s="296" t="s">
        <v>197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3"/>
      <c r="M9" s="5"/>
    </row>
    <row r="10" spans="1:13" s="47" customFormat="1" ht="36" customHeight="1" x14ac:dyDescent="0.25">
      <c r="A10" s="117">
        <f>SUM(B10:L10)</f>
        <v>6</v>
      </c>
      <c r="B10" s="34">
        <v>0</v>
      </c>
      <c r="C10" s="34">
        <v>0</v>
      </c>
      <c r="D10" s="34">
        <v>0</v>
      </c>
      <c r="E10" s="34">
        <v>0</v>
      </c>
      <c r="F10" s="34">
        <v>2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118">
        <v>4</v>
      </c>
    </row>
    <row r="11" spans="1:13" ht="19.5" customHeight="1" x14ac:dyDescent="0.25">
      <c r="A11" s="297" t="s">
        <v>198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9"/>
    </row>
    <row r="12" spans="1:13" s="108" customFormat="1" ht="36" customHeight="1" thickBot="1" x14ac:dyDescent="0.35">
      <c r="A12" s="119">
        <f>SUM(B12:L12)</f>
        <v>4</v>
      </c>
      <c r="B12" s="120">
        <v>0</v>
      </c>
      <c r="C12" s="120">
        <v>0</v>
      </c>
      <c r="D12" s="120">
        <v>0</v>
      </c>
      <c r="E12" s="120">
        <v>0</v>
      </c>
      <c r="F12" s="120">
        <v>3</v>
      </c>
      <c r="G12" s="120">
        <v>0</v>
      </c>
      <c r="H12" s="120">
        <v>0</v>
      </c>
      <c r="I12" s="120">
        <v>0</v>
      </c>
      <c r="J12" s="120">
        <v>0</v>
      </c>
      <c r="K12" s="120">
        <v>1</v>
      </c>
      <c r="L12" s="121">
        <v>0</v>
      </c>
    </row>
    <row r="13" spans="1:13" s="108" customFormat="1" ht="18.75" x14ac:dyDescent="0.3"/>
    <row r="14" spans="1:13" s="108" customFormat="1" ht="18.75" x14ac:dyDescent="0.3"/>
    <row r="15" spans="1:13" s="108" customFormat="1" ht="18.75" x14ac:dyDescent="0.3"/>
    <row r="16" spans="1:13" s="108" customFormat="1" ht="18.75" x14ac:dyDescent="0.3"/>
    <row r="17" s="108" customFormat="1" ht="18.75" x14ac:dyDescent="0.3"/>
    <row r="18" s="108" customFormat="1" ht="18.75" x14ac:dyDescent="0.3"/>
    <row r="19" s="108" customFormat="1" ht="18.75" x14ac:dyDescent="0.3"/>
    <row r="20" s="108" customFormat="1" ht="18.75" x14ac:dyDescent="0.3"/>
    <row r="21" s="108" customFormat="1" ht="18.75" x14ac:dyDescent="0.3"/>
    <row r="22" s="108" customFormat="1" ht="18.75" x14ac:dyDescent="0.3"/>
    <row r="23" s="108" customFormat="1" ht="18.75" x14ac:dyDescent="0.3"/>
    <row r="24" s="108" customFormat="1" ht="18.75" x14ac:dyDescent="0.3"/>
    <row r="25" s="108" customFormat="1" ht="18.75" x14ac:dyDescent="0.3"/>
    <row r="26" s="108" customFormat="1" ht="18.75" x14ac:dyDescent="0.3"/>
    <row r="27" s="108" customFormat="1" ht="18.75" x14ac:dyDescent="0.3"/>
    <row r="28" s="108" customFormat="1" ht="18.75" x14ac:dyDescent="0.3"/>
    <row r="29" s="108" customFormat="1" ht="18.75" x14ac:dyDescent="0.3"/>
    <row r="30" s="108" customFormat="1" ht="18.75" x14ac:dyDescent="0.3"/>
    <row r="31" s="108" customFormat="1" ht="18.75" x14ac:dyDescent="0.3"/>
    <row r="32" s="108" customFormat="1" ht="18.75" x14ac:dyDescent="0.3"/>
    <row r="33" s="108" customFormat="1" ht="18.75" x14ac:dyDescent="0.3"/>
    <row r="34" s="108" customFormat="1" ht="18.75" x14ac:dyDescent="0.3"/>
    <row r="35" s="108" customFormat="1" ht="18.75" x14ac:dyDescent="0.3"/>
    <row r="36" s="108" customFormat="1" ht="18.75" x14ac:dyDescent="0.3"/>
    <row r="37" s="108" customFormat="1" ht="18.75" x14ac:dyDescent="0.3"/>
    <row r="38" s="108" customFormat="1" ht="18.75" x14ac:dyDescent="0.3"/>
    <row r="39" s="108" customFormat="1" ht="18.75" x14ac:dyDescent="0.3"/>
    <row r="40" s="108" customFormat="1" ht="18.75" x14ac:dyDescent="0.3"/>
    <row r="41" s="108" customFormat="1" ht="18.75" x14ac:dyDescent="0.3"/>
    <row r="42" s="108" customFormat="1" ht="18.75" x14ac:dyDescent="0.3"/>
    <row r="43" s="108" customFormat="1" ht="18.75" x14ac:dyDescent="0.3"/>
    <row r="44" s="108" customFormat="1" ht="18.75" x14ac:dyDescent="0.3"/>
    <row r="45" s="108" customFormat="1" ht="18.75" x14ac:dyDescent="0.3"/>
    <row r="46" s="108" customFormat="1" ht="18.75" x14ac:dyDescent="0.3"/>
    <row r="47" s="108" customFormat="1" ht="18.75" x14ac:dyDescent="0.3"/>
    <row r="48" s="108" customFormat="1" ht="18.75" x14ac:dyDescent="0.3"/>
    <row r="49" s="108" customFormat="1" ht="18.75" x14ac:dyDescent="0.3"/>
    <row r="50" s="108" customFormat="1" ht="18.75" x14ac:dyDescent="0.3"/>
    <row r="51" s="108" customFormat="1" ht="18.75" x14ac:dyDescent="0.3"/>
    <row r="52" s="108" customFormat="1" ht="18.75" x14ac:dyDescent="0.3"/>
    <row r="53" s="108" customFormat="1" ht="18.75" x14ac:dyDescent="0.3"/>
    <row r="54" s="112" customFormat="1" x14ac:dyDescent="0.25"/>
    <row r="55" s="112" customFormat="1" x14ac:dyDescent="0.25"/>
    <row r="56" s="112" customFormat="1" x14ac:dyDescent="0.25"/>
    <row r="57" s="112" customFormat="1" x14ac:dyDescent="0.25"/>
    <row r="58" s="112" customFormat="1" x14ac:dyDescent="0.25"/>
    <row r="59" s="112" customFormat="1" x14ac:dyDescent="0.25"/>
  </sheetData>
  <sheetProtection algorithmName="SHA-512" hashValue="1rPK0F2f/aqt5qVzZu4s4DBX6vj6PZrLLZGuG4l9s3RP4i9YR3BhaDaNaXG0ZcyE5mMjNXNs771WriXTBjW7iQ==" saltValue="sUrJQcQjWtihjgaPXQhMVA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B34" sqref="B34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05" t="s">
        <v>261</v>
      </c>
      <c r="B1" s="306"/>
      <c r="C1" s="307"/>
    </row>
    <row r="2" spans="1:4" ht="75" x14ac:dyDescent="0.25">
      <c r="A2" s="111" t="s">
        <v>199</v>
      </c>
      <c r="B2" s="109" t="s">
        <v>200</v>
      </c>
      <c r="C2" s="110" t="s">
        <v>201</v>
      </c>
    </row>
    <row r="3" spans="1:4" ht="18.75" x14ac:dyDescent="0.25">
      <c r="A3" s="125" t="s">
        <v>202</v>
      </c>
      <c r="B3" s="16">
        <f>B6+B7+B8+B9+B10+B11+B12+B13+B14</f>
        <v>23</v>
      </c>
      <c r="C3" s="126">
        <f>SUM(B6:B14)</f>
        <v>23</v>
      </c>
      <c r="D3" s="122">
        <f>SUM(B6:B14)-B4</f>
        <v>21</v>
      </c>
    </row>
    <row r="4" spans="1:4" ht="56.25" x14ac:dyDescent="0.25">
      <c r="A4" s="24" t="s">
        <v>203</v>
      </c>
      <c r="B4" s="31">
        <v>2</v>
      </c>
      <c r="C4" s="127"/>
      <c r="D4" s="122"/>
    </row>
    <row r="5" spans="1:4" ht="18.75" x14ac:dyDescent="0.25">
      <c r="A5" s="128" t="s">
        <v>16</v>
      </c>
      <c r="B5" s="82"/>
      <c r="C5" s="129"/>
    </row>
    <row r="6" spans="1:4" ht="18.75" x14ac:dyDescent="0.25">
      <c r="A6" s="130" t="s">
        <v>204</v>
      </c>
      <c r="B6" s="34">
        <v>0</v>
      </c>
      <c r="C6" s="131">
        <f>100/B3*B6</f>
        <v>0</v>
      </c>
    </row>
    <row r="7" spans="1:4" ht="18.75" x14ac:dyDescent="0.25">
      <c r="A7" s="130" t="s">
        <v>205</v>
      </c>
      <c r="B7" s="34">
        <v>0</v>
      </c>
      <c r="C7" s="131">
        <f>100/B3*B7</f>
        <v>0</v>
      </c>
    </row>
    <row r="8" spans="1:4" ht="18.75" x14ac:dyDescent="0.25">
      <c r="A8" s="130" t="s">
        <v>206</v>
      </c>
      <c r="B8" s="34">
        <v>0</v>
      </c>
      <c r="C8" s="131">
        <f>100/B3*B8</f>
        <v>0</v>
      </c>
    </row>
    <row r="9" spans="1:4" ht="18.75" x14ac:dyDescent="0.25">
      <c r="A9" s="130" t="s">
        <v>207</v>
      </c>
      <c r="B9" s="34">
        <v>1</v>
      </c>
      <c r="C9" s="131">
        <f>100/B3*B9</f>
        <v>4.3478260869565215</v>
      </c>
    </row>
    <row r="10" spans="1:4" ht="37.5" x14ac:dyDescent="0.25">
      <c r="A10" s="130" t="s">
        <v>208</v>
      </c>
      <c r="B10" s="34">
        <v>0</v>
      </c>
      <c r="C10" s="131">
        <f>100/B3*B10</f>
        <v>0</v>
      </c>
    </row>
    <row r="11" spans="1:4" ht="18.75" x14ac:dyDescent="0.25">
      <c r="A11" s="130" t="s">
        <v>209</v>
      </c>
      <c r="B11" s="34">
        <v>1</v>
      </c>
      <c r="C11" s="131">
        <f>100/B3*B11</f>
        <v>4.3478260869565215</v>
      </c>
    </row>
    <row r="12" spans="1:4" ht="18.75" x14ac:dyDescent="0.25">
      <c r="A12" s="130" t="s">
        <v>210</v>
      </c>
      <c r="B12" s="34">
        <v>17</v>
      </c>
      <c r="C12" s="131">
        <f>100/B3*B12</f>
        <v>73.91304347826086</v>
      </c>
    </row>
    <row r="13" spans="1:4" ht="18.75" x14ac:dyDescent="0.25">
      <c r="A13" s="130" t="s">
        <v>211</v>
      </c>
      <c r="B13" s="34">
        <v>1</v>
      </c>
      <c r="C13" s="131">
        <f>100/B3*B13</f>
        <v>4.3478260869565215</v>
      </c>
    </row>
    <row r="14" spans="1:4" ht="18.75" x14ac:dyDescent="0.25">
      <c r="A14" s="132" t="s">
        <v>212</v>
      </c>
      <c r="B14" s="34">
        <v>3</v>
      </c>
      <c r="C14" s="131">
        <f>100/B3*B14</f>
        <v>13.043478260869565</v>
      </c>
    </row>
    <row r="15" spans="1:4" ht="18.75" x14ac:dyDescent="0.25">
      <c r="A15" s="128" t="s">
        <v>213</v>
      </c>
      <c r="B15" s="83">
        <f>SUM(B16,B18,B19,B20)</f>
        <v>21</v>
      </c>
      <c r="C15" s="133" t="str">
        <f>IF(B15=D3,"ПРАВИЛЬНО","НЕПРАВИЛЬНО")</f>
        <v>ПРАВИЛЬНО</v>
      </c>
    </row>
    <row r="16" spans="1:4" ht="18.75" x14ac:dyDescent="0.25">
      <c r="A16" s="130" t="s">
        <v>258</v>
      </c>
      <c r="B16" s="84">
        <v>21</v>
      </c>
      <c r="C16" s="131">
        <f>100/D3*B16</f>
        <v>100</v>
      </c>
    </row>
    <row r="17" spans="1:3" ht="56.25" x14ac:dyDescent="0.25">
      <c r="A17" s="134" t="s">
        <v>214</v>
      </c>
      <c r="B17" s="86">
        <v>0</v>
      </c>
      <c r="C17" s="131">
        <f>100/D3*B17</f>
        <v>0</v>
      </c>
    </row>
    <row r="18" spans="1:3" ht="18.75" x14ac:dyDescent="0.25">
      <c r="A18" s="130" t="s">
        <v>215</v>
      </c>
      <c r="B18" s="86">
        <v>0</v>
      </c>
      <c r="C18" s="131">
        <f>100/D3*B18</f>
        <v>0</v>
      </c>
    </row>
    <row r="19" spans="1:3" ht="18.75" x14ac:dyDescent="0.25">
      <c r="A19" s="130" t="s">
        <v>216</v>
      </c>
      <c r="B19" s="86">
        <v>0</v>
      </c>
      <c r="C19" s="131">
        <f>100/D3*B19</f>
        <v>0</v>
      </c>
    </row>
    <row r="20" spans="1:3" ht="18.75" x14ac:dyDescent="0.25">
      <c r="A20" s="130" t="s">
        <v>217</v>
      </c>
      <c r="B20" s="86">
        <v>0</v>
      </c>
      <c r="C20" s="131">
        <f>100/D3*B20</f>
        <v>0</v>
      </c>
    </row>
    <row r="21" spans="1:3" ht="18.75" x14ac:dyDescent="0.25">
      <c r="A21" s="128" t="s">
        <v>218</v>
      </c>
      <c r="B21" s="83">
        <f>SUM(B22:B25)</f>
        <v>23</v>
      </c>
      <c r="C21" s="133" t="str">
        <f>IF(B21=B3,"ПРАВИЛЬНО","НЕПРАВИЛЬНО")</f>
        <v>ПРАВИЛЬНО</v>
      </c>
    </row>
    <row r="22" spans="1:3" ht="18.75" x14ac:dyDescent="0.25">
      <c r="A22" s="135" t="s">
        <v>219</v>
      </c>
      <c r="B22" s="84">
        <v>0</v>
      </c>
      <c r="C22" s="131">
        <f>100/B3*B22</f>
        <v>0</v>
      </c>
    </row>
    <row r="23" spans="1:3" ht="18.75" x14ac:dyDescent="0.25">
      <c r="A23" s="130" t="s">
        <v>220</v>
      </c>
      <c r="B23" s="86">
        <v>8</v>
      </c>
      <c r="C23" s="131">
        <f>100/B3*B23</f>
        <v>34.782608695652172</v>
      </c>
    </row>
    <row r="24" spans="1:3" ht="18.75" x14ac:dyDescent="0.25">
      <c r="A24" s="130" t="s">
        <v>221</v>
      </c>
      <c r="B24" s="86">
        <v>0</v>
      </c>
      <c r="C24" s="131">
        <f>100/B3*B24</f>
        <v>0</v>
      </c>
    </row>
    <row r="25" spans="1:3" ht="18.75" x14ac:dyDescent="0.25">
      <c r="A25" s="130" t="s">
        <v>222</v>
      </c>
      <c r="B25" s="86">
        <v>15</v>
      </c>
      <c r="C25" s="131">
        <f>100/B3*B25</f>
        <v>65.217391304347828</v>
      </c>
    </row>
    <row r="26" spans="1:3" ht="18.75" x14ac:dyDescent="0.25">
      <c r="A26" s="128" t="s">
        <v>223</v>
      </c>
      <c r="B26" s="83">
        <f>SUM(B27:B30)</f>
        <v>21</v>
      </c>
      <c r="C26" s="133" t="str">
        <f>IF(B26=D3,"ПРАВИЛЬНО","НЕПРАВИЛЬНО")</f>
        <v>ПРАВИЛЬНО</v>
      </c>
    </row>
    <row r="27" spans="1:3" ht="18.75" x14ac:dyDescent="0.25">
      <c r="A27" s="136" t="s">
        <v>224</v>
      </c>
      <c r="B27" s="86">
        <v>9</v>
      </c>
      <c r="C27" s="131">
        <f>100/D3*B27</f>
        <v>42.857142857142854</v>
      </c>
    </row>
    <row r="28" spans="1:3" ht="18.75" x14ac:dyDescent="0.25">
      <c r="A28" s="136" t="s">
        <v>225</v>
      </c>
      <c r="B28" s="86">
        <v>11</v>
      </c>
      <c r="C28" s="131">
        <f>100/D3*B28</f>
        <v>52.38095238095238</v>
      </c>
    </row>
    <row r="29" spans="1:3" ht="18.75" x14ac:dyDescent="0.25">
      <c r="A29" s="136" t="s">
        <v>226</v>
      </c>
      <c r="B29" s="86">
        <v>1</v>
      </c>
      <c r="C29" s="131">
        <f>100/D3*B29</f>
        <v>4.7619047619047619</v>
      </c>
    </row>
    <row r="30" spans="1:3" ht="18.75" x14ac:dyDescent="0.25">
      <c r="A30" s="136" t="s">
        <v>227</v>
      </c>
      <c r="B30" s="86">
        <v>0</v>
      </c>
      <c r="C30" s="131">
        <f>100/D3*B30</f>
        <v>0</v>
      </c>
    </row>
    <row r="31" spans="1:3" ht="18.75" x14ac:dyDescent="0.25">
      <c r="A31" s="137" t="s">
        <v>228</v>
      </c>
      <c r="B31" s="83">
        <f>SUM(B32:B35)</f>
        <v>21</v>
      </c>
      <c r="C31" s="133" t="str">
        <f>IF(B31=D3,"ПРАВИЛЬНО","НЕПРАВИЛЬНО")</f>
        <v>ПРАВИЛЬНО</v>
      </c>
    </row>
    <row r="32" spans="1:3" ht="18.75" x14ac:dyDescent="0.25">
      <c r="A32" s="130" t="s">
        <v>224</v>
      </c>
      <c r="B32" s="86">
        <v>9</v>
      </c>
      <c r="C32" s="131">
        <f>100/D3*B32</f>
        <v>42.857142857142854</v>
      </c>
    </row>
    <row r="33" spans="1:3" ht="18.75" x14ac:dyDescent="0.25">
      <c r="A33" s="130" t="s">
        <v>225</v>
      </c>
      <c r="B33" s="86">
        <v>11</v>
      </c>
      <c r="C33" s="131">
        <f>100/D3*B33</f>
        <v>52.38095238095238</v>
      </c>
    </row>
    <row r="34" spans="1:3" ht="18.75" x14ac:dyDescent="0.25">
      <c r="A34" s="130" t="s">
        <v>226</v>
      </c>
      <c r="B34" s="86">
        <v>1</v>
      </c>
      <c r="C34" s="131">
        <f>100/D3*B34</f>
        <v>4.7619047619047619</v>
      </c>
    </row>
    <row r="35" spans="1:3" ht="18.75" x14ac:dyDescent="0.25">
      <c r="A35" s="130" t="s">
        <v>227</v>
      </c>
      <c r="B35" s="86">
        <v>0</v>
      </c>
      <c r="C35" s="131">
        <f>100/D3*B35</f>
        <v>0</v>
      </c>
    </row>
    <row r="36" spans="1:3" ht="18.75" x14ac:dyDescent="0.25">
      <c r="A36" s="128" t="s">
        <v>229</v>
      </c>
      <c r="B36" s="83">
        <f>SUM(B37:B38)</f>
        <v>21</v>
      </c>
      <c r="C36" s="133" t="str">
        <f>IF(B36=D3,"ПРАВИЛЬНО","НЕПРАВИЛЬНО")</f>
        <v>ПРАВИЛЬНО</v>
      </c>
    </row>
    <row r="37" spans="1:3" ht="18.75" x14ac:dyDescent="0.25">
      <c r="A37" s="130" t="s">
        <v>230</v>
      </c>
      <c r="B37" s="86">
        <v>20</v>
      </c>
      <c r="C37" s="131">
        <f>100/D3*B37</f>
        <v>95.238095238095241</v>
      </c>
    </row>
    <row r="38" spans="1:3" ht="19.5" thickBot="1" x14ac:dyDescent="0.3">
      <c r="A38" s="138" t="s">
        <v>231</v>
      </c>
      <c r="B38" s="139">
        <v>1</v>
      </c>
      <c r="C38" s="140">
        <f>100/D3*B38</f>
        <v>4.7619047619047619</v>
      </c>
    </row>
    <row r="39" spans="1:3" ht="18.75" x14ac:dyDescent="0.3">
      <c r="A39" s="53"/>
      <c r="B39" s="123"/>
      <c r="C39" s="124"/>
    </row>
  </sheetData>
  <sheetProtection algorithmName="SHA-512" hashValue="QtuzNolf847MZ06ecWu9yTHmGB5kG/M7OJJ18PQBh51zIwp5DsJoWYzKvxV65S9R1QNFLXjQfs/honPtUxtu9A==" saltValue="r39AVLHqgolUU0aQZDDDhg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15" sqref="D15"/>
    </sheetView>
  </sheetViews>
  <sheetFormatPr defaultRowHeight="15" x14ac:dyDescent="0.25"/>
  <cols>
    <col min="1" max="1" width="48.28515625" customWidth="1"/>
    <col min="2" max="2" width="28" customWidth="1"/>
    <col min="3" max="3" width="27.85546875" customWidth="1"/>
    <col min="4" max="4" width="46.42578125" customWidth="1"/>
    <col min="5" max="5" width="27.28515625" customWidth="1"/>
    <col min="6" max="6" width="27.5703125" customWidth="1"/>
  </cols>
  <sheetData>
    <row r="1" spans="1:6" ht="18.75" x14ac:dyDescent="0.3">
      <c r="A1" s="284" t="s">
        <v>232</v>
      </c>
      <c r="B1" s="284"/>
      <c r="C1" s="284"/>
      <c r="D1" s="1"/>
      <c r="E1" s="47"/>
      <c r="F1" s="1"/>
    </row>
    <row r="2" spans="1:6" ht="93.75" x14ac:dyDescent="0.25">
      <c r="A2" s="63" t="s">
        <v>233</v>
      </c>
      <c r="B2" s="27" t="s">
        <v>234</v>
      </c>
      <c r="C2" s="27" t="s">
        <v>235</v>
      </c>
      <c r="D2" s="63" t="s">
        <v>233</v>
      </c>
      <c r="E2" s="27" t="s">
        <v>234</v>
      </c>
      <c r="F2" s="27" t="s">
        <v>235</v>
      </c>
    </row>
    <row r="3" spans="1:6" ht="18.75" x14ac:dyDescent="0.25">
      <c r="A3" s="88" t="s">
        <v>236</v>
      </c>
      <c r="B3" s="89">
        <f>B4+B5+B6+B7+B8+B9+B10+B11+B12+B13+B14+B15+B16+B17+B18+B19+B20+B21+B22+B23+B24</f>
        <v>3</v>
      </c>
      <c r="C3" s="90"/>
      <c r="D3" s="88" t="s">
        <v>237</v>
      </c>
      <c r="E3" s="89">
        <f>E4+E5+E6+E7+E8+E9+E10+E11+E12+E13+E14+E15+E16+E17+E18+E19+E20+E22+E21+E23+E24</f>
        <v>3</v>
      </c>
      <c r="F3" s="90"/>
    </row>
    <row r="4" spans="1:6" ht="87.75" customHeight="1" x14ac:dyDescent="0.25">
      <c r="A4" s="215" t="s">
        <v>391</v>
      </c>
      <c r="B4" s="91">
        <v>3</v>
      </c>
      <c r="C4" s="216" t="str">
        <f>'[1]Раздел 6.3'!$C$4</f>
        <v>КГБУ ДПО "Алтайский краевой институт повышения квалификации работников образования"                                    Алтайский край, г. Барнаул,                            пр-т Социалистический, д. 60</v>
      </c>
      <c r="D4" s="217" t="str">
        <f>'[1]Раздел 6.3'!$D$4</f>
        <v>"Подготовка психологов для работы на Телефоне Доверия" (80 часов)</v>
      </c>
      <c r="E4" s="91">
        <v>3</v>
      </c>
      <c r="F4" s="93"/>
    </row>
    <row r="5" spans="1:6" ht="18.75" x14ac:dyDescent="0.3">
      <c r="A5" s="87"/>
      <c r="B5" s="91">
        <v>0</v>
      </c>
      <c r="C5" s="92"/>
      <c r="D5" s="87"/>
      <c r="E5" s="91"/>
      <c r="F5" s="93"/>
    </row>
    <row r="6" spans="1:6" ht="18.75" x14ac:dyDescent="0.3">
      <c r="A6" s="87"/>
      <c r="B6" s="91">
        <v>0</v>
      </c>
      <c r="C6" s="92"/>
      <c r="D6" s="87"/>
      <c r="E6" s="91"/>
      <c r="F6" s="93"/>
    </row>
    <row r="7" spans="1:6" ht="18.75" x14ac:dyDescent="0.3">
      <c r="A7" s="87"/>
      <c r="B7" s="91">
        <v>0</v>
      </c>
      <c r="C7" s="92"/>
      <c r="D7" s="87"/>
      <c r="E7" s="91"/>
      <c r="F7" s="93"/>
    </row>
    <row r="8" spans="1:6" ht="18.75" x14ac:dyDescent="0.3">
      <c r="A8" s="87"/>
      <c r="B8" s="91">
        <v>0</v>
      </c>
      <c r="C8" s="92"/>
      <c r="D8" s="87"/>
      <c r="E8" s="91"/>
      <c r="F8" s="93"/>
    </row>
    <row r="9" spans="1:6" ht="18.75" x14ac:dyDescent="0.3">
      <c r="A9" s="87"/>
      <c r="B9" s="91">
        <v>0</v>
      </c>
      <c r="C9" s="92"/>
      <c r="D9" s="87"/>
      <c r="E9" s="91"/>
      <c r="F9" s="94"/>
    </row>
    <row r="10" spans="1:6" ht="18.75" x14ac:dyDescent="0.3">
      <c r="A10" s="87"/>
      <c r="B10" s="91">
        <v>0</v>
      </c>
      <c r="C10" s="92"/>
      <c r="D10" s="87"/>
      <c r="E10" s="91"/>
      <c r="F10" s="93"/>
    </row>
    <row r="11" spans="1:6" ht="18.75" x14ac:dyDescent="0.3">
      <c r="A11" s="87"/>
      <c r="B11" s="91">
        <v>0</v>
      </c>
      <c r="C11" s="52"/>
      <c r="D11" s="87"/>
      <c r="E11" s="91"/>
      <c r="F11" s="93"/>
    </row>
    <row r="12" spans="1:6" ht="18.75" x14ac:dyDescent="0.3">
      <c r="A12" s="87"/>
      <c r="B12" s="91">
        <v>0</v>
      </c>
      <c r="C12" s="52"/>
      <c r="D12" s="87"/>
      <c r="E12" s="91"/>
      <c r="F12" s="93"/>
    </row>
    <row r="13" spans="1:6" ht="18.75" x14ac:dyDescent="0.3">
      <c r="A13" s="87"/>
      <c r="B13" s="91">
        <v>0</v>
      </c>
      <c r="C13" s="92"/>
      <c r="D13" s="87"/>
      <c r="E13" s="91"/>
      <c r="F13" s="93"/>
    </row>
    <row r="14" spans="1:6" ht="18.75" x14ac:dyDescent="0.3">
      <c r="A14" s="87"/>
      <c r="B14" s="91">
        <v>0</v>
      </c>
      <c r="C14" s="92"/>
      <c r="D14" s="87"/>
      <c r="E14" s="34"/>
      <c r="F14" s="30"/>
    </row>
    <row r="15" spans="1:6" ht="18.75" x14ac:dyDescent="0.3">
      <c r="A15" s="87"/>
      <c r="B15" s="91">
        <v>0</v>
      </c>
      <c r="C15" s="92"/>
      <c r="D15" s="87"/>
      <c r="E15" s="34"/>
      <c r="F15" s="30"/>
    </row>
    <row r="16" spans="1:6" ht="18.75" x14ac:dyDescent="0.3">
      <c r="A16" s="87"/>
      <c r="B16" s="91">
        <v>0</v>
      </c>
      <c r="C16" s="92"/>
      <c r="D16" s="87"/>
      <c r="E16" s="34"/>
      <c r="F16" s="30"/>
    </row>
    <row r="17" spans="1:6" ht="18.75" x14ac:dyDescent="0.3">
      <c r="A17" s="87"/>
      <c r="B17" s="91">
        <v>0</v>
      </c>
      <c r="C17" s="92"/>
      <c r="D17" s="87"/>
      <c r="E17" s="34"/>
      <c r="F17" s="30"/>
    </row>
    <row r="18" spans="1:6" ht="18.75" x14ac:dyDescent="0.3">
      <c r="A18" s="87"/>
      <c r="B18" s="91">
        <v>0</v>
      </c>
      <c r="C18" s="92"/>
      <c r="D18" s="87"/>
      <c r="E18" s="34"/>
      <c r="F18" s="30"/>
    </row>
    <row r="19" spans="1:6" ht="18.75" x14ac:dyDescent="0.3">
      <c r="A19" s="87"/>
      <c r="B19" s="91">
        <v>0</v>
      </c>
      <c r="C19" s="92"/>
      <c r="D19" s="87"/>
      <c r="E19" s="34"/>
      <c r="F19" s="30"/>
    </row>
    <row r="20" spans="1:6" ht="18.75" x14ac:dyDescent="0.3">
      <c r="A20" s="87"/>
      <c r="B20" s="91">
        <v>0</v>
      </c>
      <c r="C20" s="92"/>
      <c r="D20" s="87"/>
      <c r="E20" s="34"/>
      <c r="F20" s="30"/>
    </row>
    <row r="21" spans="1:6" ht="18.75" x14ac:dyDescent="0.3">
      <c r="A21" s="87"/>
      <c r="B21" s="91">
        <v>0</v>
      </c>
      <c r="C21" s="92"/>
      <c r="D21" s="87"/>
      <c r="E21" s="34"/>
      <c r="F21" s="30"/>
    </row>
    <row r="22" spans="1:6" ht="18.75" x14ac:dyDescent="0.25">
      <c r="A22" s="87"/>
      <c r="B22" s="33">
        <v>0</v>
      </c>
      <c r="C22" s="30"/>
      <c r="D22" s="87"/>
      <c r="E22" s="34"/>
      <c r="F22" s="30"/>
    </row>
    <row r="23" spans="1:6" ht="18.75" x14ac:dyDescent="0.25">
      <c r="A23" s="87"/>
      <c r="B23" s="33">
        <v>0</v>
      </c>
      <c r="C23" s="30"/>
      <c r="D23" s="87"/>
      <c r="E23" s="34"/>
      <c r="F23" s="30"/>
    </row>
    <row r="24" spans="1:6" ht="18.75" x14ac:dyDescent="0.25">
      <c r="A24" s="87"/>
      <c r="B24" s="33">
        <v>0</v>
      </c>
      <c r="C24" s="30"/>
      <c r="D24" s="87"/>
      <c r="E24" s="34"/>
      <c r="F24" s="3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90" zoomScaleNormal="100" zoomScaleSheetLayoutView="90" workbookViewId="0">
      <selection activeCell="D27" sqref="D27"/>
    </sheetView>
  </sheetViews>
  <sheetFormatPr defaultRowHeight="15" x14ac:dyDescent="0.25"/>
  <cols>
    <col min="1" max="1" width="33.28515625" customWidth="1"/>
    <col min="2" max="2" width="28.42578125" customWidth="1"/>
    <col min="3" max="3" width="27.7109375" customWidth="1"/>
    <col min="4" max="4" width="26.42578125" customWidth="1"/>
    <col min="5" max="5" width="33.42578125" customWidth="1"/>
  </cols>
  <sheetData>
    <row r="1" spans="1:5" ht="18.75" x14ac:dyDescent="0.25">
      <c r="A1" s="233" t="s">
        <v>238</v>
      </c>
      <c r="B1" s="233"/>
      <c r="C1" s="233"/>
      <c r="D1" s="233"/>
      <c r="E1" s="233"/>
    </row>
    <row r="2" spans="1:5" ht="18.75" x14ac:dyDescent="0.25">
      <c r="A2" s="267" t="s">
        <v>239</v>
      </c>
      <c r="B2" s="308" t="s">
        <v>240</v>
      </c>
      <c r="C2" s="308"/>
      <c r="D2" s="308"/>
      <c r="E2" s="308"/>
    </row>
    <row r="3" spans="1:5" ht="56.25" x14ac:dyDescent="0.25">
      <c r="A3" s="267"/>
      <c r="B3" s="95" t="s">
        <v>241</v>
      </c>
      <c r="C3" s="95" t="s">
        <v>242</v>
      </c>
      <c r="D3" s="96" t="s">
        <v>243</v>
      </c>
      <c r="E3" s="27" t="s">
        <v>244</v>
      </c>
    </row>
    <row r="4" spans="1:5" ht="28.5" customHeight="1" x14ac:dyDescent="0.25">
      <c r="A4" s="41" t="s">
        <v>2</v>
      </c>
      <c r="B4" s="34"/>
      <c r="C4" s="97"/>
      <c r="D4" s="98"/>
      <c r="E4" s="98"/>
    </row>
    <row r="5" spans="1:5" ht="23.25" customHeight="1" x14ac:dyDescent="0.25">
      <c r="A5" s="85" t="s">
        <v>245</v>
      </c>
      <c r="B5" s="99"/>
      <c r="C5" s="97"/>
      <c r="D5" s="98"/>
      <c r="E5" s="98"/>
    </row>
    <row r="6" spans="1:5" ht="18.75" x14ac:dyDescent="0.25">
      <c r="A6" s="100" t="s">
        <v>246</v>
      </c>
      <c r="B6" s="101"/>
      <c r="C6" s="101"/>
      <c r="D6" s="59"/>
      <c r="E6" s="59"/>
    </row>
    <row r="7" spans="1:5" ht="18.75" x14ac:dyDescent="0.25">
      <c r="A7" s="100" t="s">
        <v>247</v>
      </c>
      <c r="B7" s="101"/>
      <c r="C7" s="101"/>
      <c r="D7" s="59"/>
      <c r="E7" s="59"/>
    </row>
    <row r="8" spans="1:5" ht="37.5" x14ac:dyDescent="0.25">
      <c r="A8" s="85" t="s">
        <v>248</v>
      </c>
      <c r="B8" s="99"/>
      <c r="C8" s="97"/>
      <c r="D8" s="59"/>
      <c r="E8" s="98"/>
    </row>
    <row r="9" spans="1:5" ht="37.5" x14ac:dyDescent="0.25">
      <c r="A9" s="85" t="s">
        <v>249</v>
      </c>
      <c r="B9" s="99"/>
      <c r="C9" s="97"/>
      <c r="D9" s="59"/>
      <c r="E9" s="98"/>
    </row>
    <row r="10" spans="1:5" ht="18.75" x14ac:dyDescent="0.25">
      <c r="A10" s="58" t="s">
        <v>189</v>
      </c>
      <c r="B10" s="59"/>
      <c r="C10" s="101"/>
      <c r="D10" s="59"/>
      <c r="E10" s="59"/>
    </row>
    <row r="11" spans="1:5" ht="18.75" x14ac:dyDescent="0.25">
      <c r="A11" s="100" t="s">
        <v>190</v>
      </c>
      <c r="B11" s="101"/>
      <c r="C11" s="101"/>
      <c r="D11" s="59"/>
      <c r="E11" s="59"/>
    </row>
    <row r="12" spans="1:5" ht="18.75" x14ac:dyDescent="0.25">
      <c r="A12" s="58" t="s">
        <v>191</v>
      </c>
      <c r="B12" s="101"/>
      <c r="C12" s="101"/>
      <c r="D12" s="59"/>
      <c r="E12" s="59"/>
    </row>
    <row r="13" spans="1:5" ht="18.75" x14ac:dyDescent="0.25">
      <c r="A13" s="100" t="s">
        <v>250</v>
      </c>
      <c r="B13" s="101"/>
      <c r="C13" s="102"/>
      <c r="D13" s="59"/>
      <c r="E13" s="59"/>
    </row>
    <row r="14" spans="1:5" ht="18.75" x14ac:dyDescent="0.25">
      <c r="A14" s="100" t="s">
        <v>251</v>
      </c>
      <c r="B14" s="101"/>
      <c r="C14" s="102"/>
      <c r="D14" s="59">
        <v>4</v>
      </c>
      <c r="E14" s="59"/>
    </row>
    <row r="15" spans="1:5" ht="18.75" x14ac:dyDescent="0.25">
      <c r="A15" s="100" t="s">
        <v>252</v>
      </c>
      <c r="B15" s="101"/>
      <c r="C15" s="102"/>
      <c r="D15" s="59"/>
      <c r="E15" s="59"/>
    </row>
    <row r="16" spans="1:5" ht="18.75" x14ac:dyDescent="0.25">
      <c r="A16" s="100" t="s">
        <v>253</v>
      </c>
      <c r="B16" s="101"/>
      <c r="C16" s="102"/>
      <c r="D16" s="59"/>
      <c r="E16" s="59"/>
    </row>
    <row r="17" spans="1:5" ht="42.75" customHeight="1" x14ac:dyDescent="0.25">
      <c r="A17" s="85" t="s">
        <v>254</v>
      </c>
      <c r="B17" s="101"/>
      <c r="C17" s="102"/>
      <c r="D17" s="59"/>
      <c r="E17" s="59"/>
    </row>
    <row r="18" spans="1:5" ht="18.75" x14ac:dyDescent="0.25">
      <c r="A18" s="100" t="s">
        <v>255</v>
      </c>
      <c r="B18" s="59"/>
      <c r="C18" s="102"/>
      <c r="D18" s="59"/>
      <c r="E18" s="59"/>
    </row>
    <row r="19" spans="1:5" ht="18.75" x14ac:dyDescent="0.25">
      <c r="A19" s="103" t="s">
        <v>256</v>
      </c>
      <c r="B19" s="104">
        <f>B18+B17+B16+B15+B14+B13+B12+B11+B10+B9+B8+B7+B6+B5+B4</f>
        <v>0</v>
      </c>
      <c r="C19" s="44">
        <f>C18+C17+C16+C15+C14+C13+C12+C11+C10+C9+C8+C7+C6+C5+C4</f>
        <v>0</v>
      </c>
      <c r="D19" s="44">
        <f>D18+D17+D16+D15+D14+D13+D12+D11+D10+D9+D8+D7+D6+D5+D4</f>
        <v>4</v>
      </c>
      <c r="E19" s="44">
        <f>E18+E17+E16+E15+E14+E13+E12+E11+E10+E9+E8+E7+E6+E5+E4</f>
        <v>0</v>
      </c>
    </row>
  </sheetData>
  <sheetProtection algorithmName="SHA-512" hashValue="QTz6obRKZUwcn5elJEztcHtoTQLCKB0PVRdpNYcPqDFty2c5oL02Sf+fuaKU+ajyULG+DFJ6HOU+UYnOfbwNQQ==" saltValue="wYGuYSOM99CshxuF7K2ATw==" spinCount="100000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view="pageBreakPreview" topLeftCell="A39" zoomScale="70" zoomScaleNormal="80" zoomScaleSheetLayoutView="70" workbookViewId="0">
      <selection activeCell="X120" sqref="X120:X121"/>
    </sheetView>
  </sheetViews>
  <sheetFormatPr defaultRowHeight="15.75" x14ac:dyDescent="0.25"/>
  <cols>
    <col min="1" max="1" width="28.7109375" style="141" customWidth="1"/>
    <col min="2" max="16384" width="9.140625" style="141"/>
  </cols>
  <sheetData>
    <row r="1" spans="1:25" x14ac:dyDescent="0.25">
      <c r="A1" s="251" t="s">
        <v>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3"/>
    </row>
    <row r="2" spans="1:25" x14ac:dyDescent="0.25">
      <c r="A2" s="254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6"/>
    </row>
    <row r="3" spans="1:25" x14ac:dyDescent="0.25">
      <c r="A3" s="257" t="s">
        <v>13</v>
      </c>
      <c r="B3" s="258" t="s">
        <v>14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/>
    </row>
    <row r="4" spans="1:25" x14ac:dyDescent="0.25">
      <c r="A4" s="257"/>
      <c r="B4" s="260" t="s">
        <v>15</v>
      </c>
      <c r="C4" s="260"/>
      <c r="D4" s="260"/>
      <c r="E4" s="258" t="s">
        <v>16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9"/>
    </row>
    <row r="5" spans="1:25" x14ac:dyDescent="0.25">
      <c r="A5" s="257"/>
      <c r="B5" s="260"/>
      <c r="C5" s="260"/>
      <c r="D5" s="260"/>
      <c r="E5" s="258" t="s">
        <v>17</v>
      </c>
      <c r="F5" s="258"/>
      <c r="G5" s="258"/>
      <c r="H5" s="258" t="s">
        <v>18</v>
      </c>
      <c r="I5" s="258"/>
      <c r="J5" s="258"/>
      <c r="K5" s="258" t="s">
        <v>19</v>
      </c>
      <c r="L5" s="258"/>
      <c r="M5" s="258"/>
      <c r="N5" s="258" t="s">
        <v>20</v>
      </c>
      <c r="O5" s="258"/>
      <c r="P5" s="258"/>
      <c r="Q5" s="258" t="s">
        <v>21</v>
      </c>
      <c r="R5" s="258"/>
      <c r="S5" s="258"/>
      <c r="T5" s="258" t="s">
        <v>22</v>
      </c>
      <c r="U5" s="258"/>
      <c r="V5" s="258"/>
      <c r="W5" s="258" t="s">
        <v>23</v>
      </c>
      <c r="X5" s="258"/>
      <c r="Y5" s="259"/>
    </row>
    <row r="6" spans="1:25" ht="60" customHeight="1" x14ac:dyDescent="0.25">
      <c r="A6" s="257"/>
      <c r="B6" s="142" t="s">
        <v>24</v>
      </c>
      <c r="C6" s="143" t="s">
        <v>25</v>
      </c>
      <c r="D6" s="143" t="s">
        <v>26</v>
      </c>
      <c r="E6" s="142" t="s">
        <v>24</v>
      </c>
      <c r="F6" s="143" t="s">
        <v>25</v>
      </c>
      <c r="G6" s="143" t="s">
        <v>26</v>
      </c>
      <c r="H6" s="142" t="s">
        <v>24</v>
      </c>
      <c r="I6" s="143" t="s">
        <v>25</v>
      </c>
      <c r="J6" s="143" t="s">
        <v>26</v>
      </c>
      <c r="K6" s="142" t="s">
        <v>24</v>
      </c>
      <c r="L6" s="143" t="s">
        <v>25</v>
      </c>
      <c r="M6" s="143" t="s">
        <v>26</v>
      </c>
      <c r="N6" s="142" t="s">
        <v>24</v>
      </c>
      <c r="O6" s="143" t="s">
        <v>25</v>
      </c>
      <c r="P6" s="143" t="s">
        <v>26</v>
      </c>
      <c r="Q6" s="142" t="s">
        <v>24</v>
      </c>
      <c r="R6" s="143" t="s">
        <v>25</v>
      </c>
      <c r="S6" s="143" t="s">
        <v>26</v>
      </c>
      <c r="T6" s="142" t="s">
        <v>24</v>
      </c>
      <c r="U6" s="143" t="s">
        <v>25</v>
      </c>
      <c r="V6" s="143" t="s">
        <v>26</v>
      </c>
      <c r="W6" s="142" t="s">
        <v>24</v>
      </c>
      <c r="X6" s="143" t="s">
        <v>25</v>
      </c>
      <c r="Y6" s="144" t="s">
        <v>26</v>
      </c>
    </row>
    <row r="7" spans="1:25" x14ac:dyDescent="0.25">
      <c r="A7" s="261" t="s">
        <v>27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</row>
    <row r="8" spans="1:25" ht="36.75" customHeight="1" x14ac:dyDescent="0.25">
      <c r="A8" s="145" t="s">
        <v>28</v>
      </c>
      <c r="B8" s="146">
        <f>SUM(E8,H8,K8,N8,Q8,T8,W8)</f>
        <v>392</v>
      </c>
      <c r="C8" s="146">
        <f>SUM(F8,I8,L8,O8,R8,U8,X8)</f>
        <v>420</v>
      </c>
      <c r="D8" s="146">
        <f>D9+D10+D11+D12+D14+D15+D16+D17+D18+D19+D20+D22+D23+D24+D25</f>
        <v>134</v>
      </c>
      <c r="E8" s="147">
        <f>SUM(E9:E12,E14:E20,E22:E25)</f>
        <v>111</v>
      </c>
      <c r="F8" s="147">
        <f t="shared" ref="F8:Y8" si="0">SUM(F9:F12,F14:F20,F22:F25)</f>
        <v>127</v>
      </c>
      <c r="G8" s="147">
        <f t="shared" si="0"/>
        <v>2</v>
      </c>
      <c r="H8" s="147">
        <f t="shared" si="0"/>
        <v>2</v>
      </c>
      <c r="I8" s="147">
        <f t="shared" si="0"/>
        <v>2</v>
      </c>
      <c r="J8" s="147">
        <f t="shared" si="0"/>
        <v>0</v>
      </c>
      <c r="K8" s="147">
        <f t="shared" si="0"/>
        <v>129</v>
      </c>
      <c r="L8" s="147">
        <f t="shared" si="0"/>
        <v>129</v>
      </c>
      <c r="M8" s="147">
        <f t="shared" si="0"/>
        <v>0</v>
      </c>
      <c r="N8" s="147">
        <f t="shared" si="0"/>
        <v>50</v>
      </c>
      <c r="O8" s="147">
        <f t="shared" si="0"/>
        <v>57</v>
      </c>
      <c r="P8" s="147">
        <f t="shared" si="0"/>
        <v>1</v>
      </c>
      <c r="Q8" s="147">
        <f t="shared" si="0"/>
        <v>11</v>
      </c>
      <c r="R8" s="147">
        <f t="shared" si="0"/>
        <v>11</v>
      </c>
      <c r="S8" s="147">
        <f t="shared" si="0"/>
        <v>0</v>
      </c>
      <c r="T8" s="147">
        <f t="shared" si="0"/>
        <v>27</v>
      </c>
      <c r="U8" s="147">
        <f t="shared" si="0"/>
        <v>27</v>
      </c>
      <c r="V8" s="147">
        <f t="shared" si="0"/>
        <v>0</v>
      </c>
      <c r="W8" s="147">
        <f t="shared" si="0"/>
        <v>62</v>
      </c>
      <c r="X8" s="147">
        <f t="shared" si="0"/>
        <v>67</v>
      </c>
      <c r="Y8" s="148">
        <f t="shared" si="0"/>
        <v>131</v>
      </c>
    </row>
    <row r="9" spans="1:25" ht="38.25" customHeight="1" x14ac:dyDescent="0.25">
      <c r="A9" s="149" t="s">
        <v>29</v>
      </c>
      <c r="B9" s="146">
        <f t="shared" ref="B9:D12" si="1">SUM(E9,H9,K9,N9,Q9,T9,W9)</f>
        <v>0</v>
      </c>
      <c r="C9" s="146">
        <f t="shared" si="1"/>
        <v>0</v>
      </c>
      <c r="D9" s="146">
        <f t="shared" si="1"/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8">
        <v>0</v>
      </c>
    </row>
    <row r="10" spans="1:25" ht="41.25" customHeight="1" x14ac:dyDescent="0.25">
      <c r="A10" s="150" t="s">
        <v>30</v>
      </c>
      <c r="B10" s="146">
        <f t="shared" si="1"/>
        <v>0</v>
      </c>
      <c r="C10" s="146">
        <f t="shared" si="1"/>
        <v>0</v>
      </c>
      <c r="D10" s="146">
        <f t="shared" si="1"/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8">
        <v>0</v>
      </c>
    </row>
    <row r="11" spans="1:25" ht="50.25" customHeight="1" x14ac:dyDescent="0.25">
      <c r="A11" s="150" t="s">
        <v>31</v>
      </c>
      <c r="B11" s="146">
        <f t="shared" si="1"/>
        <v>0</v>
      </c>
      <c r="C11" s="146">
        <f t="shared" si="1"/>
        <v>0</v>
      </c>
      <c r="D11" s="146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8">
        <v>0</v>
      </c>
    </row>
    <row r="12" spans="1:25" x14ac:dyDescent="0.25">
      <c r="A12" s="151" t="s">
        <v>32</v>
      </c>
      <c r="B12" s="146">
        <f t="shared" si="1"/>
        <v>0</v>
      </c>
      <c r="C12" s="146">
        <f t="shared" si="1"/>
        <v>0</v>
      </c>
      <c r="D12" s="146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8">
        <v>0</v>
      </c>
    </row>
    <row r="13" spans="1:25" x14ac:dyDescent="0.25">
      <c r="A13" s="261" t="s">
        <v>33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3"/>
    </row>
    <row r="14" spans="1:25" ht="42.75" customHeight="1" x14ac:dyDescent="0.25">
      <c r="A14" s="149" t="s">
        <v>29</v>
      </c>
      <c r="B14" s="146">
        <f t="shared" ref="B14:D20" si="2">SUM(E14,H14,K14,N14,Q14,T14,W14)</f>
        <v>0</v>
      </c>
      <c r="C14" s="146">
        <f t="shared" si="2"/>
        <v>0</v>
      </c>
      <c r="D14" s="146">
        <f t="shared" si="2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8">
        <v>0</v>
      </c>
    </row>
    <row r="15" spans="1:25" ht="39.75" customHeight="1" x14ac:dyDescent="0.25">
      <c r="A15" s="150" t="s">
        <v>30</v>
      </c>
      <c r="B15" s="146">
        <f t="shared" si="2"/>
        <v>0</v>
      </c>
      <c r="C15" s="146">
        <f t="shared" si="2"/>
        <v>0</v>
      </c>
      <c r="D15" s="146">
        <f t="shared" si="2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8">
        <v>0</v>
      </c>
    </row>
    <row r="16" spans="1:25" ht="45" customHeight="1" x14ac:dyDescent="0.25">
      <c r="A16" s="150" t="s">
        <v>31</v>
      </c>
      <c r="B16" s="146">
        <f t="shared" si="2"/>
        <v>2</v>
      </c>
      <c r="C16" s="146">
        <f t="shared" si="2"/>
        <v>23</v>
      </c>
      <c r="D16" s="146">
        <f t="shared" si="2"/>
        <v>2</v>
      </c>
      <c r="E16" s="17">
        <v>1</v>
      </c>
      <c r="F16" s="17">
        <v>15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8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8">
        <v>0</v>
      </c>
    </row>
    <row r="17" spans="1:25" ht="45" customHeight="1" x14ac:dyDescent="0.25">
      <c r="A17" s="149" t="s">
        <v>34</v>
      </c>
      <c r="B17" s="146">
        <f t="shared" si="2"/>
        <v>369</v>
      </c>
      <c r="C17" s="146">
        <f t="shared" si="2"/>
        <v>369</v>
      </c>
      <c r="D17" s="146">
        <f t="shared" si="2"/>
        <v>0</v>
      </c>
      <c r="E17" s="17">
        <v>109</v>
      </c>
      <c r="F17" s="17">
        <v>109</v>
      </c>
      <c r="G17" s="17">
        <v>0</v>
      </c>
      <c r="H17" s="17">
        <v>2</v>
      </c>
      <c r="I17" s="17">
        <v>2</v>
      </c>
      <c r="J17" s="17">
        <v>0</v>
      </c>
      <c r="K17" s="17">
        <v>129</v>
      </c>
      <c r="L17" s="17">
        <v>129</v>
      </c>
      <c r="M17" s="17">
        <v>0</v>
      </c>
      <c r="N17" s="17">
        <v>49</v>
      </c>
      <c r="O17" s="17">
        <v>49</v>
      </c>
      <c r="P17" s="17">
        <v>0</v>
      </c>
      <c r="Q17" s="17">
        <v>11</v>
      </c>
      <c r="R17" s="17">
        <v>11</v>
      </c>
      <c r="S17" s="17">
        <v>0</v>
      </c>
      <c r="T17" s="17">
        <v>27</v>
      </c>
      <c r="U17" s="17">
        <v>27</v>
      </c>
      <c r="V17" s="17">
        <v>0</v>
      </c>
      <c r="W17" s="17">
        <v>42</v>
      </c>
      <c r="X17" s="17">
        <v>42</v>
      </c>
      <c r="Y17" s="18">
        <v>0</v>
      </c>
    </row>
    <row r="18" spans="1:25" ht="47.25" customHeight="1" x14ac:dyDescent="0.25">
      <c r="A18" s="150" t="s">
        <v>35</v>
      </c>
      <c r="B18" s="146">
        <f t="shared" si="2"/>
        <v>0</v>
      </c>
      <c r="C18" s="146">
        <f t="shared" si="2"/>
        <v>0</v>
      </c>
      <c r="D18" s="146">
        <f t="shared" si="2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8">
        <v>0</v>
      </c>
    </row>
    <row r="19" spans="1:25" ht="44.25" customHeight="1" x14ac:dyDescent="0.25">
      <c r="A19" s="150" t="s">
        <v>36</v>
      </c>
      <c r="B19" s="146">
        <f t="shared" si="2"/>
        <v>20</v>
      </c>
      <c r="C19" s="146">
        <f t="shared" si="2"/>
        <v>25</v>
      </c>
      <c r="D19" s="146">
        <f t="shared" si="2"/>
        <v>131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20</v>
      </c>
      <c r="X19" s="17">
        <v>25</v>
      </c>
      <c r="Y19" s="18">
        <v>131</v>
      </c>
    </row>
    <row r="20" spans="1:25" x14ac:dyDescent="0.25">
      <c r="A20" s="151" t="s">
        <v>32</v>
      </c>
      <c r="B20" s="146">
        <f t="shared" si="2"/>
        <v>0</v>
      </c>
      <c r="C20" s="146">
        <f t="shared" si="2"/>
        <v>0</v>
      </c>
      <c r="D20" s="146">
        <f t="shared" si="2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8">
        <v>0</v>
      </c>
    </row>
    <row r="21" spans="1:25" x14ac:dyDescent="0.25">
      <c r="A21" s="248" t="s">
        <v>37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50"/>
    </row>
    <row r="22" spans="1:25" ht="45" customHeight="1" x14ac:dyDescent="0.25">
      <c r="A22" s="149" t="s">
        <v>29</v>
      </c>
      <c r="B22" s="146">
        <f t="shared" ref="B22:D25" si="3">SUM(E22,H22,K22,N22,Q22,T22,W22)</f>
        <v>0</v>
      </c>
      <c r="C22" s="146">
        <f t="shared" si="3"/>
        <v>0</v>
      </c>
      <c r="D22" s="146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8">
        <v>0</v>
      </c>
    </row>
    <row r="23" spans="1:25" ht="44.25" customHeight="1" x14ac:dyDescent="0.25">
      <c r="A23" s="150" t="s">
        <v>30</v>
      </c>
      <c r="B23" s="146">
        <f t="shared" si="3"/>
        <v>0</v>
      </c>
      <c r="C23" s="146">
        <f t="shared" si="3"/>
        <v>0</v>
      </c>
      <c r="D23" s="146">
        <f t="shared" si="3"/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8">
        <v>0</v>
      </c>
    </row>
    <row r="24" spans="1:25" ht="45" customHeight="1" x14ac:dyDescent="0.25">
      <c r="A24" s="150" t="s">
        <v>31</v>
      </c>
      <c r="B24" s="146">
        <f t="shared" si="3"/>
        <v>1</v>
      </c>
      <c r="C24" s="146">
        <f t="shared" si="3"/>
        <v>3</v>
      </c>
      <c r="D24" s="146">
        <f t="shared" si="3"/>
        <v>1</v>
      </c>
      <c r="E24" s="17">
        <v>1</v>
      </c>
      <c r="F24" s="17">
        <v>3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8">
        <v>0</v>
      </c>
    </row>
    <row r="25" spans="1:25" x14ac:dyDescent="0.25">
      <c r="A25" s="151" t="s">
        <v>32</v>
      </c>
      <c r="B25" s="146">
        <f t="shared" si="3"/>
        <v>0</v>
      </c>
      <c r="C25" s="146">
        <f t="shared" si="3"/>
        <v>0</v>
      </c>
      <c r="D25" s="146">
        <f t="shared" si="3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8">
        <v>0</v>
      </c>
    </row>
    <row r="26" spans="1:25" x14ac:dyDescent="0.25">
      <c r="A26" s="254" t="s">
        <v>38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6"/>
    </row>
    <row r="27" spans="1:25" x14ac:dyDescent="0.25">
      <c r="A27" s="257" t="s">
        <v>13</v>
      </c>
      <c r="B27" s="258" t="s">
        <v>14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9"/>
    </row>
    <row r="28" spans="1:25" x14ac:dyDescent="0.25">
      <c r="A28" s="257"/>
      <c r="B28" s="260" t="s">
        <v>15</v>
      </c>
      <c r="C28" s="260"/>
      <c r="D28" s="260"/>
      <c r="E28" s="258" t="s">
        <v>16</v>
      </c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9"/>
    </row>
    <row r="29" spans="1:25" x14ac:dyDescent="0.25">
      <c r="A29" s="257"/>
      <c r="B29" s="260"/>
      <c r="C29" s="260"/>
      <c r="D29" s="260"/>
      <c r="E29" s="258" t="s">
        <v>17</v>
      </c>
      <c r="F29" s="258"/>
      <c r="G29" s="258"/>
      <c r="H29" s="258" t="s">
        <v>18</v>
      </c>
      <c r="I29" s="258"/>
      <c r="J29" s="258"/>
      <c r="K29" s="258" t="s">
        <v>19</v>
      </c>
      <c r="L29" s="258"/>
      <c r="M29" s="258"/>
      <c r="N29" s="258" t="s">
        <v>20</v>
      </c>
      <c r="O29" s="258"/>
      <c r="P29" s="258"/>
      <c r="Q29" s="258" t="s">
        <v>21</v>
      </c>
      <c r="R29" s="258"/>
      <c r="S29" s="258"/>
      <c r="T29" s="258" t="s">
        <v>22</v>
      </c>
      <c r="U29" s="258"/>
      <c r="V29" s="258"/>
      <c r="W29" s="258" t="s">
        <v>23</v>
      </c>
      <c r="X29" s="258"/>
      <c r="Y29" s="259"/>
    </row>
    <row r="30" spans="1:25" ht="30.75" x14ac:dyDescent="0.25">
      <c r="A30" s="257"/>
      <c r="B30" s="142" t="s">
        <v>24</v>
      </c>
      <c r="C30" s="143" t="s">
        <v>25</v>
      </c>
      <c r="D30" s="143" t="s">
        <v>26</v>
      </c>
      <c r="E30" s="142" t="s">
        <v>24</v>
      </c>
      <c r="F30" s="143" t="s">
        <v>25</v>
      </c>
      <c r="G30" s="143" t="s">
        <v>26</v>
      </c>
      <c r="H30" s="142" t="s">
        <v>24</v>
      </c>
      <c r="I30" s="143" t="s">
        <v>25</v>
      </c>
      <c r="J30" s="143" t="s">
        <v>26</v>
      </c>
      <c r="K30" s="142" t="s">
        <v>24</v>
      </c>
      <c r="L30" s="143" t="s">
        <v>25</v>
      </c>
      <c r="M30" s="143" t="s">
        <v>26</v>
      </c>
      <c r="N30" s="142" t="s">
        <v>24</v>
      </c>
      <c r="O30" s="143" t="s">
        <v>25</v>
      </c>
      <c r="P30" s="143" t="s">
        <v>26</v>
      </c>
      <c r="Q30" s="142" t="s">
        <v>24</v>
      </c>
      <c r="R30" s="143" t="s">
        <v>25</v>
      </c>
      <c r="S30" s="143" t="s">
        <v>26</v>
      </c>
      <c r="T30" s="142" t="s">
        <v>24</v>
      </c>
      <c r="U30" s="143" t="s">
        <v>25</v>
      </c>
      <c r="V30" s="143" t="s">
        <v>26</v>
      </c>
      <c r="W30" s="142" t="s">
        <v>24</v>
      </c>
      <c r="X30" s="143" t="s">
        <v>25</v>
      </c>
      <c r="Y30" s="144" t="s">
        <v>26</v>
      </c>
    </row>
    <row r="31" spans="1:25" x14ac:dyDescent="0.25">
      <c r="A31" s="261" t="s">
        <v>39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3"/>
    </row>
    <row r="32" spans="1:25" ht="42" customHeight="1" x14ac:dyDescent="0.25">
      <c r="A32" s="145" t="s">
        <v>28</v>
      </c>
      <c r="B32" s="146"/>
      <c r="C32" s="146">
        <f>SUM(F32,I32,L32,O32,R32,U32,X32)</f>
        <v>4088</v>
      </c>
      <c r="D32" s="146">
        <f>SUM(G32,J32,M32,P32,S32,V32,Y32)</f>
        <v>195</v>
      </c>
      <c r="E32" s="147">
        <f t="shared" ref="E32:Y32" si="4">E33+E34+E35+E36+E37+E39+E40+E41+E42+E43</f>
        <v>1</v>
      </c>
      <c r="F32" s="147">
        <f t="shared" si="4"/>
        <v>511</v>
      </c>
      <c r="G32" s="147">
        <f t="shared" si="4"/>
        <v>1</v>
      </c>
      <c r="H32" s="147">
        <f t="shared" si="4"/>
        <v>0</v>
      </c>
      <c r="I32" s="147">
        <f t="shared" si="4"/>
        <v>510</v>
      </c>
      <c r="J32" s="147">
        <f t="shared" si="4"/>
        <v>0</v>
      </c>
      <c r="K32" s="147">
        <f t="shared" si="4"/>
        <v>2</v>
      </c>
      <c r="L32" s="147">
        <f t="shared" si="4"/>
        <v>511</v>
      </c>
      <c r="M32" s="147">
        <f t="shared" si="4"/>
        <v>0</v>
      </c>
      <c r="N32" s="147">
        <v>12</v>
      </c>
      <c r="O32" s="147">
        <f t="shared" si="4"/>
        <v>523</v>
      </c>
      <c r="P32" s="147">
        <f t="shared" si="4"/>
        <v>1</v>
      </c>
      <c r="Q32" s="147">
        <f t="shared" si="4"/>
        <v>0</v>
      </c>
      <c r="R32" s="147">
        <f t="shared" si="4"/>
        <v>513</v>
      </c>
      <c r="S32" s="147">
        <f t="shared" si="4"/>
        <v>0</v>
      </c>
      <c r="T32" s="147">
        <f t="shared" si="4"/>
        <v>7</v>
      </c>
      <c r="U32" s="147">
        <f t="shared" si="4"/>
        <v>518</v>
      </c>
      <c r="V32" s="147">
        <f t="shared" si="4"/>
        <v>0</v>
      </c>
      <c r="W32" s="147">
        <f t="shared" si="4"/>
        <v>41</v>
      </c>
      <c r="X32" s="147">
        <f t="shared" si="4"/>
        <v>1002</v>
      </c>
      <c r="Y32" s="148">
        <f t="shared" si="4"/>
        <v>193</v>
      </c>
    </row>
    <row r="33" spans="1:25" ht="38.25" customHeight="1" x14ac:dyDescent="0.25">
      <c r="A33" s="149" t="s">
        <v>34</v>
      </c>
      <c r="B33" s="146">
        <f t="shared" ref="B33:D37" si="5">SUM(E33,H33,K33,N33,Q33,T33,W33)</f>
        <v>9</v>
      </c>
      <c r="C33" s="146">
        <f t="shared" si="5"/>
        <v>9</v>
      </c>
      <c r="D33" s="146">
        <f t="shared" si="5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2</v>
      </c>
      <c r="L33" s="20">
        <v>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7</v>
      </c>
      <c r="U33" s="20">
        <v>7</v>
      </c>
      <c r="V33" s="20">
        <v>0</v>
      </c>
      <c r="W33" s="20">
        <v>0</v>
      </c>
      <c r="X33" s="20">
        <v>0</v>
      </c>
      <c r="Y33" s="21">
        <v>0</v>
      </c>
    </row>
    <row r="34" spans="1:25" ht="45" customHeight="1" x14ac:dyDescent="0.25">
      <c r="A34" s="150" t="s">
        <v>35</v>
      </c>
      <c r="B34" s="146">
        <f t="shared" si="5"/>
        <v>0</v>
      </c>
      <c r="C34" s="146">
        <f t="shared" si="5"/>
        <v>0</v>
      </c>
      <c r="D34" s="146">
        <f t="shared" si="5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</row>
    <row r="35" spans="1:25" ht="48.75" customHeight="1" x14ac:dyDescent="0.25">
      <c r="A35" s="150" t="s">
        <v>36</v>
      </c>
      <c r="B35" s="146">
        <f t="shared" si="5"/>
        <v>37</v>
      </c>
      <c r="C35" s="146">
        <f t="shared" si="5"/>
        <v>43</v>
      </c>
      <c r="D35" s="146">
        <f t="shared" si="5"/>
        <v>180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37</v>
      </c>
      <c r="X35" s="20">
        <v>43</v>
      </c>
      <c r="Y35" s="21">
        <v>180</v>
      </c>
    </row>
    <row r="36" spans="1:25" ht="41.25" customHeight="1" x14ac:dyDescent="0.25">
      <c r="A36" s="151" t="s">
        <v>40</v>
      </c>
      <c r="B36" s="146">
        <f t="shared" si="5"/>
        <v>0</v>
      </c>
      <c r="C36" s="146">
        <f t="shared" si="5"/>
        <v>0</v>
      </c>
      <c r="D36" s="146">
        <f t="shared" si="5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1">
        <v>0</v>
      </c>
    </row>
    <row r="37" spans="1:25" ht="47.25" customHeight="1" x14ac:dyDescent="0.25">
      <c r="A37" s="150" t="s">
        <v>31</v>
      </c>
      <c r="B37" s="146">
        <f t="shared" si="5"/>
        <v>0</v>
      </c>
      <c r="C37" s="146">
        <f t="shared" si="5"/>
        <v>0</v>
      </c>
      <c r="D37" s="146">
        <f t="shared" si="5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1">
        <v>0</v>
      </c>
    </row>
    <row r="38" spans="1:25" x14ac:dyDescent="0.25">
      <c r="A38" s="261" t="s">
        <v>41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3"/>
    </row>
    <row r="39" spans="1:25" ht="39" customHeight="1" x14ac:dyDescent="0.25">
      <c r="A39" s="149" t="s">
        <v>34</v>
      </c>
      <c r="B39" s="146">
        <f t="shared" ref="B39:D43" si="6">SUM(E39,H39,K39,N39,Q39,T39,W39)</f>
        <v>0</v>
      </c>
      <c r="C39" s="146">
        <f t="shared" si="6"/>
        <v>0</v>
      </c>
      <c r="D39" s="146">
        <f t="shared" si="6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1">
        <v>0</v>
      </c>
    </row>
    <row r="40" spans="1:25" ht="47.25" customHeight="1" x14ac:dyDescent="0.25">
      <c r="A40" s="150" t="s">
        <v>35</v>
      </c>
      <c r="B40" s="146">
        <f t="shared" si="6"/>
        <v>0</v>
      </c>
      <c r="C40" s="146">
        <f t="shared" si="6"/>
        <v>0</v>
      </c>
      <c r="D40" s="146">
        <f t="shared" si="6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1">
        <v>0</v>
      </c>
    </row>
    <row r="41" spans="1:25" ht="44.25" customHeight="1" x14ac:dyDescent="0.25">
      <c r="A41" s="150" t="s">
        <v>36</v>
      </c>
      <c r="B41" s="146">
        <f t="shared" si="6"/>
        <v>0</v>
      </c>
      <c r="C41" s="146">
        <f t="shared" si="6"/>
        <v>0</v>
      </c>
      <c r="D41" s="146">
        <f t="shared" si="6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1">
        <v>0</v>
      </c>
    </row>
    <row r="42" spans="1:25" ht="33" customHeight="1" x14ac:dyDescent="0.25">
      <c r="A42" s="151" t="s">
        <v>40</v>
      </c>
      <c r="B42" s="146">
        <f t="shared" si="6"/>
        <v>0</v>
      </c>
      <c r="C42" s="146">
        <f t="shared" si="6"/>
        <v>0</v>
      </c>
      <c r="D42" s="146">
        <f t="shared" si="6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1">
        <v>0</v>
      </c>
    </row>
    <row r="43" spans="1:25" ht="47.25" customHeight="1" x14ac:dyDescent="0.25">
      <c r="A43" s="150" t="s">
        <v>31</v>
      </c>
      <c r="B43" s="146">
        <f t="shared" si="6"/>
        <v>6</v>
      </c>
      <c r="C43" s="146">
        <f t="shared" si="6"/>
        <v>4036</v>
      </c>
      <c r="D43" s="146">
        <f t="shared" si="6"/>
        <v>15</v>
      </c>
      <c r="E43" s="20">
        <v>1</v>
      </c>
      <c r="F43" s="20">
        <v>511</v>
      </c>
      <c r="G43" s="20">
        <v>1</v>
      </c>
      <c r="H43" s="20">
        <v>0</v>
      </c>
      <c r="I43" s="20">
        <v>510</v>
      </c>
      <c r="J43" s="20">
        <v>0</v>
      </c>
      <c r="K43" s="20">
        <v>0</v>
      </c>
      <c r="L43" s="20">
        <v>509</v>
      </c>
      <c r="M43" s="20">
        <v>0</v>
      </c>
      <c r="N43" s="20">
        <v>1</v>
      </c>
      <c r="O43" s="20">
        <v>523</v>
      </c>
      <c r="P43" s="20">
        <v>1</v>
      </c>
      <c r="Q43" s="20">
        <v>0</v>
      </c>
      <c r="R43" s="20">
        <v>513</v>
      </c>
      <c r="S43" s="20">
        <v>0</v>
      </c>
      <c r="T43" s="20">
        <v>0</v>
      </c>
      <c r="U43" s="20">
        <v>511</v>
      </c>
      <c r="V43" s="20">
        <v>0</v>
      </c>
      <c r="W43" s="20">
        <v>4</v>
      </c>
      <c r="X43" s="20">
        <v>959</v>
      </c>
      <c r="Y43" s="21">
        <v>13</v>
      </c>
    </row>
    <row r="44" spans="1:25" x14ac:dyDescent="0.25">
      <c r="A44" s="254" t="s">
        <v>42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6"/>
    </row>
    <row r="45" spans="1:25" x14ac:dyDescent="0.25">
      <c r="A45" s="257" t="s">
        <v>13</v>
      </c>
      <c r="B45" s="258" t="s">
        <v>14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9"/>
    </row>
    <row r="46" spans="1:25" x14ac:dyDescent="0.25">
      <c r="A46" s="257"/>
      <c r="B46" s="260" t="s">
        <v>15</v>
      </c>
      <c r="C46" s="260"/>
      <c r="D46" s="260"/>
      <c r="E46" s="258" t="s">
        <v>16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9"/>
    </row>
    <row r="47" spans="1:25" x14ac:dyDescent="0.25">
      <c r="A47" s="257"/>
      <c r="B47" s="260"/>
      <c r="C47" s="260"/>
      <c r="D47" s="260"/>
      <c r="E47" s="258" t="s">
        <v>17</v>
      </c>
      <c r="F47" s="258"/>
      <c r="G47" s="258"/>
      <c r="H47" s="258" t="s">
        <v>18</v>
      </c>
      <c r="I47" s="258"/>
      <c r="J47" s="258"/>
      <c r="K47" s="258" t="s">
        <v>19</v>
      </c>
      <c r="L47" s="258"/>
      <c r="M47" s="258"/>
      <c r="N47" s="258" t="s">
        <v>20</v>
      </c>
      <c r="O47" s="258"/>
      <c r="P47" s="258"/>
      <c r="Q47" s="258" t="s">
        <v>21</v>
      </c>
      <c r="R47" s="258"/>
      <c r="S47" s="258"/>
      <c r="T47" s="258" t="s">
        <v>22</v>
      </c>
      <c r="U47" s="258"/>
      <c r="V47" s="258"/>
      <c r="W47" s="258" t="s">
        <v>23</v>
      </c>
      <c r="X47" s="258"/>
      <c r="Y47" s="259"/>
    </row>
    <row r="48" spans="1:25" ht="30.75" x14ac:dyDescent="0.25">
      <c r="A48" s="257"/>
      <c r="B48" s="142" t="s">
        <v>24</v>
      </c>
      <c r="C48" s="143" t="s">
        <v>25</v>
      </c>
      <c r="D48" s="143" t="s">
        <v>26</v>
      </c>
      <c r="E48" s="142" t="s">
        <v>24</v>
      </c>
      <c r="F48" s="143" t="s">
        <v>25</v>
      </c>
      <c r="G48" s="143" t="s">
        <v>26</v>
      </c>
      <c r="H48" s="142" t="s">
        <v>24</v>
      </c>
      <c r="I48" s="143" t="s">
        <v>25</v>
      </c>
      <c r="J48" s="143" t="s">
        <v>26</v>
      </c>
      <c r="K48" s="142" t="s">
        <v>24</v>
      </c>
      <c r="L48" s="143" t="s">
        <v>25</v>
      </c>
      <c r="M48" s="143" t="s">
        <v>26</v>
      </c>
      <c r="N48" s="142" t="s">
        <v>24</v>
      </c>
      <c r="O48" s="143" t="s">
        <v>25</v>
      </c>
      <c r="P48" s="143" t="s">
        <v>26</v>
      </c>
      <c r="Q48" s="142" t="s">
        <v>24</v>
      </c>
      <c r="R48" s="143" t="s">
        <v>25</v>
      </c>
      <c r="S48" s="143" t="s">
        <v>26</v>
      </c>
      <c r="T48" s="142" t="s">
        <v>24</v>
      </c>
      <c r="U48" s="143" t="s">
        <v>25</v>
      </c>
      <c r="V48" s="143" t="s">
        <v>26</v>
      </c>
      <c r="W48" s="142" t="s">
        <v>24</v>
      </c>
      <c r="X48" s="143" t="s">
        <v>25</v>
      </c>
      <c r="Y48" s="144" t="s">
        <v>26</v>
      </c>
    </row>
    <row r="49" spans="1:25" x14ac:dyDescent="0.25">
      <c r="A49" s="261" t="s">
        <v>43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3"/>
    </row>
    <row r="50" spans="1:25" ht="36" customHeight="1" x14ac:dyDescent="0.25">
      <c r="A50" s="145" t="s">
        <v>28</v>
      </c>
      <c r="B50" s="146">
        <f>SUM(E50,H50,K50,N50,Q50,T50,W50)</f>
        <v>693</v>
      </c>
      <c r="C50" s="146">
        <f>SUM(F50,I50,L50,O50,R50,U50,X50)</f>
        <v>2082</v>
      </c>
      <c r="D50" s="146">
        <f>SUM(G50,J50,M50,P50,S50,V50,Y50)</f>
        <v>83</v>
      </c>
      <c r="E50" s="147">
        <f t="shared" ref="E50:Y50" si="7">E51+E52+E53+E54+E55+E57+E58+E59+E60+E61+E63+E64+E65+E66+E67</f>
        <v>45</v>
      </c>
      <c r="F50" s="147">
        <f t="shared" si="7"/>
        <v>67</v>
      </c>
      <c r="G50" s="147">
        <f t="shared" si="7"/>
        <v>12</v>
      </c>
      <c r="H50" s="147">
        <f t="shared" si="7"/>
        <v>0</v>
      </c>
      <c r="I50" s="147">
        <f t="shared" si="7"/>
        <v>0</v>
      </c>
      <c r="J50" s="147">
        <f t="shared" si="7"/>
        <v>0</v>
      </c>
      <c r="K50" s="147">
        <f t="shared" si="7"/>
        <v>27</v>
      </c>
      <c r="L50" s="147">
        <f t="shared" si="7"/>
        <v>27</v>
      </c>
      <c r="M50" s="147">
        <f t="shared" si="7"/>
        <v>0</v>
      </c>
      <c r="N50" s="147">
        <f t="shared" si="7"/>
        <v>144</v>
      </c>
      <c r="O50" s="147">
        <f t="shared" si="7"/>
        <v>144</v>
      </c>
      <c r="P50" s="147">
        <f t="shared" si="7"/>
        <v>0</v>
      </c>
      <c r="Q50" s="147">
        <f t="shared" si="7"/>
        <v>23</v>
      </c>
      <c r="R50" s="147">
        <f t="shared" si="7"/>
        <v>23</v>
      </c>
      <c r="S50" s="147">
        <f t="shared" si="7"/>
        <v>0</v>
      </c>
      <c r="T50" s="147">
        <f t="shared" si="7"/>
        <v>331</v>
      </c>
      <c r="U50" s="147">
        <f t="shared" si="7"/>
        <v>913</v>
      </c>
      <c r="V50" s="147">
        <f t="shared" si="7"/>
        <v>31</v>
      </c>
      <c r="W50" s="147">
        <f t="shared" si="7"/>
        <v>123</v>
      </c>
      <c r="X50" s="147">
        <f t="shared" si="7"/>
        <v>908</v>
      </c>
      <c r="Y50" s="148">
        <f t="shared" si="7"/>
        <v>40</v>
      </c>
    </row>
    <row r="51" spans="1:25" ht="45.75" customHeight="1" x14ac:dyDescent="0.25">
      <c r="A51" s="149" t="s">
        <v>34</v>
      </c>
      <c r="B51" s="146">
        <f t="shared" ref="B51:D55" si="8">SUM(E51,H51,K51,N51,Q51,T51,W51)</f>
        <v>70</v>
      </c>
      <c r="C51" s="146">
        <f t="shared" si="8"/>
        <v>70</v>
      </c>
      <c r="D51" s="146">
        <f t="shared" si="8"/>
        <v>0</v>
      </c>
      <c r="E51" s="17">
        <v>7</v>
      </c>
      <c r="F51" s="17">
        <v>7</v>
      </c>
      <c r="G51" s="17">
        <v>0</v>
      </c>
      <c r="H51" s="17">
        <v>0</v>
      </c>
      <c r="I51" s="17">
        <v>0</v>
      </c>
      <c r="J51" s="17">
        <v>0</v>
      </c>
      <c r="K51" s="17">
        <v>9</v>
      </c>
      <c r="L51" s="17">
        <v>9</v>
      </c>
      <c r="M51" s="17">
        <v>0</v>
      </c>
      <c r="N51" s="17">
        <v>22</v>
      </c>
      <c r="O51" s="17">
        <v>22</v>
      </c>
      <c r="P51" s="17">
        <v>0</v>
      </c>
      <c r="Q51" s="17">
        <v>10</v>
      </c>
      <c r="R51" s="17">
        <v>10</v>
      </c>
      <c r="S51" s="17">
        <v>0</v>
      </c>
      <c r="T51" s="17">
        <v>18</v>
      </c>
      <c r="U51" s="17">
        <v>18</v>
      </c>
      <c r="V51" s="17">
        <v>0</v>
      </c>
      <c r="W51" s="17">
        <v>4</v>
      </c>
      <c r="X51" s="17">
        <v>4</v>
      </c>
      <c r="Y51" s="18">
        <v>0</v>
      </c>
    </row>
    <row r="52" spans="1:25" ht="42" customHeight="1" x14ac:dyDescent="0.25">
      <c r="A52" s="150" t="s">
        <v>35</v>
      </c>
      <c r="B52" s="146">
        <f t="shared" si="8"/>
        <v>0</v>
      </c>
      <c r="C52" s="146">
        <f t="shared" si="8"/>
        <v>0</v>
      </c>
      <c r="D52" s="146">
        <f t="shared" si="8"/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8">
        <v>0</v>
      </c>
    </row>
    <row r="53" spans="1:25" ht="45" customHeight="1" x14ac:dyDescent="0.25">
      <c r="A53" s="150" t="s">
        <v>36</v>
      </c>
      <c r="B53" s="146">
        <f t="shared" si="8"/>
        <v>14</v>
      </c>
      <c r="C53" s="146">
        <f t="shared" si="8"/>
        <v>19</v>
      </c>
      <c r="D53" s="146">
        <f t="shared" si="8"/>
        <v>40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5</v>
      </c>
      <c r="U53" s="17">
        <v>9</v>
      </c>
      <c r="V53" s="17">
        <v>22</v>
      </c>
      <c r="W53" s="17">
        <v>9</v>
      </c>
      <c r="X53" s="17">
        <v>10</v>
      </c>
      <c r="Y53" s="18">
        <v>18</v>
      </c>
    </row>
    <row r="54" spans="1:25" ht="44.25" customHeight="1" x14ac:dyDescent="0.25">
      <c r="A54" s="151" t="s">
        <v>40</v>
      </c>
      <c r="B54" s="146">
        <f t="shared" si="8"/>
        <v>0</v>
      </c>
      <c r="C54" s="146">
        <f t="shared" si="8"/>
        <v>0</v>
      </c>
      <c r="D54" s="146">
        <f t="shared" si="8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8">
        <v>0</v>
      </c>
    </row>
    <row r="55" spans="1:25" ht="48" customHeight="1" x14ac:dyDescent="0.25">
      <c r="A55" s="150" t="s">
        <v>31</v>
      </c>
      <c r="B55" s="146">
        <f t="shared" si="8"/>
        <v>2</v>
      </c>
      <c r="C55" s="146">
        <f t="shared" si="8"/>
        <v>1280</v>
      </c>
      <c r="D55" s="146">
        <f t="shared" si="8"/>
        <v>13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1</v>
      </c>
      <c r="U55" s="17">
        <v>543</v>
      </c>
      <c r="V55" s="17">
        <v>6</v>
      </c>
      <c r="W55" s="17">
        <v>1</v>
      </c>
      <c r="X55" s="17">
        <v>737</v>
      </c>
      <c r="Y55" s="18">
        <v>7</v>
      </c>
    </row>
    <row r="56" spans="1:25" x14ac:dyDescent="0.25">
      <c r="A56" s="261" t="s">
        <v>44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3"/>
    </row>
    <row r="57" spans="1:25" ht="42.75" customHeight="1" x14ac:dyDescent="0.25">
      <c r="A57" s="149" t="s">
        <v>34</v>
      </c>
      <c r="B57" s="146">
        <f t="shared" ref="B57:D61" si="9">SUM(E57,H57,K57,N57,Q57,T57,W57)</f>
        <v>39</v>
      </c>
      <c r="C57" s="146">
        <f t="shared" si="9"/>
        <v>39</v>
      </c>
      <c r="D57" s="146">
        <f t="shared" si="9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18</v>
      </c>
      <c r="L57" s="17">
        <v>18</v>
      </c>
      <c r="M57" s="17">
        <v>0</v>
      </c>
      <c r="N57" s="17">
        <v>6</v>
      </c>
      <c r="O57" s="17">
        <v>6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15</v>
      </c>
      <c r="X57" s="17">
        <v>15</v>
      </c>
      <c r="Y57" s="18">
        <v>0</v>
      </c>
    </row>
    <row r="58" spans="1:25" ht="41.25" customHeight="1" x14ac:dyDescent="0.25">
      <c r="A58" s="150" t="s">
        <v>35</v>
      </c>
      <c r="B58" s="146">
        <f t="shared" si="9"/>
        <v>0</v>
      </c>
      <c r="C58" s="146">
        <f t="shared" si="9"/>
        <v>0</v>
      </c>
      <c r="D58" s="146">
        <f t="shared" si="9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8">
        <v>0</v>
      </c>
    </row>
    <row r="59" spans="1:25" ht="48" customHeight="1" x14ac:dyDescent="0.25">
      <c r="A59" s="150" t="s">
        <v>36</v>
      </c>
      <c r="B59" s="146">
        <f t="shared" si="9"/>
        <v>0</v>
      </c>
      <c r="C59" s="146">
        <f t="shared" si="9"/>
        <v>0</v>
      </c>
      <c r="D59" s="146">
        <f t="shared" si="9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8">
        <v>0</v>
      </c>
    </row>
    <row r="60" spans="1:25" ht="42.75" customHeight="1" x14ac:dyDescent="0.25">
      <c r="A60" s="151" t="s">
        <v>40</v>
      </c>
      <c r="B60" s="146">
        <f t="shared" si="9"/>
        <v>0</v>
      </c>
      <c r="C60" s="146">
        <f t="shared" si="9"/>
        <v>0</v>
      </c>
      <c r="D60" s="146">
        <f t="shared" si="9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8">
        <v>0</v>
      </c>
    </row>
    <row r="61" spans="1:25" ht="39.75" customHeight="1" x14ac:dyDescent="0.25">
      <c r="A61" s="150" t="s">
        <v>31</v>
      </c>
      <c r="B61" s="146">
        <f t="shared" si="9"/>
        <v>0</v>
      </c>
      <c r="C61" s="146">
        <f t="shared" si="9"/>
        <v>0</v>
      </c>
      <c r="D61" s="146">
        <f t="shared" si="9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8">
        <v>0</v>
      </c>
    </row>
    <row r="62" spans="1:25" x14ac:dyDescent="0.25">
      <c r="A62" s="248" t="s">
        <v>45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50"/>
    </row>
    <row r="63" spans="1:25" ht="41.25" customHeight="1" x14ac:dyDescent="0.25">
      <c r="A63" s="149" t="s">
        <v>34</v>
      </c>
      <c r="B63" s="146">
        <f t="shared" ref="B63:D67" si="10">SUM(E63,H63,K63,N63,Q63,T63,W63)</f>
        <v>565</v>
      </c>
      <c r="C63" s="146">
        <f t="shared" si="10"/>
        <v>565</v>
      </c>
      <c r="D63" s="146">
        <f t="shared" si="10"/>
        <v>0</v>
      </c>
      <c r="E63" s="17">
        <v>37</v>
      </c>
      <c r="F63" s="17">
        <v>37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116</v>
      </c>
      <c r="O63" s="17">
        <v>116</v>
      </c>
      <c r="P63" s="17">
        <v>0</v>
      </c>
      <c r="Q63" s="17">
        <v>13</v>
      </c>
      <c r="R63" s="17">
        <v>13</v>
      </c>
      <c r="S63" s="17">
        <v>0</v>
      </c>
      <c r="T63" s="17">
        <v>306</v>
      </c>
      <c r="U63" s="17">
        <v>306</v>
      </c>
      <c r="V63" s="17">
        <v>0</v>
      </c>
      <c r="W63" s="17">
        <v>93</v>
      </c>
      <c r="X63" s="17">
        <v>93</v>
      </c>
      <c r="Y63" s="18">
        <v>0</v>
      </c>
    </row>
    <row r="64" spans="1:25" ht="42" customHeight="1" x14ac:dyDescent="0.25">
      <c r="A64" s="150" t="s">
        <v>35</v>
      </c>
      <c r="B64" s="146">
        <f t="shared" si="10"/>
        <v>0</v>
      </c>
      <c r="C64" s="146">
        <f t="shared" si="10"/>
        <v>0</v>
      </c>
      <c r="D64" s="146">
        <f t="shared" si="10"/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8">
        <v>0</v>
      </c>
    </row>
    <row r="65" spans="1:25" ht="45" customHeight="1" x14ac:dyDescent="0.25">
      <c r="A65" s="150" t="s">
        <v>36</v>
      </c>
      <c r="B65" s="146">
        <f t="shared" si="10"/>
        <v>0</v>
      </c>
      <c r="C65" s="146">
        <f t="shared" si="10"/>
        <v>0</v>
      </c>
      <c r="D65" s="146">
        <f t="shared" si="10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8">
        <v>0</v>
      </c>
    </row>
    <row r="66" spans="1:25" ht="42.75" customHeight="1" x14ac:dyDescent="0.25">
      <c r="A66" s="151" t="s">
        <v>40</v>
      </c>
      <c r="B66" s="146">
        <f t="shared" si="10"/>
        <v>0</v>
      </c>
      <c r="C66" s="146">
        <f t="shared" si="10"/>
        <v>0</v>
      </c>
      <c r="D66" s="146">
        <f t="shared" si="10"/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8">
        <v>0</v>
      </c>
    </row>
    <row r="67" spans="1:25" ht="42.75" customHeight="1" x14ac:dyDescent="0.25">
      <c r="A67" s="150" t="s">
        <v>31</v>
      </c>
      <c r="B67" s="146">
        <f t="shared" si="10"/>
        <v>3</v>
      </c>
      <c r="C67" s="146">
        <f t="shared" si="10"/>
        <v>109</v>
      </c>
      <c r="D67" s="146">
        <f t="shared" si="10"/>
        <v>30</v>
      </c>
      <c r="E67" s="17">
        <v>1</v>
      </c>
      <c r="F67" s="17">
        <v>23</v>
      </c>
      <c r="G67" s="17">
        <v>12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1</v>
      </c>
      <c r="U67" s="17">
        <v>37</v>
      </c>
      <c r="V67" s="17">
        <v>3</v>
      </c>
      <c r="W67" s="17">
        <v>1</v>
      </c>
      <c r="X67" s="17">
        <v>49</v>
      </c>
      <c r="Y67" s="18">
        <v>15</v>
      </c>
    </row>
    <row r="68" spans="1:25" x14ac:dyDescent="0.25">
      <c r="A68" s="254" t="s">
        <v>46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6"/>
    </row>
    <row r="69" spans="1:25" x14ac:dyDescent="0.25">
      <c r="A69" s="257" t="s">
        <v>13</v>
      </c>
      <c r="B69" s="258" t="s">
        <v>14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9"/>
    </row>
    <row r="70" spans="1:25" x14ac:dyDescent="0.25">
      <c r="A70" s="257"/>
      <c r="B70" s="260" t="s">
        <v>15</v>
      </c>
      <c r="C70" s="260"/>
      <c r="D70" s="260"/>
      <c r="E70" s="258" t="s">
        <v>16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9"/>
    </row>
    <row r="71" spans="1:25" x14ac:dyDescent="0.25">
      <c r="A71" s="257"/>
      <c r="B71" s="260"/>
      <c r="C71" s="260"/>
      <c r="D71" s="260"/>
      <c r="E71" s="258" t="s">
        <v>17</v>
      </c>
      <c r="F71" s="258"/>
      <c r="G71" s="258"/>
      <c r="H71" s="258" t="s">
        <v>18</v>
      </c>
      <c r="I71" s="258"/>
      <c r="J71" s="258"/>
      <c r="K71" s="258" t="s">
        <v>19</v>
      </c>
      <c r="L71" s="258"/>
      <c r="M71" s="258"/>
      <c r="N71" s="258" t="s">
        <v>20</v>
      </c>
      <c r="O71" s="258"/>
      <c r="P71" s="258"/>
      <c r="Q71" s="258" t="s">
        <v>21</v>
      </c>
      <c r="R71" s="258"/>
      <c r="S71" s="258"/>
      <c r="T71" s="258" t="s">
        <v>22</v>
      </c>
      <c r="U71" s="258"/>
      <c r="V71" s="258"/>
      <c r="W71" s="258" t="s">
        <v>23</v>
      </c>
      <c r="X71" s="258"/>
      <c r="Y71" s="259"/>
    </row>
    <row r="72" spans="1:25" ht="30.75" x14ac:dyDescent="0.25">
      <c r="A72" s="257"/>
      <c r="B72" s="142" t="s">
        <v>24</v>
      </c>
      <c r="C72" s="143" t="s">
        <v>25</v>
      </c>
      <c r="D72" s="143" t="s">
        <v>26</v>
      </c>
      <c r="E72" s="142" t="s">
        <v>24</v>
      </c>
      <c r="F72" s="143" t="s">
        <v>25</v>
      </c>
      <c r="G72" s="143" t="s">
        <v>26</v>
      </c>
      <c r="H72" s="142" t="s">
        <v>24</v>
      </c>
      <c r="I72" s="143" t="s">
        <v>25</v>
      </c>
      <c r="J72" s="143" t="s">
        <v>26</v>
      </c>
      <c r="K72" s="142" t="s">
        <v>24</v>
      </c>
      <c r="L72" s="143" t="s">
        <v>25</v>
      </c>
      <c r="M72" s="143" t="s">
        <v>26</v>
      </c>
      <c r="N72" s="142" t="s">
        <v>24</v>
      </c>
      <c r="O72" s="143" t="s">
        <v>25</v>
      </c>
      <c r="P72" s="143" t="s">
        <v>26</v>
      </c>
      <c r="Q72" s="142" t="s">
        <v>24</v>
      </c>
      <c r="R72" s="143" t="s">
        <v>25</v>
      </c>
      <c r="S72" s="143" t="s">
        <v>26</v>
      </c>
      <c r="T72" s="142" t="s">
        <v>24</v>
      </c>
      <c r="U72" s="143" t="s">
        <v>25</v>
      </c>
      <c r="V72" s="143" t="s">
        <v>26</v>
      </c>
      <c r="W72" s="142" t="s">
        <v>24</v>
      </c>
      <c r="X72" s="143" t="s">
        <v>25</v>
      </c>
      <c r="Y72" s="144" t="s">
        <v>26</v>
      </c>
    </row>
    <row r="73" spans="1:25" x14ac:dyDescent="0.25">
      <c r="A73" s="261" t="s">
        <v>47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3"/>
    </row>
    <row r="74" spans="1:25" ht="49.5" customHeight="1" x14ac:dyDescent="0.25">
      <c r="A74" s="145" t="s">
        <v>28</v>
      </c>
      <c r="B74" s="146">
        <f>SUM(E74,H74,K74,N74,Q74,T74,W74)</f>
        <v>331</v>
      </c>
      <c r="C74" s="146">
        <f>SUM(F74,I74,L74,O74,R74,U74,X74)</f>
        <v>2172</v>
      </c>
      <c r="D74" s="146">
        <f>SUM(G74,J74,M74,P74,S74,V74,Y74)</f>
        <v>190</v>
      </c>
      <c r="E74" s="147">
        <f>SUM(E75:E79,E81:E84)</f>
        <v>75</v>
      </c>
      <c r="F74" s="147">
        <f t="shared" ref="F74:Y74" si="11">SUM(F75:F79,F81:F84)</f>
        <v>74</v>
      </c>
      <c r="G74" s="147">
        <f t="shared" si="11"/>
        <v>51</v>
      </c>
      <c r="H74" s="147">
        <f t="shared" si="11"/>
        <v>0</v>
      </c>
      <c r="I74" s="147">
        <f t="shared" si="11"/>
        <v>0</v>
      </c>
      <c r="J74" s="147">
        <f t="shared" si="11"/>
        <v>0</v>
      </c>
      <c r="K74" s="147">
        <f t="shared" si="11"/>
        <v>63</v>
      </c>
      <c r="L74" s="147">
        <f t="shared" si="11"/>
        <v>1063</v>
      </c>
      <c r="M74" s="147">
        <f t="shared" si="11"/>
        <v>33</v>
      </c>
      <c r="N74" s="147">
        <f t="shared" si="11"/>
        <v>102</v>
      </c>
      <c r="O74" s="147">
        <f t="shared" si="11"/>
        <v>422</v>
      </c>
      <c r="P74" s="147">
        <f t="shared" si="11"/>
        <v>29</v>
      </c>
      <c r="Q74" s="147">
        <f t="shared" si="11"/>
        <v>7</v>
      </c>
      <c r="R74" s="147">
        <f t="shared" si="11"/>
        <v>7</v>
      </c>
      <c r="S74" s="147">
        <f t="shared" si="11"/>
        <v>0</v>
      </c>
      <c r="T74" s="147">
        <f t="shared" si="11"/>
        <v>1</v>
      </c>
      <c r="U74" s="147">
        <f t="shared" si="11"/>
        <v>1</v>
      </c>
      <c r="V74" s="147">
        <f t="shared" si="11"/>
        <v>0</v>
      </c>
      <c r="W74" s="147">
        <f t="shared" si="11"/>
        <v>83</v>
      </c>
      <c r="X74" s="147">
        <f t="shared" si="11"/>
        <v>605</v>
      </c>
      <c r="Y74" s="148">
        <f t="shared" si="11"/>
        <v>77</v>
      </c>
    </row>
    <row r="75" spans="1:25" ht="44.25" customHeight="1" x14ac:dyDescent="0.25">
      <c r="A75" s="149" t="s">
        <v>34</v>
      </c>
      <c r="B75" s="146">
        <f t="shared" ref="B75:D79" si="12">SUM(E75,H75,K75,N75,Q75,T75,W75)</f>
        <v>101</v>
      </c>
      <c r="C75" s="146">
        <f t="shared" si="12"/>
        <v>101</v>
      </c>
      <c r="D75" s="146">
        <f t="shared" si="12"/>
        <v>0</v>
      </c>
      <c r="E75" s="22">
        <v>65</v>
      </c>
      <c r="F75" s="22">
        <v>65</v>
      </c>
      <c r="G75" s="22">
        <v>0</v>
      </c>
      <c r="H75" s="22">
        <v>0</v>
      </c>
      <c r="I75" s="22">
        <v>0</v>
      </c>
      <c r="J75" s="22">
        <v>0</v>
      </c>
      <c r="K75" s="22">
        <v>9</v>
      </c>
      <c r="L75" s="22">
        <v>9</v>
      </c>
      <c r="M75" s="22">
        <v>0</v>
      </c>
      <c r="N75" s="22">
        <v>20</v>
      </c>
      <c r="O75" s="22">
        <v>20</v>
      </c>
      <c r="P75" s="22">
        <v>0</v>
      </c>
      <c r="Q75" s="22">
        <v>7</v>
      </c>
      <c r="R75" s="22">
        <v>7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3">
        <v>0</v>
      </c>
    </row>
    <row r="76" spans="1:25" ht="39.75" customHeight="1" x14ac:dyDescent="0.25">
      <c r="A76" s="150" t="s">
        <v>35</v>
      </c>
      <c r="B76" s="146">
        <f t="shared" si="12"/>
        <v>0</v>
      </c>
      <c r="C76" s="146">
        <f t="shared" si="12"/>
        <v>0</v>
      </c>
      <c r="D76" s="146">
        <f t="shared" si="12"/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3">
        <v>0</v>
      </c>
    </row>
    <row r="77" spans="1:25" ht="45" customHeight="1" x14ac:dyDescent="0.25">
      <c r="A77" s="150" t="s">
        <v>36</v>
      </c>
      <c r="B77" s="146">
        <f t="shared" si="12"/>
        <v>10</v>
      </c>
      <c r="C77" s="146">
        <f t="shared" si="12"/>
        <v>9</v>
      </c>
      <c r="D77" s="146">
        <f t="shared" si="12"/>
        <v>51</v>
      </c>
      <c r="E77" s="22">
        <v>10</v>
      </c>
      <c r="F77" s="22">
        <v>9</v>
      </c>
      <c r="G77" s="22">
        <v>51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3">
        <v>0</v>
      </c>
    </row>
    <row r="78" spans="1:25" ht="27.75" customHeight="1" x14ac:dyDescent="0.25">
      <c r="A78" s="151" t="s">
        <v>40</v>
      </c>
      <c r="B78" s="146">
        <f t="shared" si="12"/>
        <v>91</v>
      </c>
      <c r="C78" s="146">
        <f t="shared" si="12"/>
        <v>1298</v>
      </c>
      <c r="D78" s="146">
        <f t="shared" si="12"/>
        <v>82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50</v>
      </c>
      <c r="L78" s="22">
        <v>1050</v>
      </c>
      <c r="M78" s="22">
        <v>21</v>
      </c>
      <c r="N78" s="22">
        <v>20</v>
      </c>
      <c r="O78" s="22">
        <v>120</v>
      </c>
      <c r="P78" s="22">
        <v>6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21</v>
      </c>
      <c r="X78" s="22">
        <v>128</v>
      </c>
      <c r="Y78" s="23">
        <v>55</v>
      </c>
    </row>
    <row r="79" spans="1:25" ht="43.5" customHeight="1" x14ac:dyDescent="0.25">
      <c r="A79" s="150" t="s">
        <v>31</v>
      </c>
      <c r="B79" s="146">
        <f t="shared" si="12"/>
        <v>0</v>
      </c>
      <c r="C79" s="146">
        <f t="shared" si="12"/>
        <v>0</v>
      </c>
      <c r="D79" s="146">
        <f t="shared" si="12"/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3">
        <v>0</v>
      </c>
    </row>
    <row r="80" spans="1:25" x14ac:dyDescent="0.25">
      <c r="A80" s="248" t="s">
        <v>48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50"/>
    </row>
    <row r="81" spans="1:25" ht="40.5" customHeight="1" x14ac:dyDescent="0.25">
      <c r="A81" s="149" t="s">
        <v>34</v>
      </c>
      <c r="B81" s="146">
        <f t="shared" ref="B81:D84" si="13">SUM(E81,H81,K81,N81,Q81,T81,W81)</f>
        <v>81</v>
      </c>
      <c r="C81" s="146">
        <f t="shared" si="13"/>
        <v>81</v>
      </c>
      <c r="D81" s="146">
        <f t="shared" si="13"/>
        <v>16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4</v>
      </c>
      <c r="L81" s="22">
        <v>4</v>
      </c>
      <c r="M81" s="22">
        <v>12</v>
      </c>
      <c r="N81" s="22">
        <v>38</v>
      </c>
      <c r="O81" s="22">
        <v>38</v>
      </c>
      <c r="P81" s="22">
        <v>2</v>
      </c>
      <c r="Q81" s="22">
        <v>0</v>
      </c>
      <c r="R81" s="22">
        <v>0</v>
      </c>
      <c r="S81" s="22">
        <v>0</v>
      </c>
      <c r="T81" s="22">
        <v>1</v>
      </c>
      <c r="U81" s="22">
        <v>1</v>
      </c>
      <c r="V81" s="22">
        <v>0</v>
      </c>
      <c r="W81" s="22">
        <v>38</v>
      </c>
      <c r="X81" s="22">
        <v>38</v>
      </c>
      <c r="Y81" s="23">
        <v>2</v>
      </c>
    </row>
    <row r="82" spans="1:25" ht="43.5" customHeight="1" x14ac:dyDescent="0.25">
      <c r="A82" s="150" t="s">
        <v>35</v>
      </c>
      <c r="B82" s="146">
        <f t="shared" si="13"/>
        <v>0</v>
      </c>
      <c r="C82" s="146">
        <f t="shared" si="13"/>
        <v>0</v>
      </c>
      <c r="D82" s="146">
        <f t="shared" si="13"/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3">
        <v>0</v>
      </c>
    </row>
    <row r="83" spans="1:25" ht="42" customHeight="1" x14ac:dyDescent="0.25">
      <c r="A83" s="150" t="s">
        <v>36</v>
      </c>
      <c r="B83" s="146">
        <f t="shared" si="13"/>
        <v>8</v>
      </c>
      <c r="C83" s="146">
        <f t="shared" si="13"/>
        <v>66</v>
      </c>
      <c r="D83" s="146">
        <f t="shared" si="13"/>
        <v>1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4</v>
      </c>
      <c r="O83" s="22">
        <v>30</v>
      </c>
      <c r="P83" s="22">
        <v>1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4</v>
      </c>
      <c r="X83" s="22">
        <v>36</v>
      </c>
      <c r="Y83" s="23">
        <v>0</v>
      </c>
    </row>
    <row r="84" spans="1:25" ht="32.25" customHeight="1" x14ac:dyDescent="0.25">
      <c r="A84" s="151" t="s">
        <v>40</v>
      </c>
      <c r="B84" s="146">
        <f t="shared" si="13"/>
        <v>40</v>
      </c>
      <c r="C84" s="146">
        <f t="shared" si="13"/>
        <v>617</v>
      </c>
      <c r="D84" s="146">
        <f t="shared" si="13"/>
        <v>40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20</v>
      </c>
      <c r="O84" s="22">
        <v>214</v>
      </c>
      <c r="P84" s="22">
        <v>20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20</v>
      </c>
      <c r="X84" s="22">
        <v>403</v>
      </c>
      <c r="Y84" s="23">
        <v>20</v>
      </c>
    </row>
    <row r="85" spans="1:25" x14ac:dyDescent="0.25">
      <c r="A85" s="254" t="s">
        <v>49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6"/>
    </row>
    <row r="86" spans="1:25" x14ac:dyDescent="0.25">
      <c r="A86" s="257" t="s">
        <v>13</v>
      </c>
      <c r="B86" s="258" t="s">
        <v>14</v>
      </c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9"/>
    </row>
    <row r="87" spans="1:25" x14ac:dyDescent="0.25">
      <c r="A87" s="257"/>
      <c r="B87" s="260" t="s">
        <v>15</v>
      </c>
      <c r="C87" s="260"/>
      <c r="D87" s="260"/>
      <c r="E87" s="258" t="s">
        <v>16</v>
      </c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9"/>
    </row>
    <row r="88" spans="1:25" x14ac:dyDescent="0.25">
      <c r="A88" s="257"/>
      <c r="B88" s="260"/>
      <c r="C88" s="260"/>
      <c r="D88" s="260"/>
      <c r="E88" s="258" t="s">
        <v>17</v>
      </c>
      <c r="F88" s="258"/>
      <c r="G88" s="258"/>
      <c r="H88" s="258" t="s">
        <v>18</v>
      </c>
      <c r="I88" s="258"/>
      <c r="J88" s="258"/>
      <c r="K88" s="258" t="s">
        <v>19</v>
      </c>
      <c r="L88" s="258"/>
      <c r="M88" s="258"/>
      <c r="N88" s="258" t="s">
        <v>20</v>
      </c>
      <c r="O88" s="258"/>
      <c r="P88" s="258"/>
      <c r="Q88" s="258" t="s">
        <v>21</v>
      </c>
      <c r="R88" s="258"/>
      <c r="S88" s="258"/>
      <c r="T88" s="258" t="s">
        <v>22</v>
      </c>
      <c r="U88" s="258"/>
      <c r="V88" s="258"/>
      <c r="W88" s="258" t="s">
        <v>23</v>
      </c>
      <c r="X88" s="258"/>
      <c r="Y88" s="259"/>
    </row>
    <row r="89" spans="1:25" ht="30.75" x14ac:dyDescent="0.25">
      <c r="A89" s="257"/>
      <c r="B89" s="142" t="s">
        <v>24</v>
      </c>
      <c r="C89" s="143" t="s">
        <v>25</v>
      </c>
      <c r="D89" s="143" t="s">
        <v>26</v>
      </c>
      <c r="E89" s="142" t="s">
        <v>24</v>
      </c>
      <c r="F89" s="143" t="s">
        <v>25</v>
      </c>
      <c r="G89" s="143" t="s">
        <v>26</v>
      </c>
      <c r="H89" s="142" t="s">
        <v>24</v>
      </c>
      <c r="I89" s="143" t="s">
        <v>25</v>
      </c>
      <c r="J89" s="143" t="s">
        <v>26</v>
      </c>
      <c r="K89" s="142" t="s">
        <v>24</v>
      </c>
      <c r="L89" s="143" t="s">
        <v>25</v>
      </c>
      <c r="M89" s="143" t="s">
        <v>26</v>
      </c>
      <c r="N89" s="142" t="s">
        <v>24</v>
      </c>
      <c r="O89" s="143" t="s">
        <v>25</v>
      </c>
      <c r="P89" s="143" t="s">
        <v>26</v>
      </c>
      <c r="Q89" s="142" t="s">
        <v>24</v>
      </c>
      <c r="R89" s="143" t="s">
        <v>25</v>
      </c>
      <c r="S89" s="143" t="s">
        <v>26</v>
      </c>
      <c r="T89" s="142" t="s">
        <v>24</v>
      </c>
      <c r="U89" s="143" t="s">
        <v>25</v>
      </c>
      <c r="V89" s="143" t="s">
        <v>26</v>
      </c>
      <c r="W89" s="142" t="s">
        <v>24</v>
      </c>
      <c r="X89" s="143" t="s">
        <v>25</v>
      </c>
      <c r="Y89" s="144" t="s">
        <v>26</v>
      </c>
    </row>
    <row r="90" spans="1:25" x14ac:dyDescent="0.25">
      <c r="A90" s="261" t="s">
        <v>50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3"/>
    </row>
    <row r="91" spans="1:25" x14ac:dyDescent="0.25">
      <c r="A91" s="145" t="s">
        <v>28</v>
      </c>
      <c r="B91" s="146">
        <f>SUM(E91,H91,K91,N91,Q91,T91,W91)</f>
        <v>64</v>
      </c>
      <c r="C91" s="146">
        <f>SUM(F91,I91,L91,O91,R91,U91,X91)</f>
        <v>737</v>
      </c>
      <c r="D91" s="146">
        <f>SUM(G91,J91,M91,P91,S91,V91,Y91)</f>
        <v>13</v>
      </c>
      <c r="E91" s="147">
        <f>SUM(E92:E97)</f>
        <v>16</v>
      </c>
      <c r="F91" s="147">
        <f t="shared" ref="F91:Y91" si="14">SUM(F92:F97)</f>
        <v>90</v>
      </c>
      <c r="G91" s="147">
        <f t="shared" si="14"/>
        <v>5</v>
      </c>
      <c r="H91" s="147">
        <f t="shared" si="14"/>
        <v>2</v>
      </c>
      <c r="I91" s="147">
        <f t="shared" si="14"/>
        <v>212</v>
      </c>
      <c r="J91" s="147">
        <f t="shared" si="14"/>
        <v>2</v>
      </c>
      <c r="K91" s="147">
        <f t="shared" si="14"/>
        <v>0</v>
      </c>
      <c r="L91" s="147">
        <f t="shared" si="14"/>
        <v>0</v>
      </c>
      <c r="M91" s="147">
        <f t="shared" si="14"/>
        <v>0</v>
      </c>
      <c r="N91" s="147">
        <f t="shared" si="14"/>
        <v>3</v>
      </c>
      <c r="O91" s="147">
        <f t="shared" si="14"/>
        <v>3</v>
      </c>
      <c r="P91" s="147">
        <f t="shared" si="14"/>
        <v>0</v>
      </c>
      <c r="Q91" s="147">
        <f t="shared" si="14"/>
        <v>3</v>
      </c>
      <c r="R91" s="147">
        <f t="shared" si="14"/>
        <v>3</v>
      </c>
      <c r="S91" s="147">
        <f t="shared" si="14"/>
        <v>0</v>
      </c>
      <c r="T91" s="147">
        <f t="shared" si="14"/>
        <v>25</v>
      </c>
      <c r="U91" s="147">
        <f t="shared" si="14"/>
        <v>25</v>
      </c>
      <c r="V91" s="147">
        <f t="shared" si="14"/>
        <v>0</v>
      </c>
      <c r="W91" s="147">
        <f t="shared" si="14"/>
        <v>15</v>
      </c>
      <c r="X91" s="147">
        <f t="shared" si="14"/>
        <v>404</v>
      </c>
      <c r="Y91" s="148">
        <f t="shared" si="14"/>
        <v>6</v>
      </c>
    </row>
    <row r="92" spans="1:25" ht="39.75" customHeight="1" x14ac:dyDescent="0.25">
      <c r="A92" s="149" t="s">
        <v>34</v>
      </c>
      <c r="B92" s="146">
        <f t="shared" ref="B92:D97" si="15">SUM(E92,H92,K92,N92,Q92,T92,W92)</f>
        <v>56</v>
      </c>
      <c r="C92" s="146">
        <f t="shared" si="15"/>
        <v>56</v>
      </c>
      <c r="D92" s="146">
        <f t="shared" si="15"/>
        <v>0</v>
      </c>
      <c r="E92" s="22">
        <v>15</v>
      </c>
      <c r="F92" s="22">
        <v>15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3</v>
      </c>
      <c r="O92" s="22">
        <v>3</v>
      </c>
      <c r="P92" s="22">
        <v>0</v>
      </c>
      <c r="Q92" s="22">
        <v>3</v>
      </c>
      <c r="R92" s="22">
        <v>3</v>
      </c>
      <c r="S92" s="22">
        <v>0</v>
      </c>
      <c r="T92" s="22">
        <v>25</v>
      </c>
      <c r="U92" s="22">
        <v>25</v>
      </c>
      <c r="V92" s="22">
        <v>0</v>
      </c>
      <c r="W92" s="22">
        <v>10</v>
      </c>
      <c r="X92" s="22">
        <v>10</v>
      </c>
      <c r="Y92" s="23">
        <v>0</v>
      </c>
    </row>
    <row r="93" spans="1:25" ht="41.25" customHeight="1" x14ac:dyDescent="0.25">
      <c r="A93" s="150" t="s">
        <v>35</v>
      </c>
      <c r="B93" s="146">
        <f t="shared" si="15"/>
        <v>0</v>
      </c>
      <c r="C93" s="146">
        <f t="shared" si="15"/>
        <v>0</v>
      </c>
      <c r="D93" s="146">
        <f t="shared" si="15"/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3">
        <v>0</v>
      </c>
    </row>
    <row r="94" spans="1:25" ht="44.25" customHeight="1" x14ac:dyDescent="0.25">
      <c r="A94" s="150" t="s">
        <v>36</v>
      </c>
      <c r="B94" s="146">
        <f t="shared" si="15"/>
        <v>0</v>
      </c>
      <c r="C94" s="146">
        <f t="shared" si="15"/>
        <v>0</v>
      </c>
      <c r="D94" s="146">
        <f t="shared" si="15"/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3">
        <v>0</v>
      </c>
    </row>
    <row r="95" spans="1:25" ht="30.75" customHeight="1" x14ac:dyDescent="0.25">
      <c r="A95" s="150" t="s">
        <v>40</v>
      </c>
      <c r="B95" s="146">
        <f t="shared" si="15"/>
        <v>0</v>
      </c>
      <c r="C95" s="146">
        <f t="shared" si="15"/>
        <v>0</v>
      </c>
      <c r="D95" s="146">
        <f t="shared" si="15"/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3">
        <v>0</v>
      </c>
    </row>
    <row r="96" spans="1:25" ht="43.5" customHeight="1" x14ac:dyDescent="0.25">
      <c r="A96" s="150" t="s">
        <v>31</v>
      </c>
      <c r="B96" s="146">
        <f t="shared" si="15"/>
        <v>4</v>
      </c>
      <c r="C96" s="146">
        <f t="shared" si="15"/>
        <v>680</v>
      </c>
      <c r="D96" s="146">
        <f t="shared" si="15"/>
        <v>9</v>
      </c>
      <c r="E96" s="22">
        <v>1</v>
      </c>
      <c r="F96" s="22">
        <v>75</v>
      </c>
      <c r="G96" s="22">
        <v>5</v>
      </c>
      <c r="H96" s="22">
        <v>2</v>
      </c>
      <c r="I96" s="22">
        <v>212</v>
      </c>
      <c r="J96" s="22">
        <v>2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1</v>
      </c>
      <c r="X96" s="22">
        <v>393</v>
      </c>
      <c r="Y96" s="23">
        <v>2</v>
      </c>
    </row>
    <row r="97" spans="1:25" ht="42.75" customHeight="1" x14ac:dyDescent="0.25">
      <c r="A97" s="150" t="s">
        <v>51</v>
      </c>
      <c r="B97" s="146">
        <f t="shared" si="15"/>
        <v>4</v>
      </c>
      <c r="C97" s="146">
        <f t="shared" si="15"/>
        <v>1</v>
      </c>
      <c r="D97" s="146">
        <f t="shared" si="15"/>
        <v>4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4</v>
      </c>
      <c r="X97" s="22">
        <v>1</v>
      </c>
      <c r="Y97" s="23">
        <v>4</v>
      </c>
    </row>
    <row r="98" spans="1:25" x14ac:dyDescent="0.25">
      <c r="A98" s="254" t="s">
        <v>52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6"/>
    </row>
    <row r="99" spans="1:25" x14ac:dyDescent="0.25">
      <c r="A99" s="257" t="s">
        <v>13</v>
      </c>
      <c r="B99" s="258" t="s">
        <v>14</v>
      </c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9"/>
    </row>
    <row r="100" spans="1:25" x14ac:dyDescent="0.25">
      <c r="A100" s="257"/>
      <c r="B100" s="260" t="s">
        <v>15</v>
      </c>
      <c r="C100" s="260"/>
      <c r="D100" s="260"/>
      <c r="E100" s="258" t="s">
        <v>16</v>
      </c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9"/>
    </row>
    <row r="101" spans="1:25" x14ac:dyDescent="0.25">
      <c r="A101" s="257"/>
      <c r="B101" s="260"/>
      <c r="C101" s="260"/>
      <c r="D101" s="260"/>
      <c r="E101" s="258" t="s">
        <v>17</v>
      </c>
      <c r="F101" s="258"/>
      <c r="G101" s="258"/>
      <c r="H101" s="258" t="s">
        <v>18</v>
      </c>
      <c r="I101" s="258"/>
      <c r="J101" s="258"/>
      <c r="K101" s="258" t="s">
        <v>19</v>
      </c>
      <c r="L101" s="258"/>
      <c r="M101" s="258"/>
      <c r="N101" s="258" t="s">
        <v>20</v>
      </c>
      <c r="O101" s="258"/>
      <c r="P101" s="258"/>
      <c r="Q101" s="258" t="s">
        <v>21</v>
      </c>
      <c r="R101" s="258"/>
      <c r="S101" s="258"/>
      <c r="T101" s="258" t="s">
        <v>22</v>
      </c>
      <c r="U101" s="258"/>
      <c r="V101" s="258"/>
      <c r="W101" s="258" t="s">
        <v>23</v>
      </c>
      <c r="X101" s="258"/>
      <c r="Y101" s="259"/>
    </row>
    <row r="102" spans="1:25" ht="30.75" x14ac:dyDescent="0.25">
      <c r="A102" s="257"/>
      <c r="B102" s="142" t="s">
        <v>24</v>
      </c>
      <c r="C102" s="143" t="s">
        <v>25</v>
      </c>
      <c r="D102" s="143" t="s">
        <v>26</v>
      </c>
      <c r="E102" s="142" t="s">
        <v>24</v>
      </c>
      <c r="F102" s="143" t="s">
        <v>25</v>
      </c>
      <c r="G102" s="143" t="s">
        <v>26</v>
      </c>
      <c r="H102" s="142" t="s">
        <v>24</v>
      </c>
      <c r="I102" s="143" t="s">
        <v>25</v>
      </c>
      <c r="J102" s="143" t="s">
        <v>26</v>
      </c>
      <c r="K102" s="142" t="s">
        <v>24</v>
      </c>
      <c r="L102" s="143" t="s">
        <v>25</v>
      </c>
      <c r="M102" s="143" t="s">
        <v>26</v>
      </c>
      <c r="N102" s="142" t="s">
        <v>24</v>
      </c>
      <c r="O102" s="143" t="s">
        <v>25</v>
      </c>
      <c r="P102" s="143" t="s">
        <v>26</v>
      </c>
      <c r="Q102" s="142" t="s">
        <v>24</v>
      </c>
      <c r="R102" s="143" t="s">
        <v>25</v>
      </c>
      <c r="S102" s="143" t="s">
        <v>26</v>
      </c>
      <c r="T102" s="142" t="s">
        <v>24</v>
      </c>
      <c r="U102" s="143" t="s">
        <v>25</v>
      </c>
      <c r="V102" s="143" t="s">
        <v>26</v>
      </c>
      <c r="W102" s="142" t="s">
        <v>24</v>
      </c>
      <c r="X102" s="143" t="s">
        <v>25</v>
      </c>
      <c r="Y102" s="144" t="s">
        <v>26</v>
      </c>
    </row>
    <row r="103" spans="1:25" x14ac:dyDescent="0.25">
      <c r="A103" s="261" t="s">
        <v>53</v>
      </c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3"/>
    </row>
    <row r="104" spans="1:25" x14ac:dyDescent="0.25">
      <c r="A104" s="145" t="s">
        <v>28</v>
      </c>
      <c r="B104" s="146">
        <f>SUM(E104,H104,K104,N104,Q104,T104,W104)</f>
        <v>728</v>
      </c>
      <c r="C104" s="146">
        <f>SUM(F104,I104,L104,O104,R104,U104,X104)</f>
        <v>1536</v>
      </c>
      <c r="D104" s="146">
        <f>SUM(G104,J104,M104,P104,S104,V104,Y104)</f>
        <v>192</v>
      </c>
      <c r="E104" s="147">
        <f>SUM(E105:E110,E112:E116)</f>
        <v>141</v>
      </c>
      <c r="F104" s="147">
        <f t="shared" ref="F104:Y104" si="16">SUM(F105:F110,F112:F116)</f>
        <v>143</v>
      </c>
      <c r="G104" s="147">
        <f t="shared" si="16"/>
        <v>86</v>
      </c>
      <c r="H104" s="147">
        <f t="shared" si="16"/>
        <v>21</v>
      </c>
      <c r="I104" s="147">
        <f t="shared" si="16"/>
        <v>21</v>
      </c>
      <c r="J104" s="147">
        <f t="shared" si="16"/>
        <v>0</v>
      </c>
      <c r="K104" s="147">
        <f t="shared" si="16"/>
        <v>96</v>
      </c>
      <c r="L104" s="147">
        <f t="shared" si="16"/>
        <v>114</v>
      </c>
      <c r="M104" s="147">
        <f t="shared" si="16"/>
        <v>8</v>
      </c>
      <c r="N104" s="147">
        <f t="shared" si="16"/>
        <v>163</v>
      </c>
      <c r="O104" s="147">
        <f t="shared" si="16"/>
        <v>163</v>
      </c>
      <c r="P104" s="147">
        <f t="shared" si="16"/>
        <v>0</v>
      </c>
      <c r="Q104" s="147">
        <f t="shared" si="16"/>
        <v>45</v>
      </c>
      <c r="R104" s="147">
        <f t="shared" si="16"/>
        <v>45</v>
      </c>
      <c r="S104" s="147">
        <f t="shared" si="16"/>
        <v>0</v>
      </c>
      <c r="T104" s="147">
        <f t="shared" si="16"/>
        <v>58</v>
      </c>
      <c r="U104" s="147">
        <f t="shared" si="16"/>
        <v>125</v>
      </c>
      <c r="V104" s="147">
        <f t="shared" si="16"/>
        <v>5</v>
      </c>
      <c r="W104" s="147">
        <f t="shared" si="16"/>
        <v>204</v>
      </c>
      <c r="X104" s="147">
        <f t="shared" si="16"/>
        <v>925</v>
      </c>
      <c r="Y104" s="148">
        <f t="shared" si="16"/>
        <v>93</v>
      </c>
    </row>
    <row r="105" spans="1:25" ht="40.5" customHeight="1" x14ac:dyDescent="0.25">
      <c r="A105" s="149" t="s">
        <v>34</v>
      </c>
      <c r="B105" s="146">
        <f t="shared" ref="B105:D110" si="17">SUM(E105,H105,K105,N105,Q105,T105,W105)</f>
        <v>488</v>
      </c>
      <c r="C105" s="146">
        <f t="shared" si="17"/>
        <v>488</v>
      </c>
      <c r="D105" s="146">
        <f t="shared" si="17"/>
        <v>0</v>
      </c>
      <c r="E105" s="22">
        <v>89</v>
      </c>
      <c r="F105" s="22">
        <v>89</v>
      </c>
      <c r="G105" s="22">
        <v>0</v>
      </c>
      <c r="H105" s="22">
        <v>21</v>
      </c>
      <c r="I105" s="22">
        <v>21</v>
      </c>
      <c r="J105" s="22">
        <v>0</v>
      </c>
      <c r="K105" s="22">
        <v>82</v>
      </c>
      <c r="L105" s="22">
        <v>82</v>
      </c>
      <c r="M105" s="22">
        <v>0</v>
      </c>
      <c r="N105" s="22">
        <v>140</v>
      </c>
      <c r="O105" s="22">
        <v>140</v>
      </c>
      <c r="P105" s="22">
        <v>0</v>
      </c>
      <c r="Q105" s="22">
        <v>42</v>
      </c>
      <c r="R105" s="22">
        <v>42</v>
      </c>
      <c r="S105" s="22">
        <v>0</v>
      </c>
      <c r="T105" s="22">
        <v>20</v>
      </c>
      <c r="U105" s="22">
        <v>20</v>
      </c>
      <c r="V105" s="22">
        <v>0</v>
      </c>
      <c r="W105" s="22">
        <v>94</v>
      </c>
      <c r="X105" s="22">
        <v>94</v>
      </c>
      <c r="Y105" s="23">
        <v>0</v>
      </c>
    </row>
    <row r="106" spans="1:25" ht="42" customHeight="1" x14ac:dyDescent="0.25">
      <c r="A106" s="150" t="s">
        <v>35</v>
      </c>
      <c r="B106" s="146">
        <f t="shared" si="17"/>
        <v>2</v>
      </c>
      <c r="C106" s="146">
        <f t="shared" si="17"/>
        <v>13</v>
      </c>
      <c r="D106" s="146">
        <f t="shared" si="17"/>
        <v>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2</v>
      </c>
      <c r="X106" s="22">
        <v>13</v>
      </c>
      <c r="Y106" s="23">
        <v>4</v>
      </c>
    </row>
    <row r="107" spans="1:25" ht="43.5" customHeight="1" x14ac:dyDescent="0.25">
      <c r="A107" s="150" t="s">
        <v>36</v>
      </c>
      <c r="B107" s="146">
        <f t="shared" si="17"/>
        <v>15</v>
      </c>
      <c r="C107" s="146">
        <f t="shared" si="17"/>
        <v>17</v>
      </c>
      <c r="D107" s="146">
        <f t="shared" si="17"/>
        <v>86</v>
      </c>
      <c r="E107" s="22">
        <v>15</v>
      </c>
      <c r="F107" s="22">
        <v>17</v>
      </c>
      <c r="G107" s="22">
        <v>86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3">
        <v>0</v>
      </c>
    </row>
    <row r="108" spans="1:25" ht="30" customHeight="1" x14ac:dyDescent="0.25">
      <c r="A108" s="150" t="s">
        <v>40</v>
      </c>
      <c r="B108" s="146">
        <f t="shared" si="17"/>
        <v>8</v>
      </c>
      <c r="C108" s="146">
        <f t="shared" si="17"/>
        <v>110</v>
      </c>
      <c r="D108" s="146">
        <f t="shared" si="17"/>
        <v>8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3</v>
      </c>
      <c r="U108" s="22">
        <v>76</v>
      </c>
      <c r="V108" s="22">
        <v>3</v>
      </c>
      <c r="W108" s="22">
        <v>5</v>
      </c>
      <c r="X108" s="22">
        <v>34</v>
      </c>
      <c r="Y108" s="23">
        <v>5</v>
      </c>
    </row>
    <row r="109" spans="1:25" ht="42" customHeight="1" x14ac:dyDescent="0.25">
      <c r="A109" s="150" t="s">
        <v>31</v>
      </c>
      <c r="B109" s="146">
        <f t="shared" si="17"/>
        <v>3</v>
      </c>
      <c r="C109" s="146">
        <f t="shared" si="17"/>
        <v>664</v>
      </c>
      <c r="D109" s="146">
        <f t="shared" si="17"/>
        <v>22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</v>
      </c>
      <c r="L109" s="22">
        <v>19</v>
      </c>
      <c r="M109" s="22">
        <v>8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2</v>
      </c>
      <c r="X109" s="22">
        <v>645</v>
      </c>
      <c r="Y109" s="23">
        <v>14</v>
      </c>
    </row>
    <row r="110" spans="1:25" ht="65.25" customHeight="1" x14ac:dyDescent="0.25">
      <c r="A110" s="150" t="s">
        <v>51</v>
      </c>
      <c r="B110" s="146">
        <f t="shared" si="17"/>
        <v>48</v>
      </c>
      <c r="C110" s="146">
        <f t="shared" si="17"/>
        <v>2</v>
      </c>
      <c r="D110" s="146">
        <f t="shared" si="17"/>
        <v>48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48</v>
      </c>
      <c r="X110" s="22">
        <v>2</v>
      </c>
      <c r="Y110" s="23">
        <v>48</v>
      </c>
    </row>
    <row r="111" spans="1:25" x14ac:dyDescent="0.25">
      <c r="A111" s="261" t="s">
        <v>54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3"/>
    </row>
    <row r="112" spans="1:25" ht="40.5" customHeight="1" x14ac:dyDescent="0.25">
      <c r="A112" s="149" t="s">
        <v>34</v>
      </c>
      <c r="B112" s="146">
        <f t="shared" ref="B112:D116" si="18">SUM(E112,H112,K112,N112,Q112,T112,W112)</f>
        <v>131</v>
      </c>
      <c r="C112" s="146">
        <f t="shared" si="18"/>
        <v>131</v>
      </c>
      <c r="D112" s="146">
        <f t="shared" si="18"/>
        <v>0</v>
      </c>
      <c r="E112" s="22">
        <v>37</v>
      </c>
      <c r="F112" s="22">
        <v>37</v>
      </c>
      <c r="G112" s="22">
        <v>0</v>
      </c>
      <c r="H112" s="22">
        <v>0</v>
      </c>
      <c r="I112" s="22">
        <v>0</v>
      </c>
      <c r="J112" s="22">
        <v>0</v>
      </c>
      <c r="K112" s="22">
        <v>13</v>
      </c>
      <c r="L112" s="22">
        <v>13</v>
      </c>
      <c r="M112" s="22">
        <v>0</v>
      </c>
      <c r="N112" s="22">
        <v>23</v>
      </c>
      <c r="O112" s="22">
        <v>23</v>
      </c>
      <c r="P112" s="22">
        <v>0</v>
      </c>
      <c r="Q112" s="22">
        <v>3</v>
      </c>
      <c r="R112" s="22">
        <v>3</v>
      </c>
      <c r="S112" s="22">
        <v>0</v>
      </c>
      <c r="T112" s="22">
        <v>23</v>
      </c>
      <c r="U112" s="22">
        <v>23</v>
      </c>
      <c r="V112" s="22">
        <v>0</v>
      </c>
      <c r="W112" s="22">
        <v>32</v>
      </c>
      <c r="X112" s="22">
        <v>32</v>
      </c>
      <c r="Y112" s="23">
        <v>0</v>
      </c>
    </row>
    <row r="113" spans="1:25" ht="43.5" customHeight="1" x14ac:dyDescent="0.25">
      <c r="A113" s="150" t="s">
        <v>35</v>
      </c>
      <c r="B113" s="146">
        <f t="shared" si="18"/>
        <v>0</v>
      </c>
      <c r="C113" s="146">
        <f t="shared" si="18"/>
        <v>0</v>
      </c>
      <c r="D113" s="146">
        <f t="shared" si="18"/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3">
        <v>0</v>
      </c>
    </row>
    <row r="114" spans="1:25" ht="45.75" customHeight="1" x14ac:dyDescent="0.25">
      <c r="A114" s="150" t="s">
        <v>36</v>
      </c>
      <c r="B114" s="146">
        <f t="shared" si="18"/>
        <v>0</v>
      </c>
      <c r="C114" s="146">
        <f t="shared" si="18"/>
        <v>0</v>
      </c>
      <c r="D114" s="146">
        <f t="shared" si="18"/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3">
        <v>0</v>
      </c>
    </row>
    <row r="115" spans="1:25" ht="37.5" customHeight="1" x14ac:dyDescent="0.25">
      <c r="A115" s="150" t="s">
        <v>40</v>
      </c>
      <c r="B115" s="146">
        <f t="shared" si="18"/>
        <v>3</v>
      </c>
      <c r="C115" s="146">
        <f t="shared" si="18"/>
        <v>55</v>
      </c>
      <c r="D115" s="146">
        <f t="shared" si="18"/>
        <v>3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3</v>
      </c>
      <c r="X115" s="22">
        <v>55</v>
      </c>
      <c r="Y115" s="23">
        <v>3</v>
      </c>
    </row>
    <row r="116" spans="1:25" ht="61.5" customHeight="1" thickBot="1" x14ac:dyDescent="0.3">
      <c r="A116" s="152" t="s">
        <v>51</v>
      </c>
      <c r="B116" s="153">
        <f t="shared" si="18"/>
        <v>30</v>
      </c>
      <c r="C116" s="153">
        <f t="shared" si="18"/>
        <v>56</v>
      </c>
      <c r="D116" s="153">
        <f t="shared" si="18"/>
        <v>21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12</v>
      </c>
      <c r="U116" s="25">
        <v>6</v>
      </c>
      <c r="V116" s="25">
        <v>2</v>
      </c>
      <c r="W116" s="25">
        <v>18</v>
      </c>
      <c r="X116" s="25">
        <v>50</v>
      </c>
      <c r="Y116" s="26">
        <v>19</v>
      </c>
    </row>
  </sheetData>
  <mergeCells count="86">
    <mergeCell ref="A90:Y90"/>
    <mergeCell ref="A98:Y98"/>
    <mergeCell ref="A103:Y103"/>
    <mergeCell ref="A111:Y111"/>
    <mergeCell ref="H101:J101"/>
    <mergeCell ref="K101:M101"/>
    <mergeCell ref="N101:P101"/>
    <mergeCell ref="Q101:S101"/>
    <mergeCell ref="T101:V101"/>
    <mergeCell ref="W101:Y101"/>
    <mergeCell ref="A99:A102"/>
    <mergeCell ref="B99:Y99"/>
    <mergeCell ref="B100:D101"/>
    <mergeCell ref="E100:Y100"/>
    <mergeCell ref="E101:G101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73:Y73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W47:Y47"/>
    <mergeCell ref="T29:V29"/>
    <mergeCell ref="W29:Y29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A21:Y21"/>
    <mergeCell ref="A1:Y1"/>
    <mergeCell ref="A2:Y2"/>
    <mergeCell ref="A3:A6"/>
    <mergeCell ref="B3:Y3"/>
    <mergeCell ref="B4:D5"/>
    <mergeCell ref="E4:Y4"/>
    <mergeCell ref="E5:G5"/>
    <mergeCell ref="H5:J5"/>
    <mergeCell ref="K5:M5"/>
    <mergeCell ref="N5:P5"/>
    <mergeCell ref="Q5:S5"/>
    <mergeCell ref="T5:V5"/>
    <mergeCell ref="W5:Y5"/>
    <mergeCell ref="A7:Y7"/>
    <mergeCell ref="A13:Y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topLeftCell="A25" zoomScale="80" zoomScaleNormal="100" zoomScaleSheetLayoutView="80" workbookViewId="0">
      <selection activeCell="I49" sqref="I49"/>
    </sheetView>
  </sheetViews>
  <sheetFormatPr defaultRowHeight="15" x14ac:dyDescent="0.25"/>
  <cols>
    <col min="1" max="1" width="16.5703125" customWidth="1"/>
    <col min="2" max="2" width="24.85546875" customWidth="1"/>
    <col min="5" max="6" width="18.28515625" customWidth="1"/>
    <col min="7" max="7" width="13.85546875" customWidth="1"/>
    <col min="8" max="8" width="20.7109375" customWidth="1"/>
    <col min="9" max="9" width="18" customWidth="1"/>
    <col min="10" max="10" width="18.42578125" customWidth="1"/>
  </cols>
  <sheetData>
    <row r="1" spans="1:10" ht="18.75" x14ac:dyDescent="0.3">
      <c r="A1" s="265" t="s">
        <v>55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8.75" x14ac:dyDescent="0.25">
      <c r="A2" s="266" t="s">
        <v>56</v>
      </c>
      <c r="B2" s="267" t="s">
        <v>57</v>
      </c>
      <c r="C2" s="267" t="s">
        <v>58</v>
      </c>
      <c r="D2" s="267"/>
      <c r="E2" s="267" t="s">
        <v>59</v>
      </c>
      <c r="F2" s="267" t="s">
        <v>60</v>
      </c>
      <c r="G2" s="267" t="s">
        <v>61</v>
      </c>
      <c r="H2" s="267"/>
      <c r="I2" s="267" t="s">
        <v>62</v>
      </c>
      <c r="J2" s="267" t="s">
        <v>63</v>
      </c>
    </row>
    <row r="3" spans="1:10" ht="37.5" x14ac:dyDescent="0.25">
      <c r="A3" s="266"/>
      <c r="B3" s="267"/>
      <c r="C3" s="27" t="s">
        <v>64</v>
      </c>
      <c r="D3" s="27" t="s">
        <v>65</v>
      </c>
      <c r="E3" s="267"/>
      <c r="F3" s="267"/>
      <c r="G3" s="27" t="s">
        <v>66</v>
      </c>
      <c r="H3" s="27" t="s">
        <v>67</v>
      </c>
      <c r="I3" s="267"/>
      <c r="J3" s="267"/>
    </row>
    <row r="4" spans="1:10" ht="122.25" customHeight="1" x14ac:dyDescent="0.25">
      <c r="A4" s="28" t="s">
        <v>68</v>
      </c>
      <c r="B4" s="16" t="s">
        <v>69</v>
      </c>
      <c r="C4" s="16">
        <v>0</v>
      </c>
      <c r="D4" s="16">
        <v>0</v>
      </c>
      <c r="E4" s="16"/>
      <c r="F4" s="16"/>
      <c r="G4" s="16">
        <v>0</v>
      </c>
      <c r="H4" s="16">
        <v>0</v>
      </c>
      <c r="I4" s="16"/>
      <c r="J4" s="16">
        <v>0</v>
      </c>
    </row>
    <row r="5" spans="1:10" ht="31.5" x14ac:dyDescent="0.25">
      <c r="A5" s="29"/>
      <c r="B5" s="154" t="s">
        <v>265</v>
      </c>
      <c r="C5" s="31">
        <v>0</v>
      </c>
      <c r="D5" s="31">
        <v>1</v>
      </c>
      <c r="E5" s="32" t="s">
        <v>262</v>
      </c>
      <c r="F5" s="33" t="s">
        <v>263</v>
      </c>
      <c r="G5" s="34">
        <v>5</v>
      </c>
      <c r="H5" s="34">
        <v>16</v>
      </c>
      <c r="I5" s="33"/>
      <c r="J5" s="35"/>
    </row>
    <row r="6" spans="1:10" ht="315" x14ac:dyDescent="0.25">
      <c r="A6" s="29"/>
      <c r="B6" s="155" t="s">
        <v>264</v>
      </c>
      <c r="C6" s="31">
        <v>1</v>
      </c>
      <c r="D6" s="31">
        <v>1</v>
      </c>
      <c r="E6" s="32" t="s">
        <v>262</v>
      </c>
      <c r="F6" s="33" t="s">
        <v>266</v>
      </c>
      <c r="G6" s="34">
        <v>5</v>
      </c>
      <c r="H6" s="34">
        <v>16</v>
      </c>
      <c r="I6" s="33"/>
      <c r="J6" s="35"/>
    </row>
    <row r="7" spans="1:10" ht="157.5" x14ac:dyDescent="0.25">
      <c r="A7" s="29"/>
      <c r="B7" s="155" t="s">
        <v>267</v>
      </c>
      <c r="C7" s="31">
        <v>1</v>
      </c>
      <c r="D7" s="31">
        <v>1</v>
      </c>
      <c r="E7" s="32" t="s">
        <v>268</v>
      </c>
      <c r="F7" s="33" t="s">
        <v>269</v>
      </c>
      <c r="G7" s="34">
        <v>3</v>
      </c>
      <c r="H7" s="34">
        <v>132</v>
      </c>
      <c r="I7" s="33"/>
      <c r="J7" s="35"/>
    </row>
    <row r="8" spans="1:10" ht="141.75" x14ac:dyDescent="0.25">
      <c r="A8" s="29"/>
      <c r="B8" s="155" t="s">
        <v>270</v>
      </c>
      <c r="C8" s="31">
        <v>1</v>
      </c>
      <c r="D8" s="31">
        <v>1</v>
      </c>
      <c r="E8" s="32" t="s">
        <v>271</v>
      </c>
      <c r="F8" s="33" t="s">
        <v>269</v>
      </c>
      <c r="G8" s="34">
        <v>10</v>
      </c>
      <c r="H8" s="34">
        <v>120</v>
      </c>
      <c r="I8" s="33"/>
      <c r="J8" s="35"/>
    </row>
    <row r="9" spans="1:10" ht="18.75" x14ac:dyDescent="0.25">
      <c r="A9" s="29"/>
      <c r="B9" s="30"/>
      <c r="C9" s="31"/>
      <c r="D9" s="31"/>
      <c r="E9" s="32"/>
      <c r="F9" s="33"/>
      <c r="G9" s="34"/>
      <c r="H9" s="34"/>
      <c r="I9" s="33"/>
      <c r="J9" s="35"/>
    </row>
    <row r="10" spans="1:10" ht="18.75" x14ac:dyDescent="0.25">
      <c r="A10" s="29"/>
      <c r="B10" s="30"/>
      <c r="C10" s="31"/>
      <c r="D10" s="31"/>
      <c r="E10" s="32"/>
      <c r="F10" s="33"/>
      <c r="G10" s="34"/>
      <c r="H10" s="34"/>
      <c r="I10" s="33"/>
      <c r="J10" s="35"/>
    </row>
    <row r="11" spans="1:10" ht="18.75" x14ac:dyDescent="0.25">
      <c r="A11" s="29"/>
      <c r="B11" s="30"/>
      <c r="C11" s="31"/>
      <c r="D11" s="31"/>
      <c r="E11" s="32"/>
      <c r="F11" s="33"/>
      <c r="G11" s="34"/>
      <c r="H11" s="34"/>
      <c r="I11" s="33"/>
      <c r="J11" s="35"/>
    </row>
    <row r="12" spans="1:10" ht="18.75" x14ac:dyDescent="0.25">
      <c r="A12" s="29"/>
      <c r="B12" s="30"/>
      <c r="C12" s="31"/>
      <c r="D12" s="31"/>
      <c r="E12" s="32"/>
      <c r="F12" s="33"/>
      <c r="G12" s="34"/>
      <c r="H12" s="34"/>
      <c r="I12" s="33"/>
      <c r="J12" s="35"/>
    </row>
    <row r="13" spans="1:10" ht="18.75" x14ac:dyDescent="0.25">
      <c r="A13" s="29"/>
      <c r="B13" s="30"/>
      <c r="C13" s="31"/>
      <c r="D13" s="31"/>
      <c r="E13" s="32"/>
      <c r="F13" s="33"/>
      <c r="G13" s="34"/>
      <c r="H13" s="34"/>
      <c r="I13" s="33"/>
      <c r="J13" s="35"/>
    </row>
    <row r="14" spans="1:10" ht="18.75" x14ac:dyDescent="0.25">
      <c r="A14" s="29"/>
      <c r="B14" s="30"/>
      <c r="C14" s="31"/>
      <c r="D14" s="31"/>
      <c r="E14" s="33"/>
      <c r="F14" s="33"/>
      <c r="G14" s="34"/>
      <c r="H14" s="34"/>
      <c r="I14" s="33"/>
      <c r="J14" s="35"/>
    </row>
    <row r="15" spans="1:10" ht="105" customHeight="1" x14ac:dyDescent="0.25">
      <c r="A15" s="28" t="s">
        <v>70</v>
      </c>
      <c r="B15" s="16" t="s">
        <v>71</v>
      </c>
      <c r="C15" s="16">
        <v>0</v>
      </c>
      <c r="D15" s="16">
        <v>0</v>
      </c>
      <c r="E15" s="16"/>
      <c r="F15" s="16"/>
      <c r="G15" s="16">
        <v>0</v>
      </c>
      <c r="H15" s="16">
        <v>0</v>
      </c>
      <c r="I15" s="16"/>
      <c r="J15" s="16">
        <v>0</v>
      </c>
    </row>
    <row r="16" spans="1:10" ht="18.75" x14ac:dyDescent="0.25">
      <c r="A16" s="29"/>
      <c r="B16" s="30"/>
      <c r="C16" s="31"/>
      <c r="D16" s="31"/>
      <c r="E16" s="32"/>
      <c r="F16" s="33"/>
      <c r="G16" s="34"/>
      <c r="H16" s="34"/>
      <c r="I16" s="33"/>
      <c r="J16" s="33"/>
    </row>
    <row r="17" spans="1:10" ht="18.75" x14ac:dyDescent="0.25">
      <c r="A17" s="29"/>
      <c r="B17" s="30"/>
      <c r="C17" s="31"/>
      <c r="D17" s="31"/>
      <c r="E17" s="32"/>
      <c r="F17" s="33"/>
      <c r="G17" s="34"/>
      <c r="H17" s="34"/>
      <c r="I17" s="33"/>
      <c r="J17" s="33"/>
    </row>
    <row r="18" spans="1:10" ht="18.75" x14ac:dyDescent="0.25">
      <c r="A18" s="29"/>
      <c r="B18" s="30"/>
      <c r="C18" s="31"/>
      <c r="D18" s="31"/>
      <c r="E18" s="32"/>
      <c r="F18" s="33"/>
      <c r="G18" s="34"/>
      <c r="H18" s="34"/>
      <c r="I18" s="33"/>
      <c r="J18" s="33"/>
    </row>
    <row r="19" spans="1:10" ht="18.75" x14ac:dyDescent="0.25">
      <c r="A19" s="29"/>
      <c r="B19" s="30"/>
      <c r="C19" s="31"/>
      <c r="D19" s="31"/>
      <c r="E19" s="32"/>
      <c r="F19" s="33"/>
      <c r="G19" s="34"/>
      <c r="H19" s="34"/>
      <c r="I19" s="33"/>
      <c r="J19" s="33"/>
    </row>
    <row r="20" spans="1:10" ht="18.75" x14ac:dyDescent="0.25">
      <c r="A20" s="29"/>
      <c r="B20" s="30"/>
      <c r="C20" s="31"/>
      <c r="D20" s="31"/>
      <c r="E20" s="32"/>
      <c r="F20" s="33"/>
      <c r="G20" s="34"/>
      <c r="H20" s="34"/>
      <c r="I20" s="33"/>
      <c r="J20" s="33"/>
    </row>
    <row r="21" spans="1:10" ht="18.75" x14ac:dyDescent="0.25">
      <c r="A21" s="29"/>
      <c r="B21" s="30"/>
      <c r="C21" s="31"/>
      <c r="D21" s="31"/>
      <c r="E21" s="32"/>
      <c r="F21" s="33"/>
      <c r="G21" s="34"/>
      <c r="H21" s="34"/>
      <c r="I21" s="33"/>
      <c r="J21" s="33"/>
    </row>
    <row r="22" spans="1:10" ht="18.75" x14ac:dyDescent="0.25">
      <c r="A22" s="29"/>
      <c r="B22" s="30"/>
      <c r="C22" s="31"/>
      <c r="D22" s="31"/>
      <c r="E22" s="32"/>
      <c r="F22" s="33"/>
      <c r="G22" s="34"/>
      <c r="H22" s="34"/>
      <c r="I22" s="33"/>
      <c r="J22" s="33"/>
    </row>
    <row r="23" spans="1:10" ht="18.75" x14ac:dyDescent="0.25">
      <c r="A23" s="29"/>
      <c r="B23" s="30"/>
      <c r="C23" s="31"/>
      <c r="D23" s="31"/>
      <c r="E23" s="32"/>
      <c r="F23" s="33"/>
      <c r="G23" s="34"/>
      <c r="H23" s="34"/>
      <c r="I23" s="33"/>
      <c r="J23" s="33"/>
    </row>
    <row r="24" spans="1:10" ht="18.75" x14ac:dyDescent="0.25">
      <c r="A24" s="29"/>
      <c r="B24" s="30"/>
      <c r="C24" s="31"/>
      <c r="D24" s="31"/>
      <c r="E24" s="32"/>
      <c r="F24" s="33"/>
      <c r="G24" s="34"/>
      <c r="H24" s="34"/>
      <c r="I24" s="33"/>
      <c r="J24" s="33"/>
    </row>
    <row r="25" spans="1:10" ht="18.75" x14ac:dyDescent="0.25">
      <c r="A25" s="29"/>
      <c r="B25" s="30"/>
      <c r="C25" s="31"/>
      <c r="D25" s="31"/>
      <c r="E25" s="33"/>
      <c r="F25" s="33"/>
      <c r="G25" s="34"/>
      <c r="H25" s="34"/>
      <c r="I25" s="33"/>
      <c r="J25" s="33"/>
    </row>
    <row r="26" spans="1:10" ht="43.5" customHeight="1" x14ac:dyDescent="0.25">
      <c r="A26" s="28" t="s">
        <v>72</v>
      </c>
      <c r="B26" s="16" t="s">
        <v>73</v>
      </c>
      <c r="C26" s="16">
        <v>0</v>
      </c>
      <c r="D26" s="16">
        <v>0</v>
      </c>
      <c r="E26" s="16"/>
      <c r="F26" s="16"/>
      <c r="G26" s="16">
        <v>0</v>
      </c>
      <c r="H26" s="16">
        <v>0</v>
      </c>
      <c r="I26" s="16"/>
      <c r="J26" s="16">
        <v>0</v>
      </c>
    </row>
    <row r="27" spans="1:10" ht="236.25" x14ac:dyDescent="0.25">
      <c r="A27" s="29"/>
      <c r="B27" s="156" t="s">
        <v>272</v>
      </c>
      <c r="C27" s="31">
        <v>1</v>
      </c>
      <c r="D27" s="31">
        <v>1</v>
      </c>
      <c r="E27" s="32" t="s">
        <v>262</v>
      </c>
      <c r="F27" s="33" t="s">
        <v>273</v>
      </c>
      <c r="G27" s="34">
        <v>9</v>
      </c>
      <c r="H27" s="34">
        <v>124</v>
      </c>
      <c r="I27" s="33"/>
      <c r="J27" s="33"/>
    </row>
    <row r="28" spans="1:10" ht="236.25" x14ac:dyDescent="0.25">
      <c r="A28" s="29"/>
      <c r="B28" s="156" t="s">
        <v>274</v>
      </c>
      <c r="C28" s="31">
        <v>1</v>
      </c>
      <c r="D28" s="31">
        <v>1</v>
      </c>
      <c r="E28" s="32" t="s">
        <v>288</v>
      </c>
      <c r="F28" s="33" t="s">
        <v>269</v>
      </c>
      <c r="G28" s="34">
        <v>3</v>
      </c>
      <c r="H28" s="34">
        <v>168</v>
      </c>
      <c r="I28" s="33"/>
      <c r="J28" s="33"/>
    </row>
    <row r="29" spans="1:10" ht="18.75" x14ac:dyDescent="0.25">
      <c r="A29" s="29"/>
      <c r="B29" s="30"/>
      <c r="C29" s="31"/>
      <c r="D29" s="31"/>
      <c r="E29" s="32"/>
      <c r="F29" s="33"/>
      <c r="G29" s="34"/>
      <c r="H29" s="34"/>
      <c r="I29" s="33"/>
      <c r="J29" s="33"/>
    </row>
    <row r="30" spans="1:10" ht="18.75" x14ac:dyDescent="0.25">
      <c r="A30" s="29"/>
      <c r="B30" s="30"/>
      <c r="C30" s="31"/>
      <c r="D30" s="31"/>
      <c r="E30" s="32"/>
      <c r="F30" s="33"/>
      <c r="G30" s="34"/>
      <c r="H30" s="34"/>
      <c r="I30" s="33"/>
      <c r="J30" s="33"/>
    </row>
    <row r="31" spans="1:10" ht="18.75" x14ac:dyDescent="0.25">
      <c r="A31" s="29"/>
      <c r="B31" s="30"/>
      <c r="C31" s="31"/>
      <c r="D31" s="31"/>
      <c r="E31" s="32"/>
      <c r="F31" s="33"/>
      <c r="G31" s="34"/>
      <c r="H31" s="34"/>
      <c r="I31" s="33"/>
      <c r="J31" s="33"/>
    </row>
    <row r="32" spans="1:10" ht="18.75" x14ac:dyDescent="0.25">
      <c r="A32" s="29"/>
      <c r="B32" s="30"/>
      <c r="C32" s="31"/>
      <c r="D32" s="31"/>
      <c r="E32" s="32"/>
      <c r="F32" s="33"/>
      <c r="G32" s="34"/>
      <c r="H32" s="34"/>
      <c r="I32" s="33"/>
      <c r="J32" s="33"/>
    </row>
    <row r="33" spans="1:10" ht="18.75" x14ac:dyDescent="0.25">
      <c r="A33" s="29"/>
      <c r="B33" s="30"/>
      <c r="C33" s="31"/>
      <c r="D33" s="31"/>
      <c r="E33" s="32"/>
      <c r="F33" s="33"/>
      <c r="G33" s="34"/>
      <c r="H33" s="34"/>
      <c r="I33" s="33"/>
      <c r="J33" s="33"/>
    </row>
    <row r="34" spans="1:10" ht="18.75" x14ac:dyDescent="0.25">
      <c r="A34" s="29"/>
      <c r="B34" s="30"/>
      <c r="C34" s="31"/>
      <c r="D34" s="31"/>
      <c r="E34" s="32"/>
      <c r="F34" s="33"/>
      <c r="G34" s="34"/>
      <c r="H34" s="34"/>
      <c r="I34" s="33"/>
      <c r="J34" s="33"/>
    </row>
    <row r="35" spans="1:10" ht="18.75" x14ac:dyDescent="0.25">
      <c r="A35" s="29"/>
      <c r="B35" s="30"/>
      <c r="C35" s="31"/>
      <c r="D35" s="31"/>
      <c r="E35" s="32"/>
      <c r="F35" s="33"/>
      <c r="G35" s="34"/>
      <c r="H35" s="34"/>
      <c r="I35" s="33"/>
      <c r="J35" s="33"/>
    </row>
    <row r="36" spans="1:10" ht="18.75" x14ac:dyDescent="0.25">
      <c r="A36" s="29"/>
      <c r="B36" s="30"/>
      <c r="C36" s="31"/>
      <c r="D36" s="31"/>
      <c r="E36" s="33"/>
      <c r="F36" s="33"/>
      <c r="G36" s="34"/>
      <c r="H36" s="34"/>
      <c r="I36" s="33"/>
      <c r="J36" s="33"/>
    </row>
    <row r="37" spans="1:10" ht="84.75" customHeight="1" x14ac:dyDescent="0.25">
      <c r="A37" s="16" t="s">
        <v>74</v>
      </c>
      <c r="B37" s="16" t="s">
        <v>75</v>
      </c>
      <c r="C37" s="16">
        <v>0</v>
      </c>
      <c r="D37" s="16">
        <v>0</v>
      </c>
      <c r="E37" s="16"/>
      <c r="F37" s="16"/>
      <c r="G37" s="16">
        <v>0</v>
      </c>
      <c r="H37" s="16">
        <v>0</v>
      </c>
      <c r="I37" s="16"/>
      <c r="J37" s="16">
        <v>0</v>
      </c>
    </row>
    <row r="38" spans="1:10" ht="18.75" x14ac:dyDescent="0.25">
      <c r="A38" s="29"/>
      <c r="B38" s="30"/>
      <c r="C38" s="31"/>
      <c r="D38" s="31"/>
      <c r="E38" s="32"/>
      <c r="F38" s="33"/>
      <c r="G38" s="34"/>
      <c r="H38" s="34"/>
      <c r="I38" s="33"/>
      <c r="J38" s="33"/>
    </row>
    <row r="39" spans="1:10" ht="18.75" x14ac:dyDescent="0.25">
      <c r="A39" s="29"/>
      <c r="B39" s="30"/>
      <c r="C39" s="31"/>
      <c r="D39" s="31"/>
      <c r="E39" s="32"/>
      <c r="F39" s="33"/>
      <c r="G39" s="34"/>
      <c r="H39" s="34"/>
      <c r="I39" s="33"/>
      <c r="J39" s="33"/>
    </row>
    <row r="40" spans="1:10" ht="18.75" x14ac:dyDescent="0.25">
      <c r="A40" s="29"/>
      <c r="B40" s="30"/>
      <c r="C40" s="31"/>
      <c r="D40" s="31"/>
      <c r="E40" s="32"/>
      <c r="F40" s="33"/>
      <c r="G40" s="34"/>
      <c r="H40" s="34"/>
      <c r="I40" s="33"/>
      <c r="J40" s="33"/>
    </row>
    <row r="41" spans="1:10" ht="18.75" x14ac:dyDescent="0.25">
      <c r="A41" s="29"/>
      <c r="B41" s="30"/>
      <c r="C41" s="31"/>
      <c r="D41" s="31"/>
      <c r="E41" s="32"/>
      <c r="F41" s="33"/>
      <c r="G41" s="34"/>
      <c r="H41" s="34"/>
      <c r="I41" s="33"/>
      <c r="J41" s="33"/>
    </row>
    <row r="42" spans="1:10" ht="18.75" x14ac:dyDescent="0.25">
      <c r="A42" s="29"/>
      <c r="B42" s="30"/>
      <c r="C42" s="31"/>
      <c r="D42" s="31"/>
      <c r="E42" s="32"/>
      <c r="F42" s="33"/>
      <c r="G42" s="34"/>
      <c r="H42" s="34"/>
      <c r="I42" s="33"/>
      <c r="J42" s="33"/>
    </row>
    <row r="43" spans="1:10" ht="18.75" x14ac:dyDescent="0.25">
      <c r="A43" s="29"/>
      <c r="B43" s="30"/>
      <c r="C43" s="31"/>
      <c r="D43" s="31"/>
      <c r="E43" s="32"/>
      <c r="F43" s="33"/>
      <c r="G43" s="34"/>
      <c r="H43" s="34"/>
      <c r="I43" s="33"/>
      <c r="J43" s="33"/>
    </row>
    <row r="44" spans="1:10" ht="18.75" x14ac:dyDescent="0.25">
      <c r="A44" s="29"/>
      <c r="B44" s="30"/>
      <c r="C44" s="31"/>
      <c r="D44" s="31"/>
      <c r="E44" s="32"/>
      <c r="F44" s="33"/>
      <c r="G44" s="34"/>
      <c r="H44" s="34"/>
      <c r="I44" s="33"/>
      <c r="J44" s="33"/>
    </row>
    <row r="45" spans="1:10" ht="18.75" x14ac:dyDescent="0.25">
      <c r="A45" s="29"/>
      <c r="B45" s="30"/>
      <c r="C45" s="31"/>
      <c r="D45" s="31"/>
      <c r="E45" s="32"/>
      <c r="F45" s="33"/>
      <c r="G45" s="34"/>
      <c r="H45" s="34"/>
      <c r="I45" s="33"/>
      <c r="J45" s="33"/>
    </row>
    <row r="46" spans="1:10" ht="18.75" x14ac:dyDescent="0.25">
      <c r="A46" s="29"/>
      <c r="B46" s="30"/>
      <c r="C46" s="31"/>
      <c r="D46" s="31"/>
      <c r="E46" s="32"/>
      <c r="F46" s="33"/>
      <c r="G46" s="34"/>
      <c r="H46" s="34"/>
      <c r="I46" s="33"/>
      <c r="J46" s="33"/>
    </row>
    <row r="47" spans="1:10" ht="18.75" x14ac:dyDescent="0.25">
      <c r="A47" s="29"/>
      <c r="B47" s="30"/>
      <c r="C47" s="31"/>
      <c r="D47" s="31"/>
      <c r="E47" s="33"/>
      <c r="F47" s="33"/>
      <c r="G47" s="34"/>
      <c r="H47" s="34"/>
      <c r="I47" s="33"/>
      <c r="J47" s="33"/>
    </row>
    <row r="48" spans="1:10" ht="105.75" customHeight="1" x14ac:dyDescent="0.25">
      <c r="A48" s="16" t="s">
        <v>76</v>
      </c>
      <c r="B48" s="16" t="s">
        <v>77</v>
      </c>
      <c r="C48" s="16">
        <v>0</v>
      </c>
      <c r="D48" s="16">
        <v>0</v>
      </c>
      <c r="E48" s="16"/>
      <c r="F48" s="16"/>
      <c r="G48" s="16">
        <v>0</v>
      </c>
      <c r="H48" s="16">
        <v>0</v>
      </c>
      <c r="I48" s="16"/>
      <c r="J48" s="16">
        <v>0</v>
      </c>
    </row>
    <row r="49" spans="1:10" ht="225" x14ac:dyDescent="0.25">
      <c r="A49" s="29"/>
      <c r="B49" s="30" t="s">
        <v>275</v>
      </c>
      <c r="C49" s="31">
        <v>1</v>
      </c>
      <c r="D49" s="31">
        <v>1</v>
      </c>
      <c r="E49" s="32" t="s">
        <v>276</v>
      </c>
      <c r="F49" s="33" t="s">
        <v>277</v>
      </c>
      <c r="G49" s="34">
        <v>9</v>
      </c>
      <c r="H49" s="34">
        <v>150</v>
      </c>
      <c r="I49" s="33"/>
      <c r="J49" s="33"/>
    </row>
    <row r="50" spans="1:10" ht="18.75" x14ac:dyDescent="0.25">
      <c r="A50" s="29"/>
      <c r="B50" s="30"/>
      <c r="C50" s="31"/>
      <c r="D50" s="31"/>
      <c r="E50" s="32"/>
      <c r="F50" s="33"/>
      <c r="G50" s="34"/>
      <c r="H50" s="34"/>
      <c r="I50" s="33"/>
      <c r="J50" s="33"/>
    </row>
    <row r="51" spans="1:10" ht="18.75" x14ac:dyDescent="0.25">
      <c r="A51" s="29"/>
      <c r="B51" s="30"/>
      <c r="C51" s="31"/>
      <c r="D51" s="31"/>
      <c r="E51" s="32"/>
      <c r="F51" s="33"/>
      <c r="G51" s="34"/>
      <c r="H51" s="34"/>
      <c r="I51" s="33"/>
      <c r="J51" s="33"/>
    </row>
    <row r="52" spans="1:10" ht="18.75" x14ac:dyDescent="0.25">
      <c r="A52" s="29"/>
      <c r="B52" s="30"/>
      <c r="C52" s="31"/>
      <c r="D52" s="31"/>
      <c r="E52" s="32"/>
      <c r="F52" s="33"/>
      <c r="G52" s="34"/>
      <c r="H52" s="34"/>
      <c r="I52" s="33"/>
      <c r="J52" s="33"/>
    </row>
    <row r="53" spans="1:10" ht="18.75" x14ac:dyDescent="0.25">
      <c r="A53" s="29"/>
      <c r="B53" s="30"/>
      <c r="C53" s="31"/>
      <c r="D53" s="31"/>
      <c r="E53" s="32"/>
      <c r="F53" s="33"/>
      <c r="G53" s="34"/>
      <c r="H53" s="34"/>
      <c r="I53" s="33"/>
      <c r="J53" s="33"/>
    </row>
    <row r="54" spans="1:10" ht="18.75" x14ac:dyDescent="0.25">
      <c r="A54" s="29"/>
      <c r="B54" s="30"/>
      <c r="C54" s="31"/>
      <c r="D54" s="31"/>
      <c r="E54" s="32"/>
      <c r="F54" s="33"/>
      <c r="G54" s="34"/>
      <c r="H54" s="34"/>
      <c r="I54" s="33"/>
      <c r="J54" s="33"/>
    </row>
    <row r="55" spans="1:10" ht="18.75" x14ac:dyDescent="0.25">
      <c r="A55" s="29"/>
      <c r="B55" s="30"/>
      <c r="C55" s="31"/>
      <c r="D55" s="31"/>
      <c r="E55" s="32"/>
      <c r="F55" s="33"/>
      <c r="G55" s="34"/>
      <c r="H55" s="34"/>
      <c r="I55" s="33"/>
      <c r="J55" s="33"/>
    </row>
    <row r="56" spans="1:10" ht="18.75" x14ac:dyDescent="0.25">
      <c r="A56" s="29"/>
      <c r="B56" s="30"/>
      <c r="C56" s="31"/>
      <c r="D56" s="31"/>
      <c r="E56" s="32"/>
      <c r="F56" s="33"/>
      <c r="G56" s="34"/>
      <c r="H56" s="34"/>
      <c r="I56" s="33"/>
      <c r="J56" s="33"/>
    </row>
    <row r="57" spans="1:10" ht="18.75" x14ac:dyDescent="0.25">
      <c r="A57" s="29"/>
      <c r="B57" s="30"/>
      <c r="C57" s="31"/>
      <c r="D57" s="31"/>
      <c r="E57" s="32"/>
      <c r="F57" s="33"/>
      <c r="G57" s="34"/>
      <c r="H57" s="34"/>
      <c r="I57" s="33"/>
      <c r="J57" s="33"/>
    </row>
    <row r="58" spans="1:10" ht="18.75" x14ac:dyDescent="0.25">
      <c r="A58" s="29"/>
      <c r="B58" s="30"/>
      <c r="C58" s="31"/>
      <c r="D58" s="31"/>
      <c r="E58" s="33"/>
      <c r="F58" s="33"/>
      <c r="G58" s="34"/>
      <c r="H58" s="34"/>
      <c r="I58" s="33"/>
      <c r="J58" s="33"/>
    </row>
    <row r="59" spans="1:10" ht="99.75" customHeight="1" x14ac:dyDescent="0.25">
      <c r="A59" s="16" t="s">
        <v>78</v>
      </c>
      <c r="B59" s="16" t="s">
        <v>79</v>
      </c>
      <c r="C59" s="16">
        <v>0</v>
      </c>
      <c r="D59" s="16">
        <v>0</v>
      </c>
      <c r="E59" s="16"/>
      <c r="F59" s="16"/>
      <c r="G59" s="16">
        <v>0</v>
      </c>
      <c r="H59" s="16">
        <v>0</v>
      </c>
      <c r="I59" s="16"/>
      <c r="J59" s="16">
        <v>0</v>
      </c>
    </row>
    <row r="60" spans="1:10" ht="189" x14ac:dyDescent="0.25">
      <c r="A60" s="29"/>
      <c r="B60" s="154" t="s">
        <v>278</v>
      </c>
      <c r="C60" s="31">
        <v>1</v>
      </c>
      <c r="D60" s="31">
        <v>1</v>
      </c>
      <c r="E60" s="32" t="s">
        <v>280</v>
      </c>
      <c r="F60" s="33" t="s">
        <v>281</v>
      </c>
      <c r="G60" s="34">
        <v>10</v>
      </c>
      <c r="H60" s="34">
        <v>239</v>
      </c>
      <c r="I60" s="157"/>
      <c r="J60" s="158"/>
    </row>
    <row r="61" spans="1:10" ht="141.75" x14ac:dyDescent="0.25">
      <c r="A61" s="29"/>
      <c r="B61" s="154" t="s">
        <v>279</v>
      </c>
      <c r="C61" s="31">
        <v>1</v>
      </c>
      <c r="D61" s="31">
        <v>1</v>
      </c>
      <c r="E61" s="32" t="s">
        <v>280</v>
      </c>
      <c r="F61" s="33" t="s">
        <v>282</v>
      </c>
      <c r="G61" s="34">
        <v>17</v>
      </c>
      <c r="H61" s="34">
        <v>398</v>
      </c>
      <c r="I61" s="157" t="s">
        <v>283</v>
      </c>
      <c r="J61" s="158">
        <v>492549</v>
      </c>
    </row>
    <row r="62" spans="1:10" ht="18.75" x14ac:dyDescent="0.25">
      <c r="A62" s="29"/>
      <c r="B62" s="30"/>
      <c r="C62" s="31"/>
      <c r="D62" s="31"/>
      <c r="E62" s="32"/>
      <c r="F62" s="33"/>
      <c r="G62" s="34"/>
      <c r="H62" s="34"/>
      <c r="I62" s="33"/>
      <c r="J62" s="33"/>
    </row>
    <row r="63" spans="1:10" ht="18.75" x14ac:dyDescent="0.25">
      <c r="A63" s="29"/>
      <c r="B63" s="30"/>
      <c r="C63" s="31"/>
      <c r="D63" s="31"/>
      <c r="E63" s="32"/>
      <c r="F63" s="33"/>
      <c r="G63" s="34"/>
      <c r="H63" s="34"/>
      <c r="I63" s="33"/>
      <c r="J63" s="33"/>
    </row>
    <row r="64" spans="1:10" ht="18.75" x14ac:dyDescent="0.25">
      <c r="A64" s="29"/>
      <c r="B64" s="30"/>
      <c r="C64" s="31"/>
      <c r="D64" s="31"/>
      <c r="E64" s="32"/>
      <c r="F64" s="33"/>
      <c r="G64" s="34"/>
      <c r="H64" s="34"/>
      <c r="I64" s="33"/>
      <c r="J64" s="33"/>
    </row>
    <row r="65" spans="1:10" ht="18.75" x14ac:dyDescent="0.25">
      <c r="A65" s="29"/>
      <c r="B65" s="30"/>
      <c r="C65" s="31"/>
      <c r="D65" s="31"/>
      <c r="E65" s="32"/>
      <c r="F65" s="33"/>
      <c r="G65" s="34"/>
      <c r="H65" s="34"/>
      <c r="I65" s="33"/>
      <c r="J65" s="33"/>
    </row>
    <row r="66" spans="1:10" ht="18.75" x14ac:dyDescent="0.25">
      <c r="A66" s="29"/>
      <c r="B66" s="30"/>
      <c r="C66" s="31"/>
      <c r="D66" s="31"/>
      <c r="E66" s="32"/>
      <c r="F66" s="33"/>
      <c r="G66" s="34"/>
      <c r="H66" s="34"/>
      <c r="I66" s="33"/>
      <c r="J66" s="33"/>
    </row>
    <row r="67" spans="1:10" ht="18.75" x14ac:dyDescent="0.25">
      <c r="A67" s="29"/>
      <c r="B67" s="30"/>
      <c r="C67" s="31"/>
      <c r="D67" s="31"/>
      <c r="E67" s="32"/>
      <c r="F67" s="33"/>
      <c r="G67" s="34"/>
      <c r="H67" s="34"/>
      <c r="I67" s="33"/>
      <c r="J67" s="33"/>
    </row>
    <row r="68" spans="1:10" ht="18.75" x14ac:dyDescent="0.25">
      <c r="A68" s="29"/>
      <c r="B68" s="30"/>
      <c r="C68" s="31"/>
      <c r="D68" s="31"/>
      <c r="E68" s="32"/>
      <c r="F68" s="33"/>
      <c r="G68" s="34"/>
      <c r="H68" s="34"/>
      <c r="I68" s="33"/>
      <c r="J68" s="33"/>
    </row>
    <row r="69" spans="1:10" ht="18.75" x14ac:dyDescent="0.25">
      <c r="A69" s="29"/>
      <c r="B69" s="30"/>
      <c r="C69" s="31"/>
      <c r="D69" s="31"/>
      <c r="E69" s="33"/>
      <c r="F69" s="33"/>
      <c r="G69" s="34"/>
      <c r="H69" s="34"/>
      <c r="I69" s="33"/>
      <c r="J69" s="33"/>
    </row>
    <row r="70" spans="1:10" ht="186" customHeight="1" x14ac:dyDescent="0.25">
      <c r="A70" s="16" t="s">
        <v>80</v>
      </c>
      <c r="B70" s="16" t="s">
        <v>81</v>
      </c>
      <c r="C70" s="16">
        <v>0</v>
      </c>
      <c r="D70" s="16">
        <v>0</v>
      </c>
      <c r="E70" s="16"/>
      <c r="F70" s="16"/>
      <c r="G70" s="16">
        <v>0</v>
      </c>
      <c r="H70" s="16">
        <v>0</v>
      </c>
      <c r="I70" s="16"/>
      <c r="J70" s="16">
        <v>0</v>
      </c>
    </row>
    <row r="71" spans="1:10" ht="18.75" x14ac:dyDescent="0.25">
      <c r="A71" s="29"/>
      <c r="B71" s="30"/>
      <c r="C71" s="31"/>
      <c r="D71" s="31"/>
      <c r="E71" s="32"/>
      <c r="F71" s="33"/>
      <c r="G71" s="34"/>
      <c r="H71" s="34"/>
      <c r="I71" s="33"/>
      <c r="J71" s="33"/>
    </row>
    <row r="72" spans="1:10" ht="18.75" x14ac:dyDescent="0.25">
      <c r="A72" s="29"/>
      <c r="B72" s="30"/>
      <c r="C72" s="31"/>
      <c r="D72" s="31"/>
      <c r="E72" s="32"/>
      <c r="F72" s="33"/>
      <c r="G72" s="34"/>
      <c r="H72" s="34"/>
      <c r="I72" s="33"/>
      <c r="J72" s="33"/>
    </row>
    <row r="73" spans="1:10" ht="18.75" x14ac:dyDescent="0.25">
      <c r="A73" s="29"/>
      <c r="B73" s="30"/>
      <c r="C73" s="31"/>
      <c r="D73" s="31"/>
      <c r="E73" s="32"/>
      <c r="F73" s="33"/>
      <c r="G73" s="34"/>
      <c r="H73" s="34"/>
      <c r="I73" s="33"/>
      <c r="J73" s="33"/>
    </row>
    <row r="74" spans="1:10" ht="18.75" x14ac:dyDescent="0.25">
      <c r="A74" s="29"/>
      <c r="B74" s="30"/>
      <c r="C74" s="31"/>
      <c r="D74" s="31"/>
      <c r="E74" s="32"/>
      <c r="F74" s="33"/>
      <c r="G74" s="34"/>
      <c r="H74" s="34"/>
      <c r="I74" s="33"/>
      <c r="J74" s="33"/>
    </row>
    <row r="75" spans="1:10" ht="18.75" x14ac:dyDescent="0.25">
      <c r="A75" s="29"/>
      <c r="B75" s="30"/>
      <c r="C75" s="31"/>
      <c r="D75" s="31"/>
      <c r="E75" s="32"/>
      <c r="F75" s="33"/>
      <c r="G75" s="34"/>
      <c r="H75" s="34"/>
      <c r="I75" s="33"/>
      <c r="J75" s="33"/>
    </row>
    <row r="76" spans="1:10" ht="18.75" x14ac:dyDescent="0.25">
      <c r="A76" s="29"/>
      <c r="B76" s="30"/>
      <c r="C76" s="31"/>
      <c r="D76" s="31"/>
      <c r="E76" s="32"/>
      <c r="F76" s="33"/>
      <c r="G76" s="34"/>
      <c r="H76" s="34"/>
      <c r="I76" s="33"/>
      <c r="J76" s="33"/>
    </row>
    <row r="77" spans="1:10" ht="18.75" x14ac:dyDescent="0.25">
      <c r="A77" s="29"/>
      <c r="B77" s="30"/>
      <c r="C77" s="31"/>
      <c r="D77" s="31"/>
      <c r="E77" s="32"/>
      <c r="F77" s="33"/>
      <c r="G77" s="34"/>
      <c r="H77" s="34"/>
      <c r="I77" s="33"/>
      <c r="J77" s="33"/>
    </row>
    <row r="78" spans="1:10" ht="18.75" x14ac:dyDescent="0.25">
      <c r="A78" s="29"/>
      <c r="B78" s="30"/>
      <c r="C78" s="31"/>
      <c r="D78" s="31"/>
      <c r="E78" s="32"/>
      <c r="F78" s="33"/>
      <c r="G78" s="34"/>
      <c r="H78" s="34"/>
      <c r="I78" s="33"/>
      <c r="J78" s="33"/>
    </row>
    <row r="79" spans="1:10" ht="18.75" x14ac:dyDescent="0.25">
      <c r="A79" s="29"/>
      <c r="B79" s="30"/>
      <c r="C79" s="31"/>
      <c r="D79" s="31"/>
      <c r="E79" s="32"/>
      <c r="F79" s="33"/>
      <c r="G79" s="34"/>
      <c r="H79" s="34"/>
      <c r="I79" s="33"/>
      <c r="J79" s="33"/>
    </row>
    <row r="80" spans="1:10" ht="18.75" x14ac:dyDescent="0.25">
      <c r="A80" s="29"/>
      <c r="B80" s="30"/>
      <c r="C80" s="31"/>
      <c r="D80" s="31"/>
      <c r="E80" s="33"/>
      <c r="F80" s="33"/>
      <c r="G80" s="34"/>
      <c r="H80" s="34"/>
      <c r="I80" s="33"/>
      <c r="J80" s="33"/>
    </row>
    <row r="81" spans="1:10" ht="19.5" x14ac:dyDescent="0.35">
      <c r="A81" s="264" t="s">
        <v>82</v>
      </c>
      <c r="B81" s="264"/>
      <c r="C81" s="264"/>
      <c r="D81" s="264"/>
      <c r="E81" s="264"/>
      <c r="F81" s="264"/>
      <c r="G81" s="264"/>
      <c r="H81" s="264"/>
      <c r="I81" s="264"/>
      <c r="J81" s="264"/>
    </row>
  </sheetData>
  <sheetProtection algorithmName="SHA-512" hashValue="9OSkwFXiNXirr3VlKxQEZHxy+zyA5PeVXLgnCXy/tkBL+YMe88e/3wMKX+LLng+/gwQ/7rlDksYWXuNx61cx7A==" saltValue="OsQUPe7Lsgr9b4seM9XvZQ==" spinCount="100000" sheet="1" objects="1" scenarios="1"/>
  <mergeCells count="10">
    <mergeCell ref="A81:J81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0.28515625" customWidth="1"/>
    <col min="2" max="2" width="36.7109375" customWidth="1"/>
    <col min="3" max="3" width="72.42578125" customWidth="1"/>
    <col min="4" max="4" width="18" customWidth="1"/>
  </cols>
  <sheetData>
    <row r="1" spans="1:4" ht="18.75" x14ac:dyDescent="0.25">
      <c r="A1" s="268" t="s">
        <v>83</v>
      </c>
      <c r="B1" s="268"/>
      <c r="C1" s="268"/>
      <c r="D1" s="268"/>
    </row>
    <row r="2" spans="1:4" ht="37.5" x14ac:dyDescent="0.25">
      <c r="A2" s="36" t="s">
        <v>56</v>
      </c>
      <c r="B2" s="27" t="s">
        <v>84</v>
      </c>
      <c r="C2" s="27" t="s">
        <v>85</v>
      </c>
      <c r="D2" s="27" t="s">
        <v>86</v>
      </c>
    </row>
    <row r="3" spans="1:4" ht="109.5" customHeight="1" x14ac:dyDescent="0.25">
      <c r="A3" s="37">
        <v>1</v>
      </c>
      <c r="B3" s="38" t="s">
        <v>87</v>
      </c>
      <c r="C3" s="159" t="s">
        <v>284</v>
      </c>
      <c r="D3" s="39">
        <v>5000</v>
      </c>
    </row>
    <row r="4" spans="1:4" ht="80.25" customHeight="1" x14ac:dyDescent="0.25">
      <c r="A4" s="37">
        <v>2</v>
      </c>
      <c r="B4" s="38" t="s">
        <v>88</v>
      </c>
      <c r="C4" s="160" t="s">
        <v>285</v>
      </c>
      <c r="D4" s="39">
        <v>200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13" zoomScale="90" zoomScaleNormal="100" zoomScaleSheetLayoutView="90" workbookViewId="0">
      <selection activeCell="C9" sqref="C9"/>
    </sheetView>
  </sheetViews>
  <sheetFormatPr defaultRowHeight="15" x14ac:dyDescent="0.25"/>
  <cols>
    <col min="1" max="1" width="55.5703125" customWidth="1"/>
    <col min="2" max="2" width="54.7109375" customWidth="1"/>
    <col min="3" max="3" width="18.5703125" customWidth="1"/>
    <col min="4" max="4" width="18.140625" customWidth="1"/>
  </cols>
  <sheetData>
    <row r="1" spans="1:4" ht="18.75" x14ac:dyDescent="0.25">
      <c r="A1" s="268" t="s">
        <v>89</v>
      </c>
      <c r="B1" s="268"/>
      <c r="C1" s="268"/>
      <c r="D1" s="268"/>
    </row>
    <row r="2" spans="1:4" ht="56.25" x14ac:dyDescent="0.25">
      <c r="A2" s="27" t="s">
        <v>90</v>
      </c>
      <c r="B2" s="27" t="s">
        <v>13</v>
      </c>
      <c r="C2" s="27" t="s">
        <v>91</v>
      </c>
      <c r="D2" s="27" t="s">
        <v>92</v>
      </c>
    </row>
    <row r="3" spans="1:4" ht="44.25" customHeight="1" x14ac:dyDescent="0.25">
      <c r="A3" s="272" t="s">
        <v>93</v>
      </c>
      <c r="B3" s="41" t="s">
        <v>94</v>
      </c>
      <c r="C3" s="34">
        <v>0</v>
      </c>
      <c r="D3" s="271">
        <f>C3+C4</f>
        <v>0</v>
      </c>
    </row>
    <row r="4" spans="1:4" ht="42.75" customHeight="1" x14ac:dyDescent="0.25">
      <c r="A4" s="272"/>
      <c r="B4" s="41" t="s">
        <v>95</v>
      </c>
      <c r="C4" s="34">
        <v>0</v>
      </c>
      <c r="D4" s="271"/>
    </row>
    <row r="5" spans="1:4" ht="39" customHeight="1" x14ac:dyDescent="0.25">
      <c r="A5" s="272" t="s">
        <v>96</v>
      </c>
      <c r="B5" s="41" t="s">
        <v>94</v>
      </c>
      <c r="C5" s="34">
        <v>0</v>
      </c>
      <c r="D5" s="271">
        <f>C5+C6</f>
        <v>0</v>
      </c>
    </row>
    <row r="6" spans="1:4" ht="35.25" customHeight="1" x14ac:dyDescent="0.25">
      <c r="A6" s="272"/>
      <c r="B6" s="41" t="s">
        <v>95</v>
      </c>
      <c r="C6" s="34">
        <v>0</v>
      </c>
      <c r="D6" s="271"/>
    </row>
    <row r="7" spans="1:4" ht="37.5" customHeight="1" x14ac:dyDescent="0.25">
      <c r="A7" s="269" t="s">
        <v>97</v>
      </c>
      <c r="B7" s="41" t="s">
        <v>94</v>
      </c>
      <c r="C7" s="34">
        <v>0</v>
      </c>
      <c r="D7" s="271">
        <f>C7+C8</f>
        <v>0</v>
      </c>
    </row>
    <row r="8" spans="1:4" ht="36.75" customHeight="1" x14ac:dyDescent="0.25">
      <c r="A8" s="270"/>
      <c r="B8" s="41" t="s">
        <v>95</v>
      </c>
      <c r="C8" s="34">
        <v>0</v>
      </c>
      <c r="D8" s="271"/>
    </row>
    <row r="9" spans="1:4" ht="63.75" customHeight="1" x14ac:dyDescent="0.25">
      <c r="A9" s="269" t="s">
        <v>98</v>
      </c>
      <c r="B9" s="41" t="s">
        <v>94</v>
      </c>
      <c r="C9" s="34">
        <v>13</v>
      </c>
      <c r="D9" s="271">
        <v>30</v>
      </c>
    </row>
    <row r="10" spans="1:4" ht="45.75" customHeight="1" x14ac:dyDescent="0.25">
      <c r="A10" s="270"/>
      <c r="B10" s="41" t="s">
        <v>95</v>
      </c>
      <c r="C10" s="34">
        <v>0</v>
      </c>
      <c r="D10" s="271"/>
    </row>
    <row r="11" spans="1:4" ht="18.75" x14ac:dyDescent="0.3">
      <c r="A11" s="269" t="s">
        <v>99</v>
      </c>
      <c r="B11" s="42" t="s">
        <v>94</v>
      </c>
      <c r="C11" s="43">
        <v>0</v>
      </c>
      <c r="D11" s="271">
        <f>C11+C12</f>
        <v>0</v>
      </c>
    </row>
    <row r="12" spans="1:4" ht="33.75" customHeight="1" x14ac:dyDescent="0.25">
      <c r="A12" s="270"/>
      <c r="B12" s="41" t="s">
        <v>95</v>
      </c>
      <c r="C12" s="34">
        <v>0</v>
      </c>
      <c r="D12" s="271"/>
    </row>
    <row r="13" spans="1:4" ht="36" customHeight="1" x14ac:dyDescent="0.25">
      <c r="A13" s="273" t="s">
        <v>100</v>
      </c>
      <c r="B13" s="41" t="s">
        <v>94</v>
      </c>
      <c r="C13" s="34">
        <v>0</v>
      </c>
      <c r="D13" s="271">
        <f>C13+C14</f>
        <v>0</v>
      </c>
    </row>
    <row r="14" spans="1:4" ht="39" customHeight="1" x14ac:dyDescent="0.25">
      <c r="A14" s="274"/>
      <c r="B14" s="41" t="s">
        <v>95</v>
      </c>
      <c r="C14" s="34">
        <v>0</v>
      </c>
      <c r="D14" s="271"/>
    </row>
    <row r="15" spans="1:4" ht="49.5" customHeight="1" x14ac:dyDescent="0.25">
      <c r="A15" s="269" t="s">
        <v>101</v>
      </c>
      <c r="B15" s="41" t="s">
        <v>94</v>
      </c>
      <c r="C15" s="34">
        <v>0</v>
      </c>
      <c r="D15" s="271">
        <f>C15+C16</f>
        <v>0</v>
      </c>
    </row>
    <row r="16" spans="1:4" ht="38.25" customHeight="1" x14ac:dyDescent="0.25">
      <c r="A16" s="270"/>
      <c r="B16" s="41" t="s">
        <v>95</v>
      </c>
      <c r="C16" s="34">
        <v>0</v>
      </c>
      <c r="D16" s="271"/>
    </row>
    <row r="17" spans="1:4" ht="45.75" customHeight="1" x14ac:dyDescent="0.25">
      <c r="A17" s="269" t="s">
        <v>102</v>
      </c>
      <c r="B17" s="41" t="s">
        <v>94</v>
      </c>
      <c r="C17" s="34">
        <v>0</v>
      </c>
      <c r="D17" s="271">
        <f>C17+C18</f>
        <v>0</v>
      </c>
    </row>
    <row r="18" spans="1:4" ht="38.25" customHeight="1" x14ac:dyDescent="0.25">
      <c r="A18" s="270"/>
      <c r="B18" s="41" t="s">
        <v>95</v>
      </c>
      <c r="C18" s="34">
        <v>0</v>
      </c>
      <c r="D18" s="271"/>
    </row>
    <row r="19" spans="1:4" ht="56.25" x14ac:dyDescent="0.25">
      <c r="A19" s="27" t="s">
        <v>103</v>
      </c>
      <c r="B19" s="27" t="s">
        <v>13</v>
      </c>
      <c r="C19" s="27" t="s">
        <v>91</v>
      </c>
      <c r="D19" s="27" t="s">
        <v>92</v>
      </c>
    </row>
    <row r="20" spans="1:4" ht="31.5" customHeight="1" x14ac:dyDescent="0.25">
      <c r="A20" s="269" t="s">
        <v>104</v>
      </c>
      <c r="B20" s="41" t="s">
        <v>94</v>
      </c>
      <c r="C20" s="34">
        <v>0</v>
      </c>
      <c r="D20" s="276">
        <v>26</v>
      </c>
    </row>
    <row r="21" spans="1:4" ht="18.75" x14ac:dyDescent="0.25">
      <c r="A21" s="275"/>
      <c r="B21" s="41" t="s">
        <v>105</v>
      </c>
      <c r="C21" s="34">
        <v>0</v>
      </c>
      <c r="D21" s="277"/>
    </row>
    <row r="22" spans="1:4" ht="48" customHeight="1" x14ac:dyDescent="0.25">
      <c r="A22" s="270"/>
      <c r="B22" s="41" t="s">
        <v>106</v>
      </c>
      <c r="C22" s="34">
        <v>17</v>
      </c>
      <c r="D22" s="278"/>
    </row>
  </sheetData>
  <mergeCells count="19">
    <mergeCell ref="A15:A16"/>
    <mergeCell ref="D15:D16"/>
    <mergeCell ref="A17:A18"/>
    <mergeCell ref="D17:D18"/>
    <mergeCell ref="A20:A22"/>
    <mergeCell ref="D20:D22"/>
    <mergeCell ref="A9:A10"/>
    <mergeCell ref="D9:D10"/>
    <mergeCell ref="A11:A12"/>
    <mergeCell ref="D11:D12"/>
    <mergeCell ref="A13:A14"/>
    <mergeCell ref="D13:D14"/>
    <mergeCell ref="A7:A8"/>
    <mergeCell ref="D7:D8"/>
    <mergeCell ref="A1:D1"/>
    <mergeCell ref="A3:A4"/>
    <mergeCell ref="D3:D4"/>
    <mergeCell ref="A5:A6"/>
    <mergeCell ref="D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topLeftCell="A3" zoomScale="90" zoomScaleNormal="100" zoomScaleSheetLayoutView="90" workbookViewId="0">
      <selection activeCell="A5" sqref="A5"/>
    </sheetView>
  </sheetViews>
  <sheetFormatPr defaultRowHeight="15" x14ac:dyDescent="0.25"/>
  <cols>
    <col min="1" max="1" width="36.42578125" customWidth="1"/>
    <col min="2" max="2" width="36.28515625" customWidth="1"/>
    <col min="3" max="3" width="36.5703125" customWidth="1"/>
    <col min="4" max="4" width="36.85546875" customWidth="1"/>
    <col min="5" max="5" width="37" customWidth="1"/>
  </cols>
  <sheetData>
    <row r="1" spans="1:5" ht="18.75" x14ac:dyDescent="0.25">
      <c r="A1" s="279" t="s">
        <v>107</v>
      </c>
      <c r="B1" s="279"/>
      <c r="C1" s="279"/>
      <c r="D1" s="279"/>
      <c r="E1" s="279"/>
    </row>
    <row r="2" spans="1:5" ht="75" x14ac:dyDescent="0.25">
      <c r="A2" s="27" t="s">
        <v>56</v>
      </c>
      <c r="B2" s="45" t="s">
        <v>108</v>
      </c>
      <c r="C2" s="36" t="s">
        <v>109</v>
      </c>
      <c r="D2" s="45" t="s">
        <v>110</v>
      </c>
      <c r="E2" s="27" t="s">
        <v>111</v>
      </c>
    </row>
    <row r="3" spans="1:5" ht="309" customHeight="1" x14ac:dyDescent="0.25">
      <c r="A3" s="33">
        <v>1</v>
      </c>
      <c r="B3" s="161" t="s">
        <v>286</v>
      </c>
      <c r="C3" s="162" t="s">
        <v>403</v>
      </c>
      <c r="D3" s="163">
        <v>100</v>
      </c>
      <c r="E3" s="164" t="s">
        <v>287</v>
      </c>
    </row>
    <row r="4" spans="1:5" ht="270.75" customHeight="1" x14ac:dyDescent="0.25">
      <c r="A4" s="33">
        <v>2</v>
      </c>
      <c r="B4" s="161" t="s">
        <v>289</v>
      </c>
      <c r="C4" s="162" t="s">
        <v>290</v>
      </c>
      <c r="D4" s="163">
        <v>208</v>
      </c>
      <c r="E4" s="165" t="s">
        <v>291</v>
      </c>
    </row>
    <row r="5" spans="1:5" ht="346.5" customHeight="1" x14ac:dyDescent="0.25">
      <c r="A5" s="33">
        <v>3</v>
      </c>
      <c r="B5" s="161" t="s">
        <v>292</v>
      </c>
      <c r="C5" s="162" t="s">
        <v>293</v>
      </c>
      <c r="D5" s="166">
        <v>120</v>
      </c>
      <c r="E5" s="162" t="s">
        <v>294</v>
      </c>
    </row>
    <row r="6" spans="1:5" ht="139.5" customHeight="1" x14ac:dyDescent="0.25">
      <c r="A6" s="33">
        <v>4</v>
      </c>
      <c r="B6" s="161" t="s">
        <v>295</v>
      </c>
      <c r="C6" s="162" t="s">
        <v>296</v>
      </c>
      <c r="D6" s="167">
        <v>137</v>
      </c>
      <c r="E6" s="162" t="s">
        <v>297</v>
      </c>
    </row>
    <row r="7" spans="1:5" ht="165.75" x14ac:dyDescent="0.25">
      <c r="A7" s="33">
        <v>5</v>
      </c>
      <c r="B7" s="161" t="s">
        <v>299</v>
      </c>
      <c r="C7" s="162" t="s">
        <v>298</v>
      </c>
      <c r="D7" s="163">
        <v>213</v>
      </c>
      <c r="E7" s="162" t="s">
        <v>300</v>
      </c>
    </row>
    <row r="8" spans="1:5" ht="114.75" x14ac:dyDescent="0.25">
      <c r="A8" s="33">
        <v>6</v>
      </c>
      <c r="B8" s="161" t="s">
        <v>301</v>
      </c>
      <c r="C8" s="162" t="s">
        <v>302</v>
      </c>
      <c r="D8" s="163">
        <v>103</v>
      </c>
      <c r="E8" s="162" t="s">
        <v>303</v>
      </c>
    </row>
    <row r="9" spans="1:5" ht="191.25" x14ac:dyDescent="0.25">
      <c r="A9" s="33">
        <v>7</v>
      </c>
      <c r="B9" s="161" t="s">
        <v>304</v>
      </c>
      <c r="C9" s="162" t="s">
        <v>305</v>
      </c>
      <c r="D9" s="163">
        <v>101</v>
      </c>
      <c r="E9" s="162" t="s">
        <v>306</v>
      </c>
    </row>
    <row r="10" spans="1:5" ht="409.5" x14ac:dyDescent="0.25">
      <c r="A10" s="33">
        <v>8</v>
      </c>
      <c r="B10" s="168" t="s">
        <v>307</v>
      </c>
      <c r="C10" s="162" t="s">
        <v>308</v>
      </c>
      <c r="D10" s="163">
        <v>156</v>
      </c>
      <c r="E10" s="162" t="s">
        <v>309</v>
      </c>
    </row>
    <row r="11" spans="1:5" ht="280.5" x14ac:dyDescent="0.25">
      <c r="A11" s="33">
        <v>9</v>
      </c>
      <c r="B11" s="169" t="s">
        <v>310</v>
      </c>
      <c r="C11" s="162" t="s">
        <v>311</v>
      </c>
      <c r="D11" s="163">
        <v>168</v>
      </c>
      <c r="E11" s="162" t="s">
        <v>312</v>
      </c>
    </row>
    <row r="12" spans="1:5" ht="18.75" x14ac:dyDescent="0.25">
      <c r="A12" s="33">
        <v>10</v>
      </c>
      <c r="B12" s="30"/>
      <c r="C12" s="30"/>
      <c r="D12" s="34">
        <v>0</v>
      </c>
      <c r="E12" s="30"/>
    </row>
    <row r="13" spans="1:5" ht="18.75" x14ac:dyDescent="0.25">
      <c r="A13" s="33">
        <v>11</v>
      </c>
      <c r="B13" s="30"/>
      <c r="C13" s="30"/>
      <c r="D13" s="34">
        <v>0</v>
      </c>
      <c r="E13" s="30"/>
    </row>
    <row r="14" spans="1:5" ht="18.75" x14ac:dyDescent="0.25">
      <c r="A14" s="33">
        <v>12</v>
      </c>
      <c r="B14" s="30"/>
      <c r="C14" s="30"/>
      <c r="D14" s="34">
        <v>0</v>
      </c>
      <c r="E14" s="30"/>
    </row>
    <row r="15" spans="1:5" ht="18.75" x14ac:dyDescent="0.25">
      <c r="A15" s="33">
        <v>13</v>
      </c>
      <c r="B15" s="30"/>
      <c r="C15" s="30"/>
      <c r="D15" s="34">
        <v>0</v>
      </c>
      <c r="E15" s="30"/>
    </row>
    <row r="16" spans="1:5" ht="18.75" x14ac:dyDescent="0.25">
      <c r="A16" s="33">
        <v>14</v>
      </c>
      <c r="B16" s="30"/>
      <c r="C16" s="30"/>
      <c r="D16" s="34">
        <v>0</v>
      </c>
      <c r="E16" s="30"/>
    </row>
    <row r="17" spans="1:5" ht="18.75" x14ac:dyDescent="0.25">
      <c r="A17" s="33">
        <v>15</v>
      </c>
      <c r="B17" s="30"/>
      <c r="C17" s="30"/>
      <c r="D17" s="34">
        <v>0</v>
      </c>
      <c r="E17" s="30"/>
    </row>
    <row r="18" spans="1:5" ht="18.75" x14ac:dyDescent="0.25">
      <c r="A18" s="33">
        <v>16</v>
      </c>
      <c r="B18" s="30"/>
      <c r="C18" s="30"/>
      <c r="D18" s="34">
        <v>0</v>
      </c>
      <c r="E18" s="30"/>
    </row>
    <row r="19" spans="1:5" ht="18.75" x14ac:dyDescent="0.25">
      <c r="A19" s="33">
        <v>17</v>
      </c>
      <c r="B19" s="30"/>
      <c r="C19" s="30"/>
      <c r="D19" s="34">
        <v>0</v>
      </c>
      <c r="E19" s="30"/>
    </row>
    <row r="20" spans="1:5" ht="18.75" x14ac:dyDescent="0.25">
      <c r="A20" s="33">
        <v>18</v>
      </c>
      <c r="B20" s="30"/>
      <c r="C20" s="30"/>
      <c r="D20" s="34">
        <v>0</v>
      </c>
      <c r="E20" s="30"/>
    </row>
    <row r="21" spans="1:5" ht="18.75" x14ac:dyDescent="0.25">
      <c r="A21" s="33">
        <v>19</v>
      </c>
      <c r="B21" s="30"/>
      <c r="C21" s="30"/>
      <c r="D21" s="34">
        <v>0</v>
      </c>
      <c r="E21" s="30"/>
    </row>
    <row r="22" spans="1:5" ht="18.75" x14ac:dyDescent="0.25">
      <c r="A22" s="33">
        <v>20</v>
      </c>
      <c r="B22" s="30"/>
      <c r="C22" s="30"/>
      <c r="D22" s="34">
        <v>0</v>
      </c>
      <c r="E22" s="30"/>
    </row>
    <row r="23" spans="1:5" ht="18.75" x14ac:dyDescent="0.25">
      <c r="A23" s="280" t="s">
        <v>112</v>
      </c>
      <c r="B23" s="281"/>
      <c r="C23" s="44"/>
      <c r="D23" s="44">
        <f>D22+D21+D20+D19+D18+D17+D16+D15+D14+D13+D12+D11+D10+D9+D8+D7+D6+D5+D4+D3</f>
        <v>1306</v>
      </c>
      <c r="E23" s="44"/>
    </row>
  </sheetData>
  <mergeCells count="2">
    <mergeCell ref="A1:E1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0" zoomScaleNormal="100" zoomScaleSheetLayoutView="90" workbookViewId="0">
      <selection activeCell="B10" sqref="B10"/>
    </sheetView>
  </sheetViews>
  <sheetFormatPr defaultRowHeight="15" x14ac:dyDescent="0.25"/>
  <cols>
    <col min="1" max="2" width="20.42578125" customWidth="1"/>
    <col min="3" max="3" width="18.7109375" customWidth="1"/>
    <col min="4" max="5" width="18.42578125" customWidth="1"/>
    <col min="6" max="6" width="18.140625" customWidth="1"/>
    <col min="7" max="7" width="18.42578125" customWidth="1"/>
  </cols>
  <sheetData>
    <row r="1" spans="1:7" ht="18.75" x14ac:dyDescent="0.25">
      <c r="A1" s="233" t="s">
        <v>113</v>
      </c>
      <c r="B1" s="233"/>
      <c r="C1" s="233"/>
      <c r="D1" s="233"/>
      <c r="E1" s="233"/>
      <c r="F1" s="233"/>
      <c r="G1" s="233"/>
    </row>
    <row r="2" spans="1:7" ht="18.75" x14ac:dyDescent="0.25">
      <c r="A2" s="282" t="s">
        <v>114</v>
      </c>
      <c r="B2" s="282"/>
      <c r="C2" s="282"/>
      <c r="D2" s="282"/>
      <c r="E2" s="282"/>
      <c r="F2" s="282"/>
      <c r="G2" s="282"/>
    </row>
    <row r="3" spans="1:7" ht="82.5" customHeight="1" x14ac:dyDescent="0.25">
      <c r="A3" s="27" t="s">
        <v>56</v>
      </c>
      <c r="B3" s="27" t="s">
        <v>115</v>
      </c>
      <c r="C3" s="27" t="s">
        <v>116</v>
      </c>
      <c r="D3" s="27" t="s">
        <v>117</v>
      </c>
      <c r="E3" s="27" t="s">
        <v>118</v>
      </c>
      <c r="F3" s="27" t="s">
        <v>119</v>
      </c>
      <c r="G3" s="27" t="s">
        <v>120</v>
      </c>
    </row>
    <row r="4" spans="1:7" ht="25.5" customHeight="1" x14ac:dyDescent="0.25">
      <c r="A4" s="33">
        <v>1</v>
      </c>
      <c r="B4" s="30"/>
      <c r="C4" s="33"/>
      <c r="D4" s="30"/>
      <c r="E4" s="34"/>
      <c r="F4" s="33"/>
      <c r="G4" s="46"/>
    </row>
    <row r="5" spans="1:7" ht="18.75" x14ac:dyDescent="0.25">
      <c r="A5" s="33">
        <v>2</v>
      </c>
      <c r="B5" s="30"/>
      <c r="C5" s="33"/>
      <c r="D5" s="30"/>
      <c r="E5" s="34"/>
      <c r="F5" s="33"/>
      <c r="G5" s="33"/>
    </row>
    <row r="6" spans="1:7" ht="18.75" x14ac:dyDescent="0.25">
      <c r="A6" s="33">
        <v>3</v>
      </c>
      <c r="B6" s="30"/>
      <c r="C6" s="33"/>
      <c r="D6" s="30"/>
      <c r="E6" s="34"/>
      <c r="F6" s="33"/>
      <c r="G6" s="33"/>
    </row>
    <row r="7" spans="1:7" ht="18.75" x14ac:dyDescent="0.25">
      <c r="A7" s="33">
        <v>4</v>
      </c>
      <c r="B7" s="30"/>
      <c r="C7" s="33"/>
      <c r="D7" s="30"/>
      <c r="E7" s="34"/>
      <c r="F7" s="33"/>
      <c r="G7" s="33"/>
    </row>
    <row r="8" spans="1:7" ht="18.75" x14ac:dyDescent="0.25">
      <c r="A8" s="33">
        <v>5</v>
      </c>
      <c r="B8" s="30"/>
      <c r="C8" s="33"/>
      <c r="D8" s="30"/>
      <c r="E8" s="34"/>
      <c r="F8" s="33"/>
      <c r="G8" s="33"/>
    </row>
    <row r="9" spans="1:7" ht="18.75" x14ac:dyDescent="0.25">
      <c r="A9" s="33">
        <v>6</v>
      </c>
      <c r="B9" s="30"/>
      <c r="C9" s="33"/>
      <c r="D9" s="30"/>
      <c r="E9" s="34"/>
      <c r="F9" s="33"/>
      <c r="G9" s="33"/>
    </row>
    <row r="10" spans="1:7" ht="18.75" x14ac:dyDescent="0.25">
      <c r="A10" s="33">
        <v>7</v>
      </c>
      <c r="B10" s="30"/>
      <c r="C10" s="33"/>
      <c r="D10" s="30"/>
      <c r="E10" s="34"/>
      <c r="F10" s="33"/>
      <c r="G10" s="33"/>
    </row>
    <row r="11" spans="1:7" ht="18.75" x14ac:dyDescent="0.25">
      <c r="A11" s="33">
        <v>8</v>
      </c>
      <c r="B11" s="30"/>
      <c r="C11" s="33"/>
      <c r="D11" s="30"/>
      <c r="E11" s="34"/>
      <c r="F11" s="33"/>
      <c r="G11" s="33"/>
    </row>
    <row r="12" spans="1:7" ht="18.75" x14ac:dyDescent="0.25">
      <c r="A12" s="33">
        <v>9</v>
      </c>
      <c r="B12" s="30"/>
      <c r="C12" s="33"/>
      <c r="D12" s="30"/>
      <c r="E12" s="34"/>
      <c r="F12" s="33"/>
      <c r="G12" s="33"/>
    </row>
    <row r="13" spans="1:7" ht="18.75" x14ac:dyDescent="0.25">
      <c r="A13" s="33">
        <v>10</v>
      </c>
      <c r="B13" s="30"/>
      <c r="C13" s="33"/>
      <c r="D13" s="30"/>
      <c r="E13" s="34"/>
      <c r="F13" s="33"/>
      <c r="G13" s="33"/>
    </row>
    <row r="14" spans="1:7" ht="18.75" x14ac:dyDescent="0.25">
      <c r="A14" s="33">
        <v>11</v>
      </c>
      <c r="B14" s="30"/>
      <c r="C14" s="33"/>
      <c r="D14" s="30"/>
      <c r="E14" s="34"/>
      <c r="F14" s="33"/>
      <c r="G14" s="33"/>
    </row>
    <row r="15" spans="1:7" ht="18.75" x14ac:dyDescent="0.25">
      <c r="A15" s="33">
        <v>12</v>
      </c>
      <c r="B15" s="30"/>
      <c r="C15" s="33"/>
      <c r="D15" s="30"/>
      <c r="E15" s="34"/>
      <c r="F15" s="33"/>
      <c r="G15" s="33"/>
    </row>
    <row r="16" spans="1:7" ht="18.75" x14ac:dyDescent="0.25">
      <c r="A16" s="33">
        <v>13</v>
      </c>
      <c r="B16" s="30"/>
      <c r="C16" s="33"/>
      <c r="D16" s="30"/>
      <c r="E16" s="34"/>
      <c r="F16" s="33"/>
      <c r="G16" s="33"/>
    </row>
    <row r="17" spans="1:7" ht="18.75" x14ac:dyDescent="0.25">
      <c r="A17" s="33">
        <v>14</v>
      </c>
      <c r="B17" s="30"/>
      <c r="C17" s="33"/>
      <c r="D17" s="30"/>
      <c r="E17" s="34"/>
      <c r="F17" s="33"/>
      <c r="G17" s="33"/>
    </row>
    <row r="18" spans="1:7" ht="18.75" x14ac:dyDescent="0.25">
      <c r="A18" s="33">
        <v>15</v>
      </c>
      <c r="B18" s="30"/>
      <c r="C18" s="33"/>
      <c r="D18" s="30"/>
      <c r="E18" s="34"/>
      <c r="F18" s="33"/>
      <c r="G18" s="33"/>
    </row>
    <row r="19" spans="1:7" ht="18.75" x14ac:dyDescent="0.25">
      <c r="A19" s="33">
        <v>16</v>
      </c>
      <c r="B19" s="30"/>
      <c r="C19" s="33"/>
      <c r="D19" s="30"/>
      <c r="E19" s="34"/>
      <c r="F19" s="33"/>
      <c r="G19" s="33"/>
    </row>
    <row r="20" spans="1:7" ht="18.75" x14ac:dyDescent="0.25">
      <c r="A20" s="33">
        <v>17</v>
      </c>
      <c r="B20" s="30"/>
      <c r="C20" s="33"/>
      <c r="D20" s="30"/>
      <c r="E20" s="34"/>
      <c r="F20" s="33"/>
      <c r="G20" s="33"/>
    </row>
    <row r="21" spans="1:7" ht="18.75" x14ac:dyDescent="0.25">
      <c r="A21" s="33">
        <v>18</v>
      </c>
      <c r="B21" s="30"/>
      <c r="C21" s="33"/>
      <c r="D21" s="30"/>
      <c r="E21" s="34"/>
      <c r="F21" s="33"/>
      <c r="G21" s="33"/>
    </row>
    <row r="22" spans="1:7" ht="18.75" x14ac:dyDescent="0.25">
      <c r="A22" s="33">
        <v>19</v>
      </c>
      <c r="B22" s="30"/>
      <c r="C22" s="33"/>
      <c r="D22" s="30"/>
      <c r="E22" s="34"/>
      <c r="F22" s="33"/>
      <c r="G22" s="33"/>
    </row>
    <row r="23" spans="1:7" ht="18.75" x14ac:dyDescent="0.25">
      <c r="A23" s="33">
        <v>20</v>
      </c>
      <c r="B23" s="30"/>
      <c r="C23" s="33"/>
      <c r="D23" s="30"/>
      <c r="E23" s="34"/>
      <c r="F23" s="33"/>
      <c r="G23" s="33"/>
    </row>
    <row r="24" spans="1:7" ht="18.75" x14ac:dyDescent="0.25">
      <c r="A24" s="280" t="s">
        <v>112</v>
      </c>
      <c r="B24" s="281"/>
      <c r="C24" s="44"/>
      <c r="D24" s="44"/>
      <c r="E24" s="44">
        <f>E23+E22+E21+E20+E19+E18+E17+E16+E15+E14+E13+E12+E11+E10+E9+E8+E7+E6+E5+E4</f>
        <v>0</v>
      </c>
      <c r="F24" s="44"/>
      <c r="G24" s="44"/>
    </row>
  </sheetData>
  <sheetProtection algorithmName="SHA-512" hashValue="klABJ+3RNYiC8GDYuVBFpZ5Mu1ti2aFR071TNGBFvn6+IjfSSvwJyYB6AE4KjM4fIEs8Tw1Ot0NZCeO+SNtIbg==" saltValue="tFr8wa8EwAz1IRB6LBhmYQ==" spinCount="100000" sheet="1" objects="1" scenarios="1"/>
  <mergeCells count="3">
    <mergeCell ref="A1:G1"/>
    <mergeCell ref="A2:G2"/>
    <mergeCell ref="A24:B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view="pageBreakPreview" zoomScale="70" zoomScaleNormal="100" zoomScaleSheetLayoutView="70" workbookViewId="0">
      <selection activeCell="K8" sqref="K8"/>
    </sheetView>
  </sheetViews>
  <sheetFormatPr defaultRowHeight="15.75" x14ac:dyDescent="0.25"/>
  <cols>
    <col min="1" max="1" width="18.28515625" style="141" customWidth="1"/>
    <col min="2" max="2" width="31.5703125" style="141" customWidth="1"/>
    <col min="3" max="3" width="26.7109375" style="141" customWidth="1"/>
    <col min="4" max="5" width="18.140625" style="141" customWidth="1"/>
    <col min="6" max="6" width="20.140625" style="141" customWidth="1"/>
    <col min="7" max="7" width="19.140625" style="141" customWidth="1"/>
    <col min="8" max="8" width="18.28515625" style="141" customWidth="1"/>
    <col min="9" max="9" width="24.140625" style="141" customWidth="1"/>
    <col min="10" max="10" width="19.28515625" style="141" customWidth="1"/>
    <col min="11" max="11" width="19.5703125" style="141" customWidth="1"/>
    <col min="12" max="12" width="25" style="141" customWidth="1"/>
    <col min="13" max="16384" width="9.140625" style="141"/>
  </cols>
  <sheetData>
    <row r="1" spans="1:12" x14ac:dyDescent="0.25">
      <c r="A1" s="283" t="s">
        <v>121</v>
      </c>
      <c r="B1" s="283"/>
      <c r="C1" s="283"/>
      <c r="D1" s="283"/>
      <c r="E1" s="283"/>
      <c r="F1" s="283"/>
      <c r="G1" s="173"/>
      <c r="H1" s="173"/>
      <c r="I1" s="173"/>
      <c r="J1" s="173"/>
      <c r="K1" s="173"/>
      <c r="L1" s="173"/>
    </row>
    <row r="2" spans="1:12" ht="94.5" x14ac:dyDescent="0.25">
      <c r="A2" s="174" t="s">
        <v>122</v>
      </c>
      <c r="B2" s="174" t="s">
        <v>123</v>
      </c>
      <c r="C2" s="174" t="s">
        <v>318</v>
      </c>
      <c r="D2" s="174" t="s">
        <v>124</v>
      </c>
      <c r="E2" s="174" t="s">
        <v>119</v>
      </c>
      <c r="F2" s="174" t="s">
        <v>125</v>
      </c>
      <c r="G2" s="174" t="s">
        <v>122</v>
      </c>
      <c r="H2" s="174" t="s">
        <v>123</v>
      </c>
      <c r="I2" s="175" t="s">
        <v>318</v>
      </c>
      <c r="J2" s="174" t="s">
        <v>124</v>
      </c>
      <c r="K2" s="174" t="s">
        <v>119</v>
      </c>
      <c r="L2" s="174" t="s">
        <v>125</v>
      </c>
    </row>
    <row r="3" spans="1:12" x14ac:dyDescent="0.25">
      <c r="A3" s="176" t="s">
        <v>126</v>
      </c>
      <c r="B3" s="177"/>
      <c r="C3" s="177"/>
      <c r="D3" s="146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</f>
        <v>0</v>
      </c>
      <c r="E3" s="178"/>
      <c r="F3" s="177"/>
      <c r="G3" s="176" t="s">
        <v>127</v>
      </c>
      <c r="H3" s="177"/>
      <c r="I3" s="177"/>
      <c r="J3" s="146">
        <f>J4+J5+J6+J7+J8+J10+J9+J11+J12+J13+J14+J15+J16+J17+J18+J19+J20+J21+J22+J23+J24+J25+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+J98+J99+J100+J101+J102+J103</f>
        <v>6033</v>
      </c>
      <c r="K3" s="178"/>
      <c r="L3" s="179"/>
    </row>
    <row r="4" spans="1:12" ht="63" x14ac:dyDescent="0.25">
      <c r="A4" s="170"/>
      <c r="B4" s="49"/>
      <c r="C4" s="180"/>
      <c r="D4" s="171"/>
      <c r="E4" s="49"/>
      <c r="F4" s="159"/>
      <c r="G4" s="170" t="s">
        <v>317</v>
      </c>
      <c r="H4" s="181" t="s">
        <v>316</v>
      </c>
      <c r="I4" s="182" t="s">
        <v>315</v>
      </c>
      <c r="J4" s="171">
        <v>75</v>
      </c>
      <c r="K4" s="172" t="s">
        <v>313</v>
      </c>
      <c r="L4" s="154" t="s">
        <v>314</v>
      </c>
    </row>
    <row r="5" spans="1:12" ht="37.5" x14ac:dyDescent="0.25">
      <c r="A5" s="183"/>
      <c r="B5" s="49"/>
      <c r="C5" s="180"/>
      <c r="D5" s="171"/>
      <c r="E5" s="49"/>
      <c r="F5" s="159"/>
      <c r="G5" s="184" t="s">
        <v>319</v>
      </c>
      <c r="H5" s="159" t="s">
        <v>320</v>
      </c>
      <c r="I5" s="91" t="s">
        <v>73</v>
      </c>
      <c r="J5" s="171">
        <v>109</v>
      </c>
      <c r="K5" s="196" t="s">
        <v>321</v>
      </c>
      <c r="L5" s="197" t="s">
        <v>322</v>
      </c>
    </row>
    <row r="6" spans="1:12" ht="37.5" x14ac:dyDescent="0.25">
      <c r="A6" s="170"/>
      <c r="B6" s="50"/>
      <c r="C6" s="180"/>
      <c r="D6" s="171"/>
      <c r="E6" s="49"/>
      <c r="F6" s="159"/>
      <c r="G6" s="170" t="s">
        <v>323</v>
      </c>
      <c r="H6" s="159" t="s">
        <v>324</v>
      </c>
      <c r="I6" s="91" t="s">
        <v>73</v>
      </c>
      <c r="J6" s="171">
        <v>1280</v>
      </c>
      <c r="K6" s="196" t="s">
        <v>321</v>
      </c>
      <c r="L6" s="197" t="s">
        <v>322</v>
      </c>
    </row>
    <row r="7" spans="1:12" ht="94.5" x14ac:dyDescent="0.25">
      <c r="A7" s="184"/>
      <c r="B7" s="50"/>
      <c r="C7" s="180"/>
      <c r="D7" s="186"/>
      <c r="E7" s="187"/>
      <c r="F7" s="159"/>
      <c r="G7" s="184" t="s">
        <v>402</v>
      </c>
      <c r="H7" s="218" t="s">
        <v>392</v>
      </c>
      <c r="I7" s="154" t="s">
        <v>393</v>
      </c>
      <c r="J7" s="186">
        <v>3976</v>
      </c>
      <c r="K7" s="187"/>
      <c r="L7" s="154"/>
    </row>
    <row r="8" spans="1:12" ht="31.5" x14ac:dyDescent="0.25">
      <c r="A8" s="184"/>
      <c r="B8" s="50"/>
      <c r="C8" s="188"/>
      <c r="D8" s="186"/>
      <c r="E8" s="187"/>
      <c r="F8" s="159"/>
      <c r="G8" s="184" t="s">
        <v>402</v>
      </c>
      <c r="H8" s="154" t="s">
        <v>394</v>
      </c>
      <c r="I8" s="154" t="s">
        <v>395</v>
      </c>
      <c r="J8" s="186">
        <v>393</v>
      </c>
      <c r="K8" s="187"/>
      <c r="L8" s="154"/>
    </row>
    <row r="9" spans="1:12" ht="31.5" x14ac:dyDescent="0.25">
      <c r="A9" s="189"/>
      <c r="B9" s="50"/>
      <c r="C9" s="188"/>
      <c r="D9" s="190"/>
      <c r="E9" s="191"/>
      <c r="F9" s="192"/>
      <c r="G9" s="184" t="s">
        <v>402</v>
      </c>
      <c r="H9" s="154" t="s">
        <v>396</v>
      </c>
      <c r="I9" s="154" t="s">
        <v>397</v>
      </c>
      <c r="J9" s="186">
        <v>100</v>
      </c>
      <c r="K9" s="187" t="s">
        <v>398</v>
      </c>
      <c r="L9" s="154" t="s">
        <v>399</v>
      </c>
    </row>
    <row r="10" spans="1:12" ht="31.5" x14ac:dyDescent="0.25">
      <c r="A10" s="184"/>
      <c r="B10" s="50"/>
      <c r="C10" s="193"/>
      <c r="D10" s="186"/>
      <c r="E10" s="187"/>
      <c r="F10" s="159"/>
      <c r="G10" s="184" t="s">
        <v>402</v>
      </c>
      <c r="H10" s="154" t="s">
        <v>400</v>
      </c>
      <c r="I10" s="154" t="s">
        <v>401</v>
      </c>
      <c r="J10" s="186">
        <v>100</v>
      </c>
      <c r="K10" s="187" t="s">
        <v>398</v>
      </c>
      <c r="L10" s="154" t="s">
        <v>399</v>
      </c>
    </row>
    <row r="11" spans="1:12" x14ac:dyDescent="0.25">
      <c r="A11" s="184"/>
      <c r="B11" s="50"/>
      <c r="C11" s="193"/>
      <c r="D11" s="186"/>
      <c r="E11" s="187"/>
      <c r="F11" s="154"/>
      <c r="G11" s="184"/>
      <c r="H11" s="154"/>
      <c r="I11" s="154"/>
      <c r="J11" s="186"/>
      <c r="K11" s="187"/>
      <c r="L11" s="185"/>
    </row>
    <row r="12" spans="1:12" x14ac:dyDescent="0.25">
      <c r="A12" s="184"/>
      <c r="B12" s="50"/>
      <c r="C12" s="193"/>
      <c r="D12" s="186"/>
      <c r="E12" s="187"/>
      <c r="F12" s="159"/>
      <c r="G12" s="184"/>
      <c r="H12" s="154"/>
      <c r="I12" s="154"/>
      <c r="J12" s="186"/>
      <c r="K12" s="187"/>
      <c r="L12" s="185"/>
    </row>
    <row r="13" spans="1:12" x14ac:dyDescent="0.25">
      <c r="A13" s="184"/>
      <c r="B13" s="194"/>
      <c r="C13" s="193"/>
      <c r="D13" s="186"/>
      <c r="E13" s="187"/>
      <c r="F13" s="159"/>
      <c r="G13" s="184"/>
      <c r="H13" s="154"/>
      <c r="I13" s="154"/>
      <c r="J13" s="186"/>
      <c r="K13" s="187"/>
      <c r="L13" s="185"/>
    </row>
    <row r="14" spans="1:12" x14ac:dyDescent="0.25">
      <c r="A14" s="184"/>
      <c r="B14" s="50"/>
      <c r="C14" s="180"/>
      <c r="D14" s="186"/>
      <c r="E14" s="195"/>
      <c r="F14" s="159"/>
      <c r="G14" s="184"/>
      <c r="H14" s="154"/>
      <c r="I14" s="154"/>
      <c r="J14" s="186"/>
      <c r="K14" s="187"/>
      <c r="L14" s="185"/>
    </row>
    <row r="15" spans="1:12" x14ac:dyDescent="0.25">
      <c r="A15" s="184"/>
      <c r="B15" s="50"/>
      <c r="C15" s="180"/>
      <c r="D15" s="186"/>
      <c r="E15" s="187"/>
      <c r="F15" s="159"/>
      <c r="G15" s="184"/>
      <c r="H15" s="154"/>
      <c r="I15" s="154"/>
      <c r="J15" s="186"/>
      <c r="K15" s="187"/>
      <c r="L15" s="185"/>
    </row>
    <row r="16" spans="1:12" x14ac:dyDescent="0.25">
      <c r="A16" s="184"/>
      <c r="B16" s="154"/>
      <c r="C16" s="154"/>
      <c r="D16" s="186"/>
      <c r="E16" s="187"/>
      <c r="F16" s="154"/>
      <c r="G16" s="184"/>
      <c r="H16" s="154"/>
      <c r="I16" s="154"/>
      <c r="J16" s="186"/>
      <c r="K16" s="187"/>
      <c r="L16" s="185"/>
    </row>
    <row r="17" spans="1:12" x14ac:dyDescent="0.25">
      <c r="A17" s="184"/>
      <c r="B17" s="154"/>
      <c r="C17" s="154"/>
      <c r="D17" s="186"/>
      <c r="E17" s="187"/>
      <c r="F17" s="154"/>
      <c r="G17" s="184"/>
      <c r="H17" s="154"/>
      <c r="I17" s="154"/>
      <c r="J17" s="186"/>
      <c r="K17" s="187"/>
      <c r="L17" s="185"/>
    </row>
    <row r="18" spans="1:12" x14ac:dyDescent="0.25">
      <c r="A18" s="184"/>
      <c r="B18" s="154"/>
      <c r="C18" s="154"/>
      <c r="D18" s="186"/>
      <c r="E18" s="187"/>
      <c r="F18" s="154"/>
      <c r="G18" s="184"/>
      <c r="H18" s="154"/>
      <c r="I18" s="154"/>
      <c r="J18" s="186"/>
      <c r="K18" s="187"/>
      <c r="L18" s="185"/>
    </row>
    <row r="19" spans="1:12" x14ac:dyDescent="0.25">
      <c r="A19" s="184"/>
      <c r="B19" s="154"/>
      <c r="C19" s="154"/>
      <c r="D19" s="186"/>
      <c r="E19" s="187"/>
      <c r="F19" s="154"/>
      <c r="G19" s="184"/>
      <c r="H19" s="154"/>
      <c r="I19" s="154"/>
      <c r="J19" s="186"/>
      <c r="K19" s="187"/>
      <c r="L19" s="185"/>
    </row>
    <row r="20" spans="1:12" x14ac:dyDescent="0.25">
      <c r="A20" s="184"/>
      <c r="B20" s="154"/>
      <c r="C20" s="154"/>
      <c r="D20" s="186"/>
      <c r="E20" s="187"/>
      <c r="F20" s="154"/>
      <c r="G20" s="184"/>
      <c r="H20" s="154"/>
      <c r="I20" s="154"/>
      <c r="J20" s="186"/>
      <c r="K20" s="187"/>
      <c r="L20" s="185"/>
    </row>
    <row r="21" spans="1:12" x14ac:dyDescent="0.25">
      <c r="A21" s="184"/>
      <c r="B21" s="154"/>
      <c r="C21" s="154"/>
      <c r="D21" s="186"/>
      <c r="E21" s="187"/>
      <c r="F21" s="154"/>
      <c r="G21" s="184"/>
      <c r="H21" s="154"/>
      <c r="I21" s="154"/>
      <c r="J21" s="186"/>
      <c r="K21" s="187"/>
      <c r="L21" s="185"/>
    </row>
    <row r="22" spans="1:12" x14ac:dyDescent="0.25">
      <c r="A22" s="184"/>
      <c r="B22" s="154"/>
      <c r="C22" s="154"/>
      <c r="D22" s="186"/>
      <c r="E22" s="187"/>
      <c r="F22" s="154"/>
      <c r="G22" s="184"/>
      <c r="H22" s="154"/>
      <c r="I22" s="154"/>
      <c r="J22" s="186"/>
      <c r="K22" s="187"/>
      <c r="L22" s="185"/>
    </row>
    <row r="23" spans="1:12" x14ac:dyDescent="0.25">
      <c r="A23" s="184"/>
      <c r="B23" s="154"/>
      <c r="C23" s="154"/>
      <c r="D23" s="186"/>
      <c r="E23" s="187"/>
      <c r="F23" s="154"/>
      <c r="G23" s="184"/>
      <c r="H23" s="154"/>
      <c r="I23" s="154"/>
      <c r="J23" s="186"/>
      <c r="K23" s="187"/>
      <c r="L23" s="185"/>
    </row>
    <row r="24" spans="1:12" x14ac:dyDescent="0.25">
      <c r="A24" s="184"/>
      <c r="B24" s="154"/>
      <c r="C24" s="154"/>
      <c r="D24" s="186"/>
      <c r="E24" s="187"/>
      <c r="F24" s="154"/>
      <c r="G24" s="184"/>
      <c r="H24" s="154"/>
      <c r="I24" s="154"/>
      <c r="J24" s="186"/>
      <c r="K24" s="187"/>
      <c r="L24" s="185"/>
    </row>
    <row r="25" spans="1:12" x14ac:dyDescent="0.25">
      <c r="A25" s="184"/>
      <c r="B25" s="154"/>
      <c r="C25" s="154"/>
      <c r="D25" s="186"/>
      <c r="E25" s="187"/>
      <c r="F25" s="154"/>
      <c r="G25" s="184"/>
      <c r="H25" s="154"/>
      <c r="I25" s="154"/>
      <c r="J25" s="186"/>
      <c r="K25" s="187"/>
      <c r="L25" s="185"/>
    </row>
    <row r="26" spans="1:12" x14ac:dyDescent="0.25">
      <c r="A26" s="184"/>
      <c r="B26" s="154"/>
      <c r="C26" s="154"/>
      <c r="D26" s="186"/>
      <c r="E26" s="187"/>
      <c r="F26" s="154"/>
      <c r="G26" s="184"/>
      <c r="H26" s="154"/>
      <c r="I26" s="154"/>
      <c r="J26" s="186"/>
      <c r="K26" s="187"/>
      <c r="L26" s="185"/>
    </row>
    <row r="27" spans="1:12" x14ac:dyDescent="0.25">
      <c r="A27" s="184"/>
      <c r="B27" s="154"/>
      <c r="C27" s="154"/>
      <c r="D27" s="186"/>
      <c r="E27" s="187"/>
      <c r="F27" s="154"/>
      <c r="G27" s="184"/>
      <c r="H27" s="154"/>
      <c r="I27" s="154"/>
      <c r="J27" s="186"/>
      <c r="K27" s="187"/>
      <c r="L27" s="185"/>
    </row>
    <row r="28" spans="1:12" x14ac:dyDescent="0.25">
      <c r="A28" s="184"/>
      <c r="B28" s="154"/>
      <c r="C28" s="154"/>
      <c r="D28" s="186"/>
      <c r="E28" s="187"/>
      <c r="F28" s="154"/>
      <c r="G28" s="184"/>
      <c r="H28" s="154"/>
      <c r="I28" s="154"/>
      <c r="J28" s="186"/>
      <c r="K28" s="187"/>
      <c r="L28" s="185"/>
    </row>
    <row r="29" spans="1:12" x14ac:dyDescent="0.25">
      <c r="A29" s="184"/>
      <c r="B29" s="154"/>
      <c r="C29" s="154"/>
      <c r="D29" s="186"/>
      <c r="E29" s="187"/>
      <c r="F29" s="154"/>
      <c r="G29" s="184"/>
      <c r="H29" s="154"/>
      <c r="I29" s="154"/>
      <c r="J29" s="186"/>
      <c r="K29" s="187"/>
      <c r="L29" s="185"/>
    </row>
    <row r="30" spans="1:12" x14ac:dyDescent="0.25">
      <c r="A30" s="184"/>
      <c r="B30" s="154"/>
      <c r="C30" s="154"/>
      <c r="D30" s="186"/>
      <c r="E30" s="187"/>
      <c r="F30" s="154"/>
      <c r="G30" s="184"/>
      <c r="H30" s="154"/>
      <c r="I30" s="154"/>
      <c r="J30" s="186"/>
      <c r="K30" s="187"/>
      <c r="L30" s="185"/>
    </row>
    <row r="31" spans="1:12" x14ac:dyDescent="0.25">
      <c r="A31" s="184"/>
      <c r="B31" s="154"/>
      <c r="C31" s="154"/>
      <c r="D31" s="186"/>
      <c r="E31" s="187"/>
      <c r="F31" s="154"/>
      <c r="G31" s="184"/>
      <c r="H31" s="154"/>
      <c r="I31" s="154"/>
      <c r="J31" s="186"/>
      <c r="K31" s="187"/>
      <c r="L31" s="185"/>
    </row>
    <row r="32" spans="1:12" x14ac:dyDescent="0.25">
      <c r="A32" s="184"/>
      <c r="B32" s="154"/>
      <c r="C32" s="154"/>
      <c r="D32" s="186"/>
      <c r="E32" s="187"/>
      <c r="F32" s="154"/>
      <c r="G32" s="184"/>
      <c r="H32" s="154"/>
      <c r="I32" s="154"/>
      <c r="J32" s="186"/>
      <c r="K32" s="187"/>
      <c r="L32" s="185"/>
    </row>
    <row r="33" spans="1:12" x14ac:dyDescent="0.25">
      <c r="A33" s="184"/>
      <c r="B33" s="154"/>
      <c r="C33" s="154"/>
      <c r="D33" s="186"/>
      <c r="E33" s="187"/>
      <c r="F33" s="154"/>
      <c r="G33" s="184"/>
      <c r="H33" s="154"/>
      <c r="I33" s="154"/>
      <c r="J33" s="186"/>
      <c r="K33" s="187"/>
      <c r="L33" s="185"/>
    </row>
    <row r="34" spans="1:12" x14ac:dyDescent="0.25">
      <c r="A34" s="184"/>
      <c r="B34" s="154"/>
      <c r="C34" s="154"/>
      <c r="D34" s="186"/>
      <c r="E34" s="187"/>
      <c r="F34" s="154"/>
      <c r="G34" s="184"/>
      <c r="H34" s="154"/>
      <c r="I34" s="154"/>
      <c r="J34" s="186"/>
      <c r="K34" s="187"/>
      <c r="L34" s="185"/>
    </row>
    <row r="35" spans="1:12" x14ac:dyDescent="0.25">
      <c r="A35" s="184"/>
      <c r="B35" s="154"/>
      <c r="C35" s="154"/>
      <c r="D35" s="186"/>
      <c r="E35" s="187"/>
      <c r="F35" s="154"/>
      <c r="G35" s="184"/>
      <c r="H35" s="154"/>
      <c r="I35" s="154"/>
      <c r="J35" s="186"/>
      <c r="K35" s="187"/>
      <c r="L35" s="185"/>
    </row>
    <row r="36" spans="1:12" x14ac:dyDescent="0.25">
      <c r="A36" s="184"/>
      <c r="B36" s="154"/>
      <c r="C36" s="154"/>
      <c r="D36" s="186"/>
      <c r="E36" s="187"/>
      <c r="F36" s="154"/>
      <c r="G36" s="184"/>
      <c r="H36" s="154"/>
      <c r="I36" s="154"/>
      <c r="J36" s="186"/>
      <c r="K36" s="187"/>
      <c r="L36" s="185"/>
    </row>
    <row r="37" spans="1:12" x14ac:dyDescent="0.25">
      <c r="A37" s="184"/>
      <c r="B37" s="154"/>
      <c r="C37" s="154"/>
      <c r="D37" s="186"/>
      <c r="E37" s="187"/>
      <c r="F37" s="154"/>
      <c r="G37" s="184"/>
      <c r="H37" s="154"/>
      <c r="I37" s="154"/>
      <c r="J37" s="186"/>
      <c r="K37" s="187"/>
      <c r="L37" s="185"/>
    </row>
    <row r="38" spans="1:12" x14ac:dyDescent="0.25">
      <c r="A38" s="184"/>
      <c r="B38" s="154"/>
      <c r="C38" s="154"/>
      <c r="D38" s="186"/>
      <c r="E38" s="187"/>
      <c r="F38" s="154"/>
      <c r="G38" s="184"/>
      <c r="H38" s="154"/>
      <c r="I38" s="154"/>
      <c r="J38" s="186"/>
      <c r="K38" s="187"/>
      <c r="L38" s="185"/>
    </row>
    <row r="39" spans="1:12" x14ac:dyDescent="0.25">
      <c r="A39" s="184"/>
      <c r="B39" s="154"/>
      <c r="C39" s="154"/>
      <c r="D39" s="186"/>
      <c r="E39" s="187"/>
      <c r="F39" s="154"/>
      <c r="G39" s="184"/>
      <c r="H39" s="154"/>
      <c r="I39" s="154"/>
      <c r="J39" s="186"/>
      <c r="K39" s="187"/>
      <c r="L39" s="185"/>
    </row>
    <row r="40" spans="1:12" x14ac:dyDescent="0.25">
      <c r="A40" s="184"/>
      <c r="B40" s="154"/>
      <c r="C40" s="154"/>
      <c r="D40" s="186"/>
      <c r="E40" s="187"/>
      <c r="F40" s="154"/>
      <c r="G40" s="184"/>
      <c r="H40" s="154"/>
      <c r="I40" s="154"/>
      <c r="J40" s="186"/>
      <c r="K40" s="187"/>
      <c r="L40" s="185"/>
    </row>
    <row r="41" spans="1:12" x14ac:dyDescent="0.25">
      <c r="A41" s="184"/>
      <c r="B41" s="154"/>
      <c r="C41" s="154"/>
      <c r="D41" s="186"/>
      <c r="E41" s="187"/>
      <c r="F41" s="154"/>
      <c r="G41" s="184"/>
      <c r="H41" s="154"/>
      <c r="I41" s="154"/>
      <c r="J41" s="186"/>
      <c r="K41" s="187"/>
      <c r="L41" s="185"/>
    </row>
    <row r="42" spans="1:12" x14ac:dyDescent="0.25">
      <c r="A42" s="184"/>
      <c r="B42" s="154"/>
      <c r="C42" s="154"/>
      <c r="D42" s="186"/>
      <c r="E42" s="187"/>
      <c r="F42" s="154"/>
      <c r="G42" s="184"/>
      <c r="H42" s="154"/>
      <c r="I42" s="154"/>
      <c r="J42" s="186"/>
      <c r="K42" s="187"/>
      <c r="L42" s="185"/>
    </row>
    <row r="43" spans="1:12" x14ac:dyDescent="0.25">
      <c r="A43" s="184"/>
      <c r="B43" s="154"/>
      <c r="C43" s="154"/>
      <c r="D43" s="186"/>
      <c r="E43" s="187"/>
      <c r="F43" s="154"/>
      <c r="G43" s="184"/>
      <c r="H43" s="154"/>
      <c r="I43" s="154"/>
      <c r="J43" s="186"/>
      <c r="K43" s="187"/>
      <c r="L43" s="185"/>
    </row>
    <row r="44" spans="1:12" x14ac:dyDescent="0.25">
      <c r="A44" s="184"/>
      <c r="B44" s="154"/>
      <c r="C44" s="154"/>
      <c r="D44" s="186"/>
      <c r="E44" s="187"/>
      <c r="F44" s="154"/>
      <c r="G44" s="184"/>
      <c r="H44" s="154"/>
      <c r="I44" s="154"/>
      <c r="J44" s="186"/>
      <c r="K44" s="187"/>
      <c r="L44" s="185"/>
    </row>
    <row r="45" spans="1:12" x14ac:dyDescent="0.25">
      <c r="A45" s="184"/>
      <c r="B45" s="154"/>
      <c r="C45" s="154"/>
      <c r="D45" s="186"/>
      <c r="E45" s="187"/>
      <c r="F45" s="154"/>
      <c r="G45" s="184"/>
      <c r="H45" s="154"/>
      <c r="I45" s="154"/>
      <c r="J45" s="186"/>
      <c r="K45" s="187"/>
      <c r="L45" s="185"/>
    </row>
    <row r="46" spans="1:12" x14ac:dyDescent="0.25">
      <c r="A46" s="184"/>
      <c r="B46" s="154"/>
      <c r="C46" s="154"/>
      <c r="D46" s="186"/>
      <c r="E46" s="187"/>
      <c r="F46" s="154"/>
      <c r="G46" s="184"/>
      <c r="H46" s="154"/>
      <c r="I46" s="154"/>
      <c r="J46" s="186"/>
      <c r="K46" s="187"/>
      <c r="L46" s="185"/>
    </row>
    <row r="47" spans="1:12" x14ac:dyDescent="0.25">
      <c r="A47" s="184"/>
      <c r="B47" s="154"/>
      <c r="C47" s="154"/>
      <c r="D47" s="186"/>
      <c r="E47" s="187"/>
      <c r="F47" s="154"/>
      <c r="G47" s="184"/>
      <c r="H47" s="154"/>
      <c r="I47" s="154"/>
      <c r="J47" s="186"/>
      <c r="K47" s="187"/>
      <c r="L47" s="185"/>
    </row>
    <row r="48" spans="1:12" x14ac:dyDescent="0.25">
      <c r="A48" s="184"/>
      <c r="B48" s="154"/>
      <c r="C48" s="154"/>
      <c r="D48" s="186"/>
      <c r="E48" s="187"/>
      <c r="F48" s="154"/>
      <c r="G48" s="184"/>
      <c r="H48" s="154"/>
      <c r="I48" s="154"/>
      <c r="J48" s="186"/>
      <c r="K48" s="187"/>
      <c r="L48" s="185"/>
    </row>
    <row r="49" spans="1:12" x14ac:dyDescent="0.25">
      <c r="A49" s="184"/>
      <c r="B49" s="154"/>
      <c r="C49" s="154"/>
      <c r="D49" s="186"/>
      <c r="E49" s="187"/>
      <c r="F49" s="154"/>
      <c r="G49" s="184"/>
      <c r="H49" s="154"/>
      <c r="I49" s="154"/>
      <c r="J49" s="186"/>
      <c r="K49" s="187"/>
      <c r="L49" s="185"/>
    </row>
    <row r="50" spans="1:12" x14ac:dyDescent="0.25">
      <c r="A50" s="184"/>
      <c r="B50" s="154"/>
      <c r="C50" s="154"/>
      <c r="D50" s="186"/>
      <c r="E50" s="187"/>
      <c r="F50" s="154"/>
      <c r="G50" s="184"/>
      <c r="H50" s="154"/>
      <c r="I50" s="154"/>
      <c r="J50" s="186"/>
      <c r="K50" s="187"/>
      <c r="L50" s="185"/>
    </row>
    <row r="51" spans="1:12" x14ac:dyDescent="0.25">
      <c r="A51" s="184"/>
      <c r="B51" s="154"/>
      <c r="C51" s="154"/>
      <c r="D51" s="186"/>
      <c r="E51" s="187"/>
      <c r="F51" s="154"/>
      <c r="G51" s="184"/>
      <c r="H51" s="154"/>
      <c r="I51" s="154"/>
      <c r="J51" s="186"/>
      <c r="K51" s="187"/>
      <c r="L51" s="185"/>
    </row>
    <row r="52" spans="1:12" x14ac:dyDescent="0.25">
      <c r="A52" s="184"/>
      <c r="B52" s="154"/>
      <c r="C52" s="154"/>
      <c r="D52" s="186"/>
      <c r="E52" s="187"/>
      <c r="F52" s="154"/>
      <c r="G52" s="184"/>
      <c r="H52" s="154"/>
      <c r="I52" s="154"/>
      <c r="J52" s="186"/>
      <c r="K52" s="187"/>
      <c r="L52" s="185"/>
    </row>
    <row r="53" spans="1:12" x14ac:dyDescent="0.25">
      <c r="A53" s="184"/>
      <c r="B53" s="154"/>
      <c r="C53" s="154"/>
      <c r="D53" s="186"/>
      <c r="E53" s="187"/>
      <c r="F53" s="154"/>
      <c r="G53" s="184"/>
      <c r="H53" s="154"/>
      <c r="I53" s="154"/>
      <c r="J53" s="186"/>
      <c r="K53" s="187"/>
      <c r="L53" s="185"/>
    </row>
    <row r="54" spans="1:12" x14ac:dyDescent="0.25">
      <c r="A54" s="184"/>
      <c r="B54" s="154"/>
      <c r="C54" s="154"/>
      <c r="D54" s="186"/>
      <c r="E54" s="187"/>
      <c r="F54" s="154"/>
      <c r="G54" s="184"/>
      <c r="H54" s="154"/>
      <c r="I54" s="154"/>
      <c r="J54" s="186"/>
      <c r="K54" s="187"/>
      <c r="L54" s="185"/>
    </row>
    <row r="55" spans="1:12" x14ac:dyDescent="0.25">
      <c r="A55" s="184"/>
      <c r="B55" s="154"/>
      <c r="C55" s="154"/>
      <c r="D55" s="186"/>
      <c r="E55" s="187"/>
      <c r="F55" s="154"/>
      <c r="G55" s="184"/>
      <c r="H55" s="154"/>
      <c r="I55" s="154"/>
      <c r="J55" s="186"/>
      <c r="K55" s="187"/>
      <c r="L55" s="185"/>
    </row>
    <row r="56" spans="1:12" x14ac:dyDescent="0.25">
      <c r="A56" s="184"/>
      <c r="B56" s="154"/>
      <c r="C56" s="154"/>
      <c r="D56" s="186"/>
      <c r="E56" s="187"/>
      <c r="F56" s="154"/>
      <c r="G56" s="184"/>
      <c r="H56" s="154"/>
      <c r="I56" s="154"/>
      <c r="J56" s="186"/>
      <c r="K56" s="187"/>
      <c r="L56" s="185"/>
    </row>
    <row r="57" spans="1:12" x14ac:dyDescent="0.25">
      <c r="A57" s="184"/>
      <c r="B57" s="154"/>
      <c r="C57" s="154"/>
      <c r="D57" s="186"/>
      <c r="E57" s="187"/>
      <c r="F57" s="154"/>
      <c r="G57" s="184"/>
      <c r="H57" s="154"/>
      <c r="I57" s="154"/>
      <c r="J57" s="186"/>
      <c r="K57" s="187"/>
      <c r="L57" s="185"/>
    </row>
    <row r="58" spans="1:12" x14ac:dyDescent="0.25">
      <c r="A58" s="184"/>
      <c r="B58" s="154"/>
      <c r="C58" s="154"/>
      <c r="D58" s="186"/>
      <c r="E58" s="187"/>
      <c r="F58" s="154"/>
      <c r="G58" s="184"/>
      <c r="H58" s="154"/>
      <c r="I58" s="154"/>
      <c r="J58" s="186"/>
      <c r="K58" s="187"/>
      <c r="L58" s="185"/>
    </row>
    <row r="59" spans="1:12" x14ac:dyDescent="0.25">
      <c r="A59" s="184"/>
      <c r="B59" s="154"/>
      <c r="C59" s="154"/>
      <c r="D59" s="186"/>
      <c r="E59" s="187"/>
      <c r="F59" s="154"/>
      <c r="G59" s="184"/>
      <c r="H59" s="154"/>
      <c r="I59" s="154"/>
      <c r="J59" s="186"/>
      <c r="K59" s="187"/>
      <c r="L59" s="185"/>
    </row>
    <row r="60" spans="1:12" x14ac:dyDescent="0.25">
      <c r="A60" s="184"/>
      <c r="B60" s="154"/>
      <c r="C60" s="154"/>
      <c r="D60" s="186"/>
      <c r="E60" s="187"/>
      <c r="F60" s="154"/>
      <c r="G60" s="184"/>
      <c r="H60" s="154"/>
      <c r="I60" s="154"/>
      <c r="J60" s="186"/>
      <c r="K60" s="187"/>
      <c r="L60" s="185"/>
    </row>
    <row r="61" spans="1:12" x14ac:dyDescent="0.25">
      <c r="A61" s="184"/>
      <c r="B61" s="154"/>
      <c r="C61" s="154"/>
      <c r="D61" s="186"/>
      <c r="E61" s="187"/>
      <c r="F61" s="154"/>
      <c r="G61" s="184"/>
      <c r="H61" s="154"/>
      <c r="I61" s="154"/>
      <c r="J61" s="186"/>
      <c r="K61" s="187"/>
      <c r="L61" s="185"/>
    </row>
    <row r="62" spans="1:12" x14ac:dyDescent="0.25">
      <c r="A62" s="184"/>
      <c r="B62" s="154"/>
      <c r="C62" s="154"/>
      <c r="D62" s="186"/>
      <c r="E62" s="187"/>
      <c r="F62" s="154"/>
      <c r="G62" s="184"/>
      <c r="H62" s="154"/>
      <c r="I62" s="154"/>
      <c r="J62" s="186"/>
      <c r="K62" s="187"/>
      <c r="L62" s="185"/>
    </row>
    <row r="63" spans="1:12" x14ac:dyDescent="0.25">
      <c r="A63" s="184"/>
      <c r="B63" s="154"/>
      <c r="C63" s="154"/>
      <c r="D63" s="186"/>
      <c r="E63" s="187"/>
      <c r="F63" s="154"/>
      <c r="G63" s="184"/>
      <c r="H63" s="154"/>
      <c r="I63" s="154"/>
      <c r="J63" s="186"/>
      <c r="K63" s="187"/>
      <c r="L63" s="185"/>
    </row>
    <row r="64" spans="1:12" x14ac:dyDescent="0.25">
      <c r="A64" s="184"/>
      <c r="B64" s="154"/>
      <c r="C64" s="154"/>
      <c r="D64" s="186"/>
      <c r="E64" s="187"/>
      <c r="F64" s="154"/>
      <c r="G64" s="184"/>
      <c r="H64" s="154"/>
      <c r="I64" s="154"/>
      <c r="J64" s="186"/>
      <c r="K64" s="187"/>
      <c r="L64" s="185"/>
    </row>
    <row r="65" spans="1:12" x14ac:dyDescent="0.25">
      <c r="A65" s="184"/>
      <c r="B65" s="154"/>
      <c r="C65" s="154"/>
      <c r="D65" s="186"/>
      <c r="E65" s="187"/>
      <c r="F65" s="154"/>
      <c r="G65" s="184"/>
      <c r="H65" s="154"/>
      <c r="I65" s="154"/>
      <c r="J65" s="186"/>
      <c r="K65" s="187"/>
      <c r="L65" s="185"/>
    </row>
    <row r="66" spans="1:12" x14ac:dyDescent="0.25">
      <c r="A66" s="184"/>
      <c r="B66" s="154"/>
      <c r="C66" s="154"/>
      <c r="D66" s="186"/>
      <c r="E66" s="187"/>
      <c r="F66" s="154"/>
      <c r="G66" s="184"/>
      <c r="H66" s="154"/>
      <c r="I66" s="154"/>
      <c r="J66" s="186"/>
      <c r="K66" s="187"/>
      <c r="L66" s="185"/>
    </row>
    <row r="67" spans="1:12" x14ac:dyDescent="0.25">
      <c r="A67" s="184"/>
      <c r="B67" s="154"/>
      <c r="C67" s="154"/>
      <c r="D67" s="186"/>
      <c r="E67" s="187"/>
      <c r="F67" s="154"/>
      <c r="G67" s="184"/>
      <c r="H67" s="154"/>
      <c r="I67" s="154"/>
      <c r="J67" s="186"/>
      <c r="K67" s="187"/>
      <c r="L67" s="185"/>
    </row>
    <row r="68" spans="1:12" x14ac:dyDescent="0.25">
      <c r="A68" s="184"/>
      <c r="B68" s="154"/>
      <c r="C68" s="154"/>
      <c r="D68" s="186"/>
      <c r="E68" s="187"/>
      <c r="F68" s="154"/>
      <c r="G68" s="184"/>
      <c r="H68" s="154"/>
      <c r="I68" s="154"/>
      <c r="J68" s="186"/>
      <c r="K68" s="187"/>
      <c r="L68" s="185"/>
    </row>
    <row r="69" spans="1:12" x14ac:dyDescent="0.25">
      <c r="A69" s="184"/>
      <c r="B69" s="154"/>
      <c r="C69" s="154"/>
      <c r="D69" s="186"/>
      <c r="E69" s="187"/>
      <c r="F69" s="154"/>
      <c r="G69" s="184"/>
      <c r="H69" s="154"/>
      <c r="I69" s="154"/>
      <c r="J69" s="186"/>
      <c r="K69" s="187"/>
      <c r="L69" s="185"/>
    </row>
    <row r="70" spans="1:12" x14ac:dyDescent="0.25">
      <c r="A70" s="184"/>
      <c r="B70" s="154"/>
      <c r="C70" s="154"/>
      <c r="D70" s="186"/>
      <c r="E70" s="187"/>
      <c r="F70" s="154"/>
      <c r="G70" s="184"/>
      <c r="H70" s="154"/>
      <c r="I70" s="154"/>
      <c r="J70" s="186"/>
      <c r="K70" s="187"/>
      <c r="L70" s="185"/>
    </row>
    <row r="71" spans="1:12" x14ac:dyDescent="0.25">
      <c r="A71" s="184"/>
      <c r="B71" s="154"/>
      <c r="C71" s="154"/>
      <c r="D71" s="186"/>
      <c r="E71" s="187"/>
      <c r="F71" s="154"/>
      <c r="G71" s="184"/>
      <c r="H71" s="154"/>
      <c r="I71" s="154"/>
      <c r="J71" s="186"/>
      <c r="K71" s="187"/>
      <c r="L71" s="185"/>
    </row>
    <row r="72" spans="1:12" x14ac:dyDescent="0.25">
      <c r="A72" s="184"/>
      <c r="B72" s="154"/>
      <c r="C72" s="154"/>
      <c r="D72" s="186"/>
      <c r="E72" s="187"/>
      <c r="F72" s="154"/>
      <c r="G72" s="184"/>
      <c r="H72" s="154"/>
      <c r="I72" s="154"/>
      <c r="J72" s="186"/>
      <c r="K72" s="187"/>
      <c r="L72" s="185"/>
    </row>
    <row r="73" spans="1:12" x14ac:dyDescent="0.25">
      <c r="A73" s="184"/>
      <c r="B73" s="154"/>
      <c r="C73" s="154"/>
      <c r="D73" s="186"/>
      <c r="E73" s="187"/>
      <c r="F73" s="154"/>
      <c r="G73" s="184"/>
      <c r="H73" s="154"/>
      <c r="I73" s="154"/>
      <c r="J73" s="186"/>
      <c r="K73" s="187"/>
      <c r="L73" s="185"/>
    </row>
    <row r="74" spans="1:12" x14ac:dyDescent="0.25">
      <c r="A74" s="184"/>
      <c r="B74" s="154"/>
      <c r="C74" s="154"/>
      <c r="D74" s="186"/>
      <c r="E74" s="187"/>
      <c r="F74" s="154"/>
      <c r="G74" s="184"/>
      <c r="H74" s="154"/>
      <c r="I74" s="154"/>
      <c r="J74" s="186"/>
      <c r="K74" s="187"/>
      <c r="L74" s="185"/>
    </row>
    <row r="75" spans="1:12" x14ac:dyDescent="0.25">
      <c r="A75" s="184"/>
      <c r="B75" s="154"/>
      <c r="C75" s="154"/>
      <c r="D75" s="186"/>
      <c r="E75" s="187"/>
      <c r="F75" s="154"/>
      <c r="G75" s="184"/>
      <c r="H75" s="154"/>
      <c r="I75" s="154"/>
      <c r="J75" s="186"/>
      <c r="K75" s="187"/>
      <c r="L75" s="185"/>
    </row>
    <row r="76" spans="1:12" x14ac:dyDescent="0.25">
      <c r="A76" s="184"/>
      <c r="B76" s="154"/>
      <c r="C76" s="154"/>
      <c r="D76" s="186"/>
      <c r="E76" s="187"/>
      <c r="F76" s="154"/>
      <c r="G76" s="184"/>
      <c r="H76" s="154"/>
      <c r="I76" s="154"/>
      <c r="J76" s="186"/>
      <c r="K76" s="187"/>
      <c r="L76" s="185"/>
    </row>
    <row r="77" spans="1:12" x14ac:dyDescent="0.25">
      <c r="A77" s="184"/>
      <c r="B77" s="154"/>
      <c r="C77" s="154"/>
      <c r="D77" s="186"/>
      <c r="E77" s="187"/>
      <c r="F77" s="154"/>
      <c r="G77" s="184"/>
      <c r="H77" s="154"/>
      <c r="I77" s="154"/>
      <c r="J77" s="186"/>
      <c r="K77" s="187"/>
      <c r="L77" s="185"/>
    </row>
    <row r="78" spans="1:12" x14ac:dyDescent="0.25">
      <c r="A78" s="184"/>
      <c r="B78" s="154"/>
      <c r="C78" s="154"/>
      <c r="D78" s="186"/>
      <c r="E78" s="187"/>
      <c r="F78" s="154"/>
      <c r="G78" s="184"/>
      <c r="H78" s="154"/>
      <c r="I78" s="154"/>
      <c r="J78" s="186"/>
      <c r="K78" s="187"/>
      <c r="L78" s="185"/>
    </row>
    <row r="79" spans="1:12" x14ac:dyDescent="0.25">
      <c r="A79" s="184"/>
      <c r="B79" s="154"/>
      <c r="C79" s="154"/>
      <c r="D79" s="186"/>
      <c r="E79" s="187"/>
      <c r="F79" s="154"/>
      <c r="G79" s="184"/>
      <c r="H79" s="154"/>
      <c r="I79" s="154"/>
      <c r="J79" s="186"/>
      <c r="K79" s="187"/>
      <c r="L79" s="185"/>
    </row>
    <row r="80" spans="1:12" x14ac:dyDescent="0.25">
      <c r="A80" s="184"/>
      <c r="B80" s="154"/>
      <c r="C80" s="154"/>
      <c r="D80" s="186"/>
      <c r="E80" s="187"/>
      <c r="F80" s="154"/>
      <c r="G80" s="184"/>
      <c r="H80" s="154"/>
      <c r="I80" s="154"/>
      <c r="J80" s="186"/>
      <c r="K80" s="187"/>
      <c r="L80" s="185"/>
    </row>
    <row r="81" spans="1:12" x14ac:dyDescent="0.25">
      <c r="A81" s="184"/>
      <c r="B81" s="154"/>
      <c r="C81" s="154"/>
      <c r="D81" s="186"/>
      <c r="E81" s="187"/>
      <c r="F81" s="154"/>
      <c r="G81" s="184"/>
      <c r="H81" s="154"/>
      <c r="I81" s="154"/>
      <c r="J81" s="186"/>
      <c r="K81" s="187"/>
      <c r="L81" s="185"/>
    </row>
    <row r="82" spans="1:12" x14ac:dyDescent="0.25">
      <c r="A82" s="184"/>
      <c r="B82" s="154"/>
      <c r="C82" s="154"/>
      <c r="D82" s="186"/>
      <c r="E82" s="187"/>
      <c r="F82" s="154"/>
      <c r="G82" s="184"/>
      <c r="H82" s="154"/>
      <c r="I82" s="154"/>
      <c r="J82" s="186"/>
      <c r="K82" s="187"/>
      <c r="L82" s="185"/>
    </row>
    <row r="83" spans="1:12" x14ac:dyDescent="0.25">
      <c r="A83" s="184"/>
      <c r="B83" s="154"/>
      <c r="C83" s="154"/>
      <c r="D83" s="186"/>
      <c r="E83" s="187"/>
      <c r="F83" s="154"/>
      <c r="G83" s="184"/>
      <c r="H83" s="154"/>
      <c r="I83" s="154"/>
      <c r="J83" s="186"/>
      <c r="K83" s="187"/>
      <c r="L83" s="185"/>
    </row>
    <row r="84" spans="1:12" x14ac:dyDescent="0.25">
      <c r="A84" s="184"/>
      <c r="B84" s="154"/>
      <c r="C84" s="154"/>
      <c r="D84" s="186"/>
      <c r="E84" s="187"/>
      <c r="F84" s="154"/>
      <c r="G84" s="184"/>
      <c r="H84" s="154"/>
      <c r="I84" s="154"/>
      <c r="J84" s="186"/>
      <c r="K84" s="187"/>
      <c r="L84" s="185"/>
    </row>
    <row r="85" spans="1:12" x14ac:dyDescent="0.25">
      <c r="A85" s="184"/>
      <c r="B85" s="154"/>
      <c r="C85" s="154"/>
      <c r="D85" s="186"/>
      <c r="E85" s="187"/>
      <c r="F85" s="154"/>
      <c r="G85" s="184"/>
      <c r="H85" s="154"/>
      <c r="I85" s="154"/>
      <c r="J85" s="186"/>
      <c r="K85" s="187"/>
      <c r="L85" s="185"/>
    </row>
    <row r="86" spans="1:12" x14ac:dyDescent="0.25">
      <c r="A86" s="184"/>
      <c r="B86" s="154"/>
      <c r="C86" s="154"/>
      <c r="D86" s="186"/>
      <c r="E86" s="187"/>
      <c r="F86" s="154"/>
      <c r="G86" s="184"/>
      <c r="H86" s="154"/>
      <c r="I86" s="154"/>
      <c r="J86" s="186"/>
      <c r="K86" s="187"/>
      <c r="L86" s="185"/>
    </row>
    <row r="87" spans="1:12" x14ac:dyDescent="0.25">
      <c r="A87" s="184"/>
      <c r="B87" s="154"/>
      <c r="C87" s="154"/>
      <c r="D87" s="186"/>
      <c r="E87" s="187"/>
      <c r="F87" s="154"/>
      <c r="G87" s="184"/>
      <c r="H87" s="154"/>
      <c r="I87" s="154"/>
      <c r="J87" s="186"/>
      <c r="K87" s="187"/>
      <c r="L87" s="185"/>
    </row>
    <row r="88" spans="1:12" x14ac:dyDescent="0.25">
      <c r="A88" s="184"/>
      <c r="B88" s="154"/>
      <c r="C88" s="154"/>
      <c r="D88" s="186"/>
      <c r="E88" s="187"/>
      <c r="F88" s="154"/>
      <c r="G88" s="184"/>
      <c r="H88" s="154"/>
      <c r="I88" s="154"/>
      <c r="J88" s="186"/>
      <c r="K88" s="187"/>
      <c r="L88" s="185"/>
    </row>
    <row r="89" spans="1:12" x14ac:dyDescent="0.25">
      <c r="A89" s="184"/>
      <c r="B89" s="154"/>
      <c r="C89" s="154"/>
      <c r="D89" s="186"/>
      <c r="E89" s="187"/>
      <c r="F89" s="154"/>
      <c r="G89" s="184"/>
      <c r="H89" s="154"/>
      <c r="I89" s="154"/>
      <c r="J89" s="186"/>
      <c r="K89" s="187"/>
      <c r="L89" s="185"/>
    </row>
    <row r="90" spans="1:12" x14ac:dyDescent="0.25">
      <c r="A90" s="184"/>
      <c r="B90" s="154"/>
      <c r="C90" s="154"/>
      <c r="D90" s="186"/>
      <c r="E90" s="187"/>
      <c r="F90" s="154"/>
      <c r="G90" s="184"/>
      <c r="H90" s="154"/>
      <c r="I90" s="154"/>
      <c r="J90" s="186"/>
      <c r="K90" s="187"/>
      <c r="L90" s="185"/>
    </row>
    <row r="91" spans="1:12" x14ac:dyDescent="0.25">
      <c r="A91" s="184"/>
      <c r="B91" s="154"/>
      <c r="C91" s="154"/>
      <c r="D91" s="186"/>
      <c r="E91" s="187"/>
      <c r="F91" s="154"/>
      <c r="G91" s="184"/>
      <c r="H91" s="154"/>
      <c r="I91" s="154"/>
      <c r="J91" s="186"/>
      <c r="K91" s="187"/>
      <c r="L91" s="185"/>
    </row>
    <row r="92" spans="1:12" x14ac:dyDescent="0.25">
      <c r="A92" s="184"/>
      <c r="B92" s="154"/>
      <c r="C92" s="154"/>
      <c r="D92" s="186"/>
      <c r="E92" s="187"/>
      <c r="F92" s="154"/>
      <c r="G92" s="184"/>
      <c r="H92" s="154"/>
      <c r="I92" s="154"/>
      <c r="J92" s="186"/>
      <c r="K92" s="187"/>
      <c r="L92" s="185"/>
    </row>
    <row r="93" spans="1:12" x14ac:dyDescent="0.25">
      <c r="A93" s="184"/>
      <c r="B93" s="154"/>
      <c r="C93" s="154"/>
      <c r="D93" s="186"/>
      <c r="E93" s="187"/>
      <c r="F93" s="154"/>
      <c r="G93" s="184"/>
      <c r="H93" s="154"/>
      <c r="I93" s="154"/>
      <c r="J93" s="186"/>
      <c r="K93" s="187"/>
      <c r="L93" s="185"/>
    </row>
    <row r="94" spans="1:12" x14ac:dyDescent="0.25">
      <c r="A94" s="184"/>
      <c r="B94" s="154"/>
      <c r="C94" s="154"/>
      <c r="D94" s="186"/>
      <c r="E94" s="187"/>
      <c r="F94" s="154"/>
      <c r="G94" s="184"/>
      <c r="H94" s="154"/>
      <c r="I94" s="154"/>
      <c r="J94" s="186"/>
      <c r="K94" s="187"/>
      <c r="L94" s="185"/>
    </row>
    <row r="95" spans="1:12" x14ac:dyDescent="0.25">
      <c r="A95" s="184"/>
      <c r="B95" s="154"/>
      <c r="C95" s="154"/>
      <c r="D95" s="186"/>
      <c r="E95" s="187"/>
      <c r="F95" s="154"/>
      <c r="G95" s="184"/>
      <c r="H95" s="154"/>
      <c r="I95" s="154"/>
      <c r="J95" s="186"/>
      <c r="K95" s="187"/>
      <c r="L95" s="185"/>
    </row>
    <row r="96" spans="1:12" x14ac:dyDescent="0.25">
      <c r="A96" s="184"/>
      <c r="B96" s="154"/>
      <c r="C96" s="154"/>
      <c r="D96" s="186"/>
      <c r="E96" s="187"/>
      <c r="F96" s="154"/>
      <c r="G96" s="184"/>
      <c r="H96" s="154"/>
      <c r="I96" s="154"/>
      <c r="J96" s="186"/>
      <c r="K96" s="187"/>
      <c r="L96" s="185"/>
    </row>
    <row r="97" spans="1:12" x14ac:dyDescent="0.25">
      <c r="A97" s="184"/>
      <c r="B97" s="154"/>
      <c r="C97" s="154"/>
      <c r="D97" s="186"/>
      <c r="E97" s="187"/>
      <c r="F97" s="154"/>
      <c r="G97" s="184"/>
      <c r="H97" s="154"/>
      <c r="I97" s="154"/>
      <c r="J97" s="186"/>
      <c r="K97" s="187"/>
      <c r="L97" s="185"/>
    </row>
    <row r="98" spans="1:12" x14ac:dyDescent="0.25">
      <c r="A98" s="184"/>
      <c r="B98" s="154"/>
      <c r="C98" s="154"/>
      <c r="D98" s="186"/>
      <c r="E98" s="187"/>
      <c r="F98" s="154"/>
      <c r="G98" s="184"/>
      <c r="H98" s="154"/>
      <c r="I98" s="154"/>
      <c r="J98" s="186"/>
      <c r="K98" s="187"/>
      <c r="L98" s="185"/>
    </row>
    <row r="99" spans="1:12" x14ac:dyDescent="0.25">
      <c r="A99" s="184"/>
      <c r="B99" s="154"/>
      <c r="C99" s="154"/>
      <c r="D99" s="186"/>
      <c r="E99" s="187"/>
      <c r="F99" s="154"/>
      <c r="G99" s="184"/>
      <c r="H99" s="154"/>
      <c r="I99" s="154"/>
      <c r="J99" s="186"/>
      <c r="K99" s="187"/>
      <c r="L99" s="185"/>
    </row>
    <row r="100" spans="1:12" x14ac:dyDescent="0.25">
      <c r="A100" s="184"/>
      <c r="B100" s="154"/>
      <c r="C100" s="154"/>
      <c r="D100" s="186"/>
      <c r="E100" s="187"/>
      <c r="F100" s="154"/>
      <c r="G100" s="184"/>
      <c r="H100" s="154"/>
      <c r="I100" s="154"/>
      <c r="J100" s="186"/>
      <c r="K100" s="187"/>
      <c r="L100" s="185"/>
    </row>
    <row r="101" spans="1:12" x14ac:dyDescent="0.25">
      <c r="A101" s="184"/>
      <c r="B101" s="154"/>
      <c r="C101" s="154"/>
      <c r="D101" s="186"/>
      <c r="E101" s="187"/>
      <c r="F101" s="154"/>
      <c r="G101" s="184"/>
      <c r="H101" s="154"/>
      <c r="I101" s="154"/>
      <c r="J101" s="186"/>
      <c r="K101" s="187"/>
      <c r="L101" s="185"/>
    </row>
    <row r="102" spans="1:12" x14ac:dyDescent="0.25">
      <c r="A102" s="184"/>
      <c r="B102" s="154"/>
      <c r="C102" s="154"/>
      <c r="D102" s="186"/>
      <c r="E102" s="187"/>
      <c r="F102" s="154"/>
      <c r="G102" s="184"/>
      <c r="H102" s="154"/>
      <c r="I102" s="154"/>
      <c r="J102" s="186"/>
      <c r="K102" s="187"/>
      <c r="L102" s="185"/>
    </row>
    <row r="103" spans="1:12" x14ac:dyDescent="0.25">
      <c r="A103" s="184"/>
      <c r="B103" s="154"/>
      <c r="C103" s="154"/>
      <c r="D103" s="186"/>
      <c r="E103" s="187"/>
      <c r="F103" s="154"/>
      <c r="G103" s="184"/>
      <c r="H103" s="154"/>
      <c r="I103" s="154"/>
      <c r="J103" s="186"/>
      <c r="K103" s="187"/>
      <c r="L103" s="18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Normal="100" zoomScaleSheetLayoutView="100" workbookViewId="0">
      <selection activeCell="E19" sqref="E19"/>
    </sheetView>
  </sheetViews>
  <sheetFormatPr defaultRowHeight="15" x14ac:dyDescent="0.25"/>
  <cols>
    <col min="2" max="2" width="27.5703125" customWidth="1"/>
    <col min="3" max="3" width="27.28515625" customWidth="1"/>
    <col min="4" max="5" width="27.7109375" customWidth="1"/>
  </cols>
  <sheetData>
    <row r="1" spans="1:5" ht="38.25" customHeight="1" x14ac:dyDescent="0.25">
      <c r="A1" s="279" t="s">
        <v>128</v>
      </c>
      <c r="B1" s="279"/>
      <c r="C1" s="279"/>
      <c r="D1" s="279"/>
      <c r="E1" s="279"/>
    </row>
    <row r="2" spans="1:5" ht="116.25" customHeight="1" x14ac:dyDescent="0.25">
      <c r="A2" s="27" t="s">
        <v>56</v>
      </c>
      <c r="B2" s="27" t="s">
        <v>129</v>
      </c>
      <c r="C2" s="54" t="s">
        <v>130</v>
      </c>
      <c r="D2" s="27" t="s">
        <v>122</v>
      </c>
      <c r="E2" s="27" t="s">
        <v>131</v>
      </c>
    </row>
    <row r="3" spans="1:5" ht="18.75" x14ac:dyDescent="0.25">
      <c r="A3" s="33">
        <v>1</v>
      </c>
      <c r="B3" s="40"/>
      <c r="C3" s="50"/>
      <c r="D3" s="33"/>
      <c r="E3" s="33"/>
    </row>
    <row r="4" spans="1:5" ht="18.75" x14ac:dyDescent="0.25">
      <c r="A4" s="33">
        <v>2</v>
      </c>
      <c r="B4" s="56"/>
      <c r="C4" s="49"/>
      <c r="D4" s="33"/>
      <c r="E4" s="33"/>
    </row>
    <row r="5" spans="1:5" ht="18.75" x14ac:dyDescent="0.25">
      <c r="A5" s="33">
        <v>3</v>
      </c>
      <c r="B5" s="30"/>
      <c r="C5" s="30"/>
      <c r="D5" s="33"/>
      <c r="E5" s="33"/>
    </row>
    <row r="6" spans="1:5" ht="18.75" x14ac:dyDescent="0.25">
      <c r="A6" s="33">
        <v>4</v>
      </c>
      <c r="B6" s="30"/>
      <c r="C6" s="30"/>
      <c r="D6" s="33"/>
      <c r="E6" s="33"/>
    </row>
    <row r="7" spans="1:5" ht="18.75" x14ac:dyDescent="0.25">
      <c r="A7" s="33">
        <v>5</v>
      </c>
      <c r="B7" s="30"/>
      <c r="C7" s="30"/>
      <c r="D7" s="33"/>
      <c r="E7" s="33"/>
    </row>
    <row r="8" spans="1:5" ht="18.75" x14ac:dyDescent="0.25">
      <c r="A8" s="33">
        <v>6</v>
      </c>
      <c r="B8" s="30"/>
      <c r="C8" s="30"/>
      <c r="D8" s="33"/>
      <c r="E8" s="33"/>
    </row>
    <row r="9" spans="1:5" ht="18.75" x14ac:dyDescent="0.25">
      <c r="A9" s="33">
        <v>7</v>
      </c>
      <c r="B9" s="30"/>
      <c r="C9" s="30"/>
      <c r="D9" s="33"/>
      <c r="E9" s="33"/>
    </row>
    <row r="10" spans="1:5" ht="18.75" x14ac:dyDescent="0.25">
      <c r="A10" s="33">
        <v>8</v>
      </c>
      <c r="B10" s="30"/>
      <c r="C10" s="30"/>
      <c r="D10" s="33"/>
      <c r="E10" s="33"/>
    </row>
    <row r="11" spans="1:5" ht="18.75" x14ac:dyDescent="0.25">
      <c r="A11" s="33">
        <v>9</v>
      </c>
      <c r="B11" s="30"/>
      <c r="C11" s="30"/>
      <c r="D11" s="33"/>
      <c r="E11" s="33"/>
    </row>
    <row r="12" spans="1:5" ht="18.75" x14ac:dyDescent="0.25">
      <c r="A12" s="33">
        <v>10</v>
      </c>
      <c r="B12" s="30"/>
      <c r="C12" s="30"/>
      <c r="D12" s="33"/>
      <c r="E12" s="33"/>
    </row>
    <row r="13" spans="1:5" ht="18.75" x14ac:dyDescent="0.25">
      <c r="A13" s="33">
        <v>11</v>
      </c>
      <c r="B13" s="30"/>
      <c r="C13" s="30"/>
      <c r="D13" s="33"/>
      <c r="E13" s="33"/>
    </row>
    <row r="14" spans="1:5" ht="18.75" x14ac:dyDescent="0.25">
      <c r="A14" s="33">
        <v>12</v>
      </c>
      <c r="B14" s="30"/>
      <c r="C14" s="30"/>
      <c r="D14" s="33"/>
      <c r="E14" s="33"/>
    </row>
    <row r="15" spans="1:5" ht="18.75" x14ac:dyDescent="0.25">
      <c r="A15" s="33">
        <v>13</v>
      </c>
      <c r="B15" s="30"/>
      <c r="C15" s="30"/>
      <c r="D15" s="33"/>
      <c r="E15" s="33"/>
    </row>
    <row r="16" spans="1:5" ht="18.75" x14ac:dyDescent="0.25">
      <c r="A16" s="33">
        <v>14</v>
      </c>
      <c r="B16" s="30"/>
      <c r="C16" s="30"/>
      <c r="D16" s="33"/>
      <c r="E16" s="33"/>
    </row>
    <row r="17" spans="1:5" ht="18.75" x14ac:dyDescent="0.25">
      <c r="A17" s="33">
        <v>15</v>
      </c>
      <c r="B17" s="30"/>
      <c r="C17" s="30"/>
      <c r="D17" s="33"/>
      <c r="E17" s="33"/>
    </row>
    <row r="18" spans="1:5" ht="18.75" x14ac:dyDescent="0.25">
      <c r="A18" s="33">
        <v>16</v>
      </c>
      <c r="B18" s="30"/>
      <c r="C18" s="30"/>
      <c r="D18" s="33"/>
      <c r="E18" s="33"/>
    </row>
    <row r="19" spans="1:5" ht="18.75" x14ac:dyDescent="0.25">
      <c r="A19" s="33">
        <v>17</v>
      </c>
      <c r="B19" s="30"/>
      <c r="C19" s="30"/>
      <c r="D19" s="33"/>
      <c r="E19" s="33"/>
    </row>
    <row r="20" spans="1:5" ht="18.75" x14ac:dyDescent="0.25">
      <c r="A20" s="33">
        <v>18</v>
      </c>
      <c r="B20" s="30"/>
      <c r="C20" s="30"/>
      <c r="D20" s="33"/>
      <c r="E20" s="33"/>
    </row>
    <row r="21" spans="1:5" ht="18.75" x14ac:dyDescent="0.25">
      <c r="A21" s="33">
        <v>19</v>
      </c>
      <c r="B21" s="30"/>
      <c r="C21" s="30"/>
      <c r="D21" s="33"/>
      <c r="E21" s="33"/>
    </row>
    <row r="22" spans="1:5" ht="18.75" x14ac:dyDescent="0.25">
      <c r="A22" s="33">
        <v>20</v>
      </c>
      <c r="B22" s="30"/>
      <c r="C22" s="30"/>
      <c r="D22" s="33"/>
      <c r="E22" s="33"/>
    </row>
    <row r="23" spans="1:5" ht="18.75" x14ac:dyDescent="0.25">
      <c r="A23" s="33">
        <v>21</v>
      </c>
      <c r="B23" s="30"/>
      <c r="C23" s="30"/>
      <c r="D23" s="33"/>
      <c r="E23" s="33"/>
    </row>
    <row r="24" spans="1:5" ht="18.75" x14ac:dyDescent="0.25">
      <c r="A24" s="33">
        <v>22</v>
      </c>
      <c r="B24" s="30"/>
      <c r="C24" s="30"/>
      <c r="D24" s="33"/>
      <c r="E24" s="33"/>
    </row>
    <row r="25" spans="1:5" ht="18.75" x14ac:dyDescent="0.25">
      <c r="A25" s="33">
        <v>23</v>
      </c>
      <c r="B25" s="30"/>
      <c r="C25" s="30"/>
      <c r="D25" s="33"/>
      <c r="E25" s="33"/>
    </row>
    <row r="26" spans="1:5" ht="18.75" x14ac:dyDescent="0.25">
      <c r="A26" s="33">
        <v>24</v>
      </c>
      <c r="B26" s="30"/>
      <c r="C26" s="30"/>
      <c r="D26" s="33"/>
      <c r="E26" s="33"/>
    </row>
    <row r="27" spans="1:5" ht="18.75" x14ac:dyDescent="0.25">
      <c r="A27" s="33">
        <v>25</v>
      </c>
      <c r="B27" s="30"/>
      <c r="C27" s="30"/>
      <c r="D27" s="33"/>
      <c r="E27" s="33"/>
    </row>
    <row r="28" spans="1:5" ht="18.75" x14ac:dyDescent="0.25">
      <c r="A28" s="33">
        <v>26</v>
      </c>
      <c r="B28" s="30"/>
      <c r="C28" s="30"/>
      <c r="D28" s="33"/>
      <c r="E28" s="33"/>
    </row>
    <row r="29" spans="1:5" ht="18.75" x14ac:dyDescent="0.25">
      <c r="A29" s="33">
        <v>27</v>
      </c>
      <c r="B29" s="30"/>
      <c r="C29" s="30"/>
      <c r="D29" s="33"/>
      <c r="E29" s="33"/>
    </row>
    <row r="30" spans="1:5" ht="18.75" x14ac:dyDescent="0.25">
      <c r="A30" s="33">
        <v>28</v>
      </c>
      <c r="B30" s="30"/>
      <c r="C30" s="30"/>
      <c r="D30" s="33"/>
      <c r="E30" s="33"/>
    </row>
    <row r="31" spans="1:5" ht="18.75" x14ac:dyDescent="0.25">
      <c r="A31" s="33">
        <v>29</v>
      </c>
      <c r="B31" s="30"/>
      <c r="C31" s="30"/>
      <c r="D31" s="33"/>
      <c r="E31" s="33"/>
    </row>
    <row r="32" spans="1:5" ht="18.75" x14ac:dyDescent="0.25">
      <c r="A32" s="33">
        <v>30</v>
      </c>
      <c r="B32" s="30"/>
      <c r="C32" s="30"/>
      <c r="D32" s="33"/>
      <c r="E32" s="33"/>
    </row>
    <row r="33" spans="1:5" ht="18.75" x14ac:dyDescent="0.25">
      <c r="A33" s="33">
        <v>31</v>
      </c>
      <c r="B33" s="30"/>
      <c r="C33" s="30"/>
      <c r="D33" s="33"/>
      <c r="E33" s="33"/>
    </row>
    <row r="34" spans="1:5" ht="18.75" x14ac:dyDescent="0.25">
      <c r="A34" s="33">
        <v>32</v>
      </c>
      <c r="B34" s="30"/>
      <c r="C34" s="30"/>
      <c r="D34" s="33"/>
      <c r="E34" s="33"/>
    </row>
    <row r="35" spans="1:5" ht="18.75" x14ac:dyDescent="0.25">
      <c r="A35" s="33">
        <v>33</v>
      </c>
      <c r="B35" s="30"/>
      <c r="C35" s="30"/>
      <c r="D35" s="33"/>
      <c r="E35" s="33"/>
    </row>
    <row r="36" spans="1:5" ht="18.75" x14ac:dyDescent="0.25">
      <c r="A36" s="33">
        <v>34</v>
      </c>
      <c r="B36" s="30"/>
      <c r="C36" s="30"/>
      <c r="D36" s="33"/>
      <c r="E36" s="33"/>
    </row>
    <row r="37" spans="1:5" ht="18.75" x14ac:dyDescent="0.25">
      <c r="A37" s="33">
        <v>35</v>
      </c>
      <c r="B37" s="30"/>
      <c r="C37" s="30"/>
      <c r="D37" s="33"/>
      <c r="E37" s="33"/>
    </row>
    <row r="38" spans="1:5" ht="18.75" x14ac:dyDescent="0.25">
      <c r="A38" s="33">
        <v>36</v>
      </c>
      <c r="B38" s="30"/>
      <c r="C38" s="30"/>
      <c r="D38" s="33"/>
      <c r="E38" s="33"/>
    </row>
    <row r="39" spans="1:5" ht="18.75" x14ac:dyDescent="0.25">
      <c r="A39" s="33">
        <v>37</v>
      </c>
      <c r="B39" s="30"/>
      <c r="C39" s="30"/>
      <c r="D39" s="33"/>
      <c r="E39" s="33"/>
    </row>
    <row r="40" spans="1:5" ht="18.75" x14ac:dyDescent="0.25">
      <c r="A40" s="33">
        <v>38</v>
      </c>
      <c r="B40" s="30"/>
      <c r="C40" s="30"/>
      <c r="D40" s="33"/>
      <c r="E40" s="33"/>
    </row>
    <row r="41" spans="1:5" ht="18.75" x14ac:dyDescent="0.25">
      <c r="A41" s="33">
        <v>39</v>
      </c>
      <c r="B41" s="30"/>
      <c r="C41" s="30"/>
      <c r="D41" s="33"/>
      <c r="E41" s="33"/>
    </row>
    <row r="42" spans="1:5" ht="18.75" x14ac:dyDescent="0.25">
      <c r="A42" s="33">
        <v>40</v>
      </c>
      <c r="B42" s="30"/>
      <c r="C42" s="30"/>
      <c r="D42" s="33"/>
      <c r="E42" s="33"/>
    </row>
    <row r="43" spans="1:5" ht="18.75" x14ac:dyDescent="0.25">
      <c r="A43" s="33">
        <v>41</v>
      </c>
      <c r="B43" s="30"/>
      <c r="C43" s="30"/>
      <c r="D43" s="33"/>
      <c r="E43" s="33"/>
    </row>
    <row r="44" spans="1:5" ht="18.75" x14ac:dyDescent="0.25">
      <c r="A44" s="33">
        <v>42</v>
      </c>
      <c r="B44" s="30"/>
      <c r="C44" s="30"/>
      <c r="D44" s="33"/>
      <c r="E44" s="33"/>
    </row>
    <row r="45" spans="1:5" ht="18.75" x14ac:dyDescent="0.25">
      <c r="A45" s="33">
        <v>43</v>
      </c>
      <c r="B45" s="30"/>
      <c r="C45" s="30"/>
      <c r="D45" s="33"/>
      <c r="E45" s="33"/>
    </row>
    <row r="46" spans="1:5" ht="18.75" x14ac:dyDescent="0.25">
      <c r="A46" s="33">
        <v>44</v>
      </c>
      <c r="B46" s="30"/>
      <c r="C46" s="30"/>
      <c r="D46" s="33"/>
      <c r="E46" s="33"/>
    </row>
    <row r="47" spans="1:5" ht="18.75" x14ac:dyDescent="0.25">
      <c r="A47" s="33">
        <v>45</v>
      </c>
      <c r="B47" s="30"/>
      <c r="C47" s="30"/>
      <c r="D47" s="33"/>
      <c r="E47" s="33"/>
    </row>
    <row r="48" spans="1:5" ht="18.75" x14ac:dyDescent="0.25">
      <c r="A48" s="33">
        <v>46</v>
      </c>
      <c r="B48" s="30"/>
      <c r="C48" s="30"/>
      <c r="D48" s="33"/>
      <c r="E48" s="33"/>
    </row>
    <row r="49" spans="1:5" ht="18.75" x14ac:dyDescent="0.25">
      <c r="A49" s="55"/>
      <c r="B49" s="55"/>
      <c r="C49" s="55"/>
      <c r="D49" s="55"/>
      <c r="E49" s="55"/>
    </row>
  </sheetData>
  <sheetProtection algorithmName="SHA-512" hashValue="yUY83XDokzpJaY5J+FCmrxx6Jdr3a1eHzBscFTYPF8ixb/hJfDhk+Mz7xKaJZ5SdBZ3yH3mRMfofxWGi1Rm3WQ==" saltValue="wXZ/kaiM/y1Q+I5imdAEP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</vt:lpstr>
      <vt:lpstr>Разделы 1.1.-1.6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2020-11-12T07:38:10Z</dcterms:modified>
</cp:coreProperties>
</file>