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0490" windowHeight="7755" firstSheet="13" activeTab="13"/>
  </bookViews>
  <sheets>
    <sheet name="Титул" sheetId="1" r:id="rId1"/>
    <sheet name="Разделы 1.1.-1.6" sheetId="2" r:id="rId2"/>
    <sheet name="Раздел 1.7" sheetId="3" r:id="rId3"/>
    <sheet name="Раздел 1.8" sheetId="4" r:id="rId4"/>
    <sheet name="Раздел 1.9" sheetId="5" r:id="rId5"/>
    <sheet name="Раздел 1.10" sheetId="6" r:id="rId6"/>
    <sheet name="Раздел 1.11" sheetId="28" r:id="rId7"/>
    <sheet name="Раздел 2.1" sheetId="7" r:id="rId8"/>
    <sheet name="Раздел 2.2" sheetId="26" r:id="rId9"/>
    <sheet name="Раздел 2.3" sheetId="9" r:id="rId10"/>
    <sheet name="Раздел 3" sheetId="10" r:id="rId11"/>
    <sheet name="Раздел 4" sheetId="11" r:id="rId12"/>
    <sheet name="Раздел 5.1" sheetId="12" r:id="rId13"/>
    <sheet name="Раздел 5.2" sheetId="13" r:id="rId14"/>
    <sheet name="Раздел 5.3" sheetId="14" r:id="rId15"/>
    <sheet name="Раздел 6.1" sheetId="20" r:id="rId16"/>
    <sheet name="Раздел 6.2" sheetId="22" r:id="rId17"/>
    <sheet name="Раздел 6.3" sheetId="17" r:id="rId18"/>
    <sheet name="Раздел 6.4" sheetId="18" r:id="rId19"/>
  </sheets>
  <definedNames>
    <definedName name="OLE_LINK1" localSheetId="5">'Раздел 1.10'!$B$8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8" l="1"/>
  <c r="J5" i="28"/>
  <c r="J4" i="28"/>
  <c r="J7" i="28" s="1"/>
  <c r="C108" i="28" l="1"/>
  <c r="C107" i="28"/>
  <c r="C106" i="28"/>
  <c r="C105" i="28"/>
  <c r="C104" i="28"/>
  <c r="C103" i="28"/>
  <c r="C102" i="28"/>
  <c r="I101" i="28"/>
  <c r="H101" i="28"/>
  <c r="G101" i="28"/>
  <c r="F101" i="28"/>
  <c r="E101" i="28"/>
  <c r="C100" i="28"/>
  <c r="C99" i="28"/>
  <c r="C98" i="28"/>
  <c r="C97" i="28"/>
  <c r="C96" i="28" s="1"/>
  <c r="I96" i="28"/>
  <c r="H96" i="28"/>
  <c r="G96" i="28"/>
  <c r="F96" i="28"/>
  <c r="E96" i="28"/>
  <c r="C95" i="28"/>
  <c r="C94" i="28"/>
  <c r="C93" i="28"/>
  <c r="C92" i="28" s="1"/>
  <c r="I92" i="28"/>
  <c r="H92" i="28"/>
  <c r="G92" i="28"/>
  <c r="F92" i="28"/>
  <c r="E92" i="28"/>
  <c r="C91" i="28"/>
  <c r="C90" i="28"/>
  <c r="I89" i="28"/>
  <c r="H89" i="28"/>
  <c r="G89" i="28"/>
  <c r="F89" i="28"/>
  <c r="E89" i="28"/>
  <c r="C88" i="28"/>
  <c r="C87" i="28"/>
  <c r="C86" i="28"/>
  <c r="C85" i="28"/>
  <c r="C84" i="28"/>
  <c r="I83" i="28"/>
  <c r="H83" i="28"/>
  <c r="G83" i="28"/>
  <c r="F83" i="28"/>
  <c r="E83" i="28"/>
  <c r="C82" i="28"/>
  <c r="C81" i="28"/>
  <c r="C80" i="28"/>
  <c r="C79" i="28"/>
  <c r="C78" i="28"/>
  <c r="C77" i="28"/>
  <c r="C76" i="28" s="1"/>
  <c r="I76" i="28"/>
  <c r="H76" i="28"/>
  <c r="G76" i="28"/>
  <c r="F76" i="28"/>
  <c r="E76" i="28"/>
  <c r="C75" i="28"/>
  <c r="C74" i="28"/>
  <c r="C73" i="28"/>
  <c r="C72" i="28"/>
  <c r="C71" i="28"/>
  <c r="C70" i="28"/>
  <c r="I69" i="28"/>
  <c r="H69" i="28"/>
  <c r="G69" i="28"/>
  <c r="F69" i="28"/>
  <c r="E69" i="28"/>
  <c r="C68" i="28"/>
  <c r="C67" i="28"/>
  <c r="C66" i="28"/>
  <c r="C65" i="28"/>
  <c r="C64" i="28"/>
  <c r="C63" i="28"/>
  <c r="I62" i="28"/>
  <c r="H62" i="28"/>
  <c r="G62" i="28"/>
  <c r="F62" i="28"/>
  <c r="E62" i="28"/>
  <c r="C61" i="28"/>
  <c r="C60" i="28"/>
  <c r="C59" i="28"/>
  <c r="C58" i="28"/>
  <c r="I57" i="28"/>
  <c r="H57" i="28"/>
  <c r="G57" i="28"/>
  <c r="F57" i="28"/>
  <c r="E57" i="28"/>
  <c r="C56" i="28"/>
  <c r="C55" i="28"/>
  <c r="C54" i="28"/>
  <c r="C53" i="28"/>
  <c r="C52" i="28"/>
  <c r="C51" i="28"/>
  <c r="C50" i="28"/>
  <c r="I49" i="28"/>
  <c r="H49" i="28"/>
  <c r="G49" i="28"/>
  <c r="F49" i="28"/>
  <c r="E49" i="28"/>
  <c r="C48" i="28"/>
  <c r="C47" i="28"/>
  <c r="C46" i="28"/>
  <c r="C45" i="28"/>
  <c r="C44" i="28"/>
  <c r="I43" i="28"/>
  <c r="H43" i="28"/>
  <c r="G43" i="28"/>
  <c r="F43" i="28"/>
  <c r="E43" i="28"/>
  <c r="C42" i="28"/>
  <c r="C41" i="28"/>
  <c r="C40" i="28"/>
  <c r="C39" i="28"/>
  <c r="C38" i="28"/>
  <c r="C37" i="28"/>
  <c r="C36" i="28" s="1"/>
  <c r="I36" i="28"/>
  <c r="H36" i="28"/>
  <c r="G36" i="28"/>
  <c r="F36" i="28"/>
  <c r="E36" i="28"/>
  <c r="C35" i="28"/>
  <c r="C34" i="28"/>
  <c r="C33" i="28"/>
  <c r="C32" i="28"/>
  <c r="C31" i="28"/>
  <c r="C30" i="28"/>
  <c r="I29" i="28"/>
  <c r="H29" i="28"/>
  <c r="G29" i="28"/>
  <c r="F29" i="28"/>
  <c r="E29" i="28"/>
  <c r="C28" i="28"/>
  <c r="C27" i="28"/>
  <c r="C26" i="28"/>
  <c r="C25" i="28"/>
  <c r="C24" i="28"/>
  <c r="I23" i="28"/>
  <c r="H23" i="28"/>
  <c r="G23" i="28"/>
  <c r="F23" i="28"/>
  <c r="E23" i="28"/>
  <c r="C22" i="28"/>
  <c r="C21" i="28"/>
  <c r="C20" i="28"/>
  <c r="C19" i="28"/>
  <c r="C18" i="28"/>
  <c r="C17" i="28"/>
  <c r="C16" i="28"/>
  <c r="C15" i="28"/>
  <c r="C14" i="28"/>
  <c r="C13" i="28"/>
  <c r="I12" i="28"/>
  <c r="H12" i="28"/>
  <c r="G12" i="28"/>
  <c r="F12" i="28"/>
  <c r="E12" i="28"/>
  <c r="C11" i="28"/>
  <c r="C10" i="28"/>
  <c r="C9" i="28"/>
  <c r="C8" i="28" s="1"/>
  <c r="I8" i="28"/>
  <c r="H8" i="28"/>
  <c r="G8" i="28"/>
  <c r="F8" i="28"/>
  <c r="E8" i="28"/>
  <c r="C57" i="28" l="1"/>
  <c r="C101" i="28"/>
  <c r="C29" i="28"/>
  <c r="C23" i="28"/>
  <c r="C43" i="28"/>
  <c r="C62" i="28"/>
  <c r="C12" i="28"/>
  <c r="C7" i="28" s="1"/>
  <c r="C49" i="28"/>
  <c r="C69" i="28"/>
  <c r="C83" i="28"/>
  <c r="C89" i="28"/>
  <c r="E109" i="28"/>
  <c r="C109" i="28" s="1"/>
  <c r="I109" i="28"/>
  <c r="G109" i="28"/>
  <c r="F109" i="28"/>
  <c r="H109" i="28"/>
  <c r="M5" i="26"/>
  <c r="J5" i="26"/>
  <c r="I5" i="26"/>
  <c r="T5" i="26"/>
  <c r="Q5" i="26"/>
  <c r="P5" i="26"/>
  <c r="F5" i="26"/>
  <c r="C5" i="26"/>
  <c r="B5" i="26"/>
  <c r="Q8" i="2" l="1"/>
  <c r="P8" i="2"/>
  <c r="O8" i="2"/>
  <c r="N8" i="2"/>
  <c r="M8" i="2"/>
  <c r="L8" i="2"/>
  <c r="K8" i="2"/>
  <c r="J8" i="2"/>
  <c r="I8" i="2"/>
  <c r="H8" i="2"/>
  <c r="G8" i="2"/>
  <c r="F8" i="2"/>
  <c r="E8" i="2"/>
  <c r="D8" i="2"/>
  <c r="D24" i="5" l="1"/>
  <c r="D3" i="5"/>
  <c r="D21" i="5" l="1"/>
  <c r="D19" i="5"/>
  <c r="D17" i="5"/>
  <c r="D15" i="5"/>
  <c r="D13" i="5"/>
  <c r="J46" i="3" l="1"/>
  <c r="I46" i="3"/>
  <c r="H46" i="3"/>
  <c r="G46" i="3"/>
  <c r="D46" i="3"/>
  <c r="C46" i="3"/>
  <c r="J39" i="3"/>
  <c r="I39" i="3"/>
  <c r="H39" i="3"/>
  <c r="G39" i="3"/>
  <c r="D39" i="3"/>
  <c r="C39" i="3"/>
  <c r="J32" i="3"/>
  <c r="I32" i="3"/>
  <c r="H32" i="3"/>
  <c r="G32" i="3"/>
  <c r="D32" i="3"/>
  <c r="C32" i="3"/>
  <c r="J25" i="3"/>
  <c r="I25" i="3"/>
  <c r="H25" i="3"/>
  <c r="G25" i="3"/>
  <c r="D25" i="3"/>
  <c r="C25" i="3"/>
  <c r="J18" i="3"/>
  <c r="I18" i="3"/>
  <c r="J11" i="3"/>
  <c r="I11" i="3"/>
  <c r="H11" i="3"/>
  <c r="H4" i="3"/>
  <c r="G11" i="3"/>
  <c r="H18" i="3"/>
  <c r="G18" i="3"/>
  <c r="D18" i="3"/>
  <c r="C18" i="3"/>
  <c r="D11" i="3"/>
  <c r="C11" i="3"/>
  <c r="J4" i="3"/>
  <c r="I4" i="3"/>
  <c r="G4" i="3"/>
  <c r="D4" i="3"/>
  <c r="C4" i="3"/>
  <c r="Q43" i="2" l="1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3" i="22"/>
  <c r="B36" i="22" l="1"/>
  <c r="B31" i="22"/>
  <c r="B26" i="22"/>
  <c r="B21" i="22"/>
  <c r="C21" i="22" s="1"/>
  <c r="B15" i="22"/>
  <c r="C6" i="22"/>
  <c r="D3" i="22"/>
  <c r="C33" i="22" s="1"/>
  <c r="C3" i="22"/>
  <c r="C24" i="22"/>
  <c r="A12" i="20"/>
  <c r="A10" i="20"/>
  <c r="A6" i="20" s="1"/>
  <c r="C15" i="22" l="1"/>
  <c r="C29" i="22"/>
  <c r="C17" i="22"/>
  <c r="C26" i="22"/>
  <c r="C31" i="22"/>
  <c r="C36" i="22"/>
  <c r="C35" i="22"/>
  <c r="C37" i="22"/>
  <c r="C18" i="22"/>
  <c r="C27" i="22"/>
  <c r="C32" i="22"/>
  <c r="C19" i="22"/>
  <c r="C28" i="22"/>
  <c r="C34" i="22"/>
  <c r="C38" i="22"/>
  <c r="C7" i="22"/>
  <c r="C11" i="22"/>
  <c r="C25" i="22"/>
  <c r="C8" i="22"/>
  <c r="C12" i="22"/>
  <c r="C22" i="22"/>
  <c r="C9" i="22"/>
  <c r="C13" i="22"/>
  <c r="C16" i="22"/>
  <c r="C20" i="22"/>
  <c r="C23" i="22"/>
  <c r="C30" i="22"/>
  <c r="C10" i="22"/>
  <c r="C14" i="22"/>
  <c r="K8" i="20"/>
  <c r="G8" i="20"/>
  <c r="C8" i="20"/>
  <c r="J8" i="20"/>
  <c r="F8" i="20"/>
  <c r="B8" i="20"/>
  <c r="I8" i="20"/>
  <c r="E8" i="20"/>
  <c r="L8" i="20"/>
  <c r="H8" i="20"/>
  <c r="D8" i="20"/>
  <c r="A7" i="20"/>
  <c r="E19" i="18"/>
  <c r="D19" i="18"/>
  <c r="C19" i="18"/>
  <c r="B19" i="18"/>
  <c r="E3" i="17"/>
  <c r="B3" i="17"/>
  <c r="F3" i="13"/>
  <c r="B3" i="13"/>
  <c r="E24" i="7"/>
  <c r="D23" i="6"/>
  <c r="D11" i="5"/>
  <c r="D9" i="5"/>
  <c r="D7" i="5"/>
  <c r="D5" i="5"/>
  <c r="C106" i="2"/>
  <c r="B106" i="2"/>
  <c r="C105" i="2"/>
  <c r="B105" i="2"/>
  <c r="C104" i="2"/>
  <c r="B104" i="2"/>
  <c r="C103" i="2"/>
  <c r="B103" i="2"/>
  <c r="C101" i="2"/>
  <c r="B101" i="2"/>
  <c r="C100" i="2"/>
  <c r="B100" i="2"/>
  <c r="C99" i="2"/>
  <c r="B99" i="2"/>
  <c r="C98" i="2"/>
  <c r="B98" i="2"/>
  <c r="C97" i="2"/>
  <c r="B97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89" i="2"/>
  <c r="B89" i="2"/>
  <c r="C88" i="2"/>
  <c r="B88" i="2"/>
  <c r="C87" i="2"/>
  <c r="B87" i="2"/>
  <c r="C86" i="2"/>
  <c r="B86" i="2"/>
  <c r="C85" i="2"/>
  <c r="B85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77" i="2"/>
  <c r="B77" i="2"/>
  <c r="C76" i="2"/>
  <c r="B76" i="2"/>
  <c r="C75" i="2"/>
  <c r="B75" i="2"/>
  <c r="C74" i="2"/>
  <c r="B74" i="2"/>
  <c r="C72" i="2"/>
  <c r="B72" i="2"/>
  <c r="C71" i="2"/>
  <c r="B71" i="2"/>
  <c r="C70" i="2"/>
  <c r="B70" i="2"/>
  <c r="C69" i="2"/>
  <c r="B69" i="2"/>
  <c r="C68" i="2"/>
  <c r="B68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0" i="2"/>
  <c r="B60" i="2"/>
  <c r="C59" i="2"/>
  <c r="B59" i="2"/>
  <c r="C58" i="2"/>
  <c r="B58" i="2"/>
  <c r="C57" i="2"/>
  <c r="B57" i="2"/>
  <c r="C56" i="2"/>
  <c r="B56" i="2"/>
  <c r="C54" i="2"/>
  <c r="B54" i="2"/>
  <c r="C53" i="2"/>
  <c r="B53" i="2"/>
  <c r="C52" i="2"/>
  <c r="B52" i="2"/>
  <c r="C51" i="2"/>
  <c r="B51" i="2"/>
  <c r="C50" i="2"/>
  <c r="B50" i="2"/>
  <c r="C48" i="2"/>
  <c r="B48" i="2"/>
  <c r="C47" i="2"/>
  <c r="B47" i="2"/>
  <c r="C46" i="2"/>
  <c r="B46" i="2"/>
  <c r="C45" i="2"/>
  <c r="B45" i="2"/>
  <c r="C44" i="2"/>
  <c r="B44" i="2"/>
  <c r="B43" i="2"/>
  <c r="C43" i="2"/>
  <c r="C36" i="2"/>
  <c r="B36" i="2"/>
  <c r="C35" i="2"/>
  <c r="B35" i="2"/>
  <c r="C34" i="2"/>
  <c r="B34" i="2"/>
  <c r="C33" i="2"/>
  <c r="B33" i="2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B8" i="2" l="1"/>
  <c r="C8" i="2"/>
  <c r="B96" i="2"/>
  <c r="B67" i="2"/>
  <c r="C84" i="2"/>
  <c r="C96" i="2"/>
  <c r="B84" i="2"/>
  <c r="C67" i="2"/>
  <c r="A8" i="20"/>
</calcChain>
</file>

<file path=xl/sharedStrings.xml><?xml version="1.0" encoding="utf-8"?>
<sst xmlns="http://schemas.openxmlformats.org/spreadsheetml/2006/main" count="936" uniqueCount="584">
  <si>
    <t>УТВЕРЖДАЮ:</t>
  </si>
  <si>
    <t>Директор</t>
  </si>
  <si>
    <t>ФИО</t>
  </si>
  <si>
    <t>(подпись)</t>
  </si>
  <si>
    <t>М.П.</t>
  </si>
  <si>
    <t>Статистический отчет о работе</t>
  </si>
  <si>
    <t>(название учреждения, район)</t>
  </si>
  <si>
    <t>за</t>
  </si>
  <si>
    <t>(отчетный период)</t>
  </si>
  <si>
    <t>Новосибирск</t>
  </si>
  <si>
    <t>1. СВЕДЕНИЯ О РЕАЛИЗАЦИИ ОСНОВНЫХ НАПРАВЛЕНИЙ СОГЛАСНО МУНИЦИПАЛЬНОМУ ЗАДАНИЮ (МЗ)</t>
  </si>
  <si>
    <t>1.1. Содействие развитию активной жизненной позиции молодежи</t>
  </si>
  <si>
    <t>Формы работы</t>
  </si>
  <si>
    <t>Количество клиентов, получивших помощь (ед/чел/услуг)</t>
  </si>
  <si>
    <t>Всего:</t>
  </si>
  <si>
    <t>в том числе:</t>
  </si>
  <si>
    <t>Подростков от 14 лет</t>
  </si>
  <si>
    <t>ПУ, ПЛ, ССУЗов</t>
  </si>
  <si>
    <t>ВУЗов</t>
  </si>
  <si>
    <t>Работающая молодежь</t>
  </si>
  <si>
    <t>Безработные</t>
  </si>
  <si>
    <t>Родители</t>
  </si>
  <si>
    <t>Другие</t>
  </si>
  <si>
    <t>единиц</t>
  </si>
  <si>
    <t>1.1.1. Поддержка и развитие молодежных инициатив</t>
  </si>
  <si>
    <t>ВСЕГО, в т. ч.:</t>
  </si>
  <si>
    <t>Организационные встречи</t>
  </si>
  <si>
    <t>Акции, массовые мероприятия</t>
  </si>
  <si>
    <t>Другое</t>
  </si>
  <si>
    <t>1.1.2. Развитие лидерского потенциала</t>
  </si>
  <si>
    <t>Индивидуальное консультирование</t>
  </si>
  <si>
    <t>Групповое консультирование</t>
  </si>
  <si>
    <t>Тренинги, постоянно действующие группы</t>
  </si>
  <si>
    <t>1.2. Гражданское и патриотическое воспитание молодежи</t>
  </si>
  <si>
    <t>1.2.1. Профилактика экстремизма в молодежной среде</t>
  </si>
  <si>
    <t>Лекции, беседы</t>
  </si>
  <si>
    <t>1.2.2. Формирование патриотических ценностей, социальных, гражданских норм, правовой культуры</t>
  </si>
  <si>
    <t>1.3. Поддержка молодой семьи</t>
  </si>
  <si>
    <t>1.3.1. Пропаганда семейных ценностей и ответственного родительства среди молодежи</t>
  </si>
  <si>
    <t>1.3.2. Подготовка молодежи - выпускников интернатных учреждений к созданию благополучной семьи</t>
  </si>
  <si>
    <t>1.3.3. Оказание консультативной и психологической поддержки семьи в целях создания благоприятного внутрисемейного климата, профилактики семейного неблагополучия, снижения числа разводов</t>
  </si>
  <si>
    <t>1.4. Содействие в выборе профессии и ориентировании на рынке труда</t>
  </si>
  <si>
    <t>1.4.1. Профориентация</t>
  </si>
  <si>
    <t>1.4.2. Социально-психологическое консультирование молодежи по вопросам трудоустройства,содействие в профессиональном росте молодежи (поддержка молодых специалистов и карьерного роста)</t>
  </si>
  <si>
    <t>1.5. Содействие формированию здорового образа жизни в молодежной среде</t>
  </si>
  <si>
    <t>1.5.1. Профилактика употребления ПАВ и пропаганда ЗОЖ</t>
  </si>
  <si>
    <t>1.6. Содействие молодежи в трудной жизненной ситуации</t>
  </si>
  <si>
    <t>1.6.1. Профилактика правонарушений и безнадзорности, девиантного поведения</t>
  </si>
  <si>
    <t xml:space="preserve">1.6.2. Оказание консультативной и психологической поддержки молодежи, оказавшейся в трудной жизненной ситуации </t>
  </si>
  <si>
    <t>1.7. Проектная деятельность</t>
  </si>
  <si>
    <t>№ п/п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</si>
  <si>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</si>
  <si>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</si>
  <si>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</si>
  <si>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</si>
  <si>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Количество участников проекта (чел.)</t>
  </si>
  <si>
    <t>Участие в грантовых конкурсах</t>
  </si>
  <si>
    <t>Результат участия в грантовых конкурсах (руб.)</t>
  </si>
  <si>
    <t>МЗ</t>
  </si>
  <si>
    <t>Факт</t>
  </si>
  <si>
    <t>основной состав</t>
  </si>
  <si>
    <t>привлеченные участники</t>
  </si>
  <si>
    <t>1.</t>
  </si>
  <si>
    <t xml:space="preserve">Содействие развитию активной жизненной позиции молодежи </t>
  </si>
  <si>
    <t>2.</t>
  </si>
  <si>
    <t>Гражданское и патриотическое воспитание молодежи</t>
  </si>
  <si>
    <t>3.</t>
  </si>
  <si>
    <t>Поддержка молодой семьи</t>
  </si>
  <si>
    <t>4.</t>
  </si>
  <si>
    <t>Содействие в выборе профессии и ориентировании на рынке труда</t>
  </si>
  <si>
    <t>5.</t>
  </si>
  <si>
    <t>Содействие формированию здорового образа жизни в молодежной среде</t>
  </si>
  <si>
    <t>6.</t>
  </si>
  <si>
    <t>Содействие молодежи в трудной жизненной ситуации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</si>
  <si>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</si>
  <si>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</si>
  <si>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*краткосрочные (до 6 мес.), среднесрочные (до 1 года), долгосрочные (до 2 лет)</t>
  </si>
  <si>
    <t>1.8. Дистанционное консультирование</t>
  </si>
  <si>
    <t>Направление</t>
  </si>
  <si>
    <t>Количество человек</t>
  </si>
  <si>
    <t>Оказание дистанционной помощи по интернету</t>
  </si>
  <si>
    <t>1.9. Специальное психологическое сопровождение</t>
  </si>
  <si>
    <t>Категории получателей услуг</t>
  </si>
  <si>
    <t>Количество (чел)</t>
  </si>
  <si>
    <t>Общее количество (чел)</t>
  </si>
  <si>
    <t>Подростки и молодежь с ограниченными возможностями здоровья</t>
  </si>
  <si>
    <t>индивидуальное консультирование</t>
  </si>
  <si>
    <t>групповые формы работы</t>
  </si>
  <si>
    <t>Подростки по направлению нарколога</t>
  </si>
  <si>
    <t>Замещающие семьи</t>
  </si>
  <si>
    <t>Несовершеннолетние, состоящие на учете в КДНиЗП района (округа), не относящиеся к спец. категории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</si>
  <si>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наказания,</t>
    </r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</si>
  <si>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освободившиеся из учреждений уголовно-исполнительной системы,</t>
    </r>
  </si>
  <si>
    <t>∙ вернувшиеся из специальных учебно-воспитательных учреждений закрытого типа.</t>
  </si>
  <si>
    <t>Направление деятельности</t>
  </si>
  <si>
    <t>Сопровождение судебных процессов</t>
  </si>
  <si>
    <t>диагностика</t>
  </si>
  <si>
    <t>присутствие на допросе несовершеннолетнего</t>
  </si>
  <si>
    <t>1.10. Организация и проведение экспериментально-психологических обследований, социологических исследований молодежной среды</t>
  </si>
  <si>
    <t>Тема обследования, исследования (проблематика)</t>
  </si>
  <si>
    <t>Категория респондентов, место проведения обследования, исследования</t>
  </si>
  <si>
    <t>Количество респондентов</t>
  </si>
  <si>
    <t>Результат обследования, исследования</t>
  </si>
  <si>
    <t>ИТОГО:</t>
  </si>
  <si>
    <t>2. ОРГАНИЗАЦИЯ И ПРОВЕДЕНИЕ МЕРОПРИЯТИЙ</t>
  </si>
  <si>
    <t>2.1. Организация выездных смен (сборов, слетов)</t>
  </si>
  <si>
    <t>Наименование выездной смены (сбора, слета)</t>
  </si>
  <si>
    <t>Сроки проведения</t>
  </si>
  <si>
    <t>Место проведения</t>
  </si>
  <si>
    <t>Количество участников</t>
  </si>
  <si>
    <t>Социальная категория участников</t>
  </si>
  <si>
    <t>Возраст участников сборов</t>
  </si>
  <si>
    <t>Уровень мероприятия</t>
  </si>
  <si>
    <t>Количество участников мероприятия (чел.)</t>
  </si>
  <si>
    <t>Возрастная характеристика участников мероприятия</t>
  </si>
  <si>
    <t>Районные</t>
  </si>
  <si>
    <t>Наименование мероприятия</t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</si>
  <si>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мероприятия </t>
    </r>
    <r>
      <rPr>
        <sz val="14"/>
        <color theme="1"/>
        <rFont val="Times New Roman"/>
        <family val="1"/>
        <charset val="204"/>
      </rPr>
      <t xml:space="preserve">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</si>
  <si>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Степень участия в организации мероприятия</t>
  </si>
  <si>
    <t>3.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</si>
  <si>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</si>
  <si>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</si>
  <si>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</si>
  <si>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</si>
  <si>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4. ОРГАНИЗАЦИЯ МЕТОДИЧЕСКОГО СОПРОВОЖДЕНИЯ</t>
  </si>
  <si>
    <t>Направленность (проблематика)</t>
  </si>
  <si>
    <t xml:space="preserve">Количество </t>
  </si>
  <si>
    <t>Категория (для кого)</t>
  </si>
  <si>
    <t>Разработка программ</t>
  </si>
  <si>
    <r>
      <t xml:space="preserve">Организация и проведение методических семинаров, в т. ч.:                                                     </t>
    </r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городские</t>
    </r>
  </si>
  <si>
    <t>∙ районные</t>
  </si>
  <si>
    <t>Организация и проведение конференций, в т. ч.:                                ∙ городские</t>
  </si>
  <si>
    <t>5. ОРГАНИЗАЦИЯ ИНФОРМАЦИОННОГО СОПРОВОЖДЕНИЯ ДЕЯТЕЛЬНОСТИ УЧРЕЖДЕНИЯ</t>
  </si>
  <si>
    <t>5.1. Присутствие в информационном поле</t>
  </si>
  <si>
    <t>Информационные ресурсы</t>
  </si>
  <si>
    <t>Наличие</t>
  </si>
  <si>
    <t>Востребованность у целевой аудитории (посещаемость или количество в группе)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</si>
  <si>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</si>
  <si>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</si>
  <si>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</si>
  <si>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</si>
  <si>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</si>
  <si>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Периодичность</t>
  </si>
  <si>
    <t>Тираж</t>
  </si>
  <si>
    <t>Газета</t>
  </si>
  <si>
    <t>Журнал</t>
  </si>
  <si>
    <t>5.2. Взаимодействие со СМИ</t>
  </si>
  <si>
    <t>Направления деятельности</t>
  </si>
  <si>
    <t>Количество         (ед)</t>
  </si>
  <si>
    <t>Название и дата выхода информации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</si>
  <si>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</si>
  <si>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</si>
  <si>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5.3. Издательская деятельность</t>
  </si>
  <si>
    <t>Вид издания</t>
  </si>
  <si>
    <t>Наименование издания</t>
  </si>
  <si>
    <t>Количество (экз)</t>
  </si>
  <si>
    <t>Методические пособия</t>
  </si>
  <si>
    <t>Популярные просветительские статьи</t>
  </si>
  <si>
    <t>Буклеты</t>
  </si>
  <si>
    <t>Всего (чел.)</t>
  </si>
  <si>
    <t>в том числе (чел.)</t>
  </si>
  <si>
    <t>директор</t>
  </si>
  <si>
    <t>зам. директора, гл. бухгалтер</t>
  </si>
  <si>
    <t>Начальники отделов</t>
  </si>
  <si>
    <t>педагогические работники</t>
  </si>
  <si>
    <t>СРМ</t>
  </si>
  <si>
    <t>ССРМ</t>
  </si>
  <si>
    <t>РКФ</t>
  </si>
  <si>
    <t>вспомогательный персонал (специалисты)</t>
  </si>
  <si>
    <t>обслуживающий персонал</t>
  </si>
  <si>
    <t xml:space="preserve">основных </t>
  </si>
  <si>
    <t>вспомогательных</t>
  </si>
  <si>
    <t>процентное отношение к списочной численности (%)</t>
  </si>
  <si>
    <t>внутренних совместителей, в т. ч. работающих по совмещению профессий (должностей)</t>
  </si>
  <si>
    <t>внешних совместителей</t>
  </si>
  <si>
    <t>Показатели</t>
  </si>
  <si>
    <t>Количество (чел.)</t>
  </si>
  <si>
    <t>%  от общего количества работников по основной деятельности</t>
  </si>
  <si>
    <t>Всего работников по основной деятельности</t>
  </si>
  <si>
    <t>из них внутренних совместителей, в т. ч. работающих по совмещению профессий (должностей)</t>
  </si>
  <si>
    <t>руководителей клубных формирований</t>
  </si>
  <si>
    <t>педагогов-организаторов</t>
  </si>
  <si>
    <t>инструкторов по физической культуре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</si>
  <si>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</si>
  <si>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</si>
  <si>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</si>
  <si>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</si>
  <si>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</si>
  <si>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менеджеров по связям с общественностью</t>
  </si>
  <si>
    <t>Образование:</t>
  </si>
  <si>
    <t>высшее профильное (организация работы с молодежью, государственное и муниципальное управление)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</si>
  <si>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</si>
  <si>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</si>
  <si>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</si>
  <si>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</si>
  <si>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</si>
  <si>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</si>
  <si>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</si>
  <si>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</si>
  <si>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Общий стаж:</t>
  </si>
  <si>
    <t>до 2 лет</t>
  </si>
  <si>
    <t>от 2 до 5 лет</t>
  </si>
  <si>
    <t>от 5 до 10 лет</t>
  </si>
  <si>
    <t>свыше 10 лет</t>
  </si>
  <si>
    <t>Стаж в отрасли (молодёжная политика):</t>
  </si>
  <si>
    <t>Пол:</t>
  </si>
  <si>
    <t>женский</t>
  </si>
  <si>
    <t>мужской</t>
  </si>
  <si>
    <t>6.3.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</si>
  <si>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</si>
  <si>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</si>
  <si>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</si>
  <si>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</si>
  <si>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</si>
  <si>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</si>
  <si>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</si>
  <si>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</si>
  <si>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вторая квалификационная категория</t>
  </si>
  <si>
    <t>первая квалификационная категория</t>
  </si>
  <si>
    <t>высшая квалификационная категория</t>
  </si>
  <si>
    <t>Зам. директора</t>
  </si>
  <si>
    <t>Главный инженер</t>
  </si>
  <si>
    <t>Главный бухгалтер</t>
  </si>
  <si>
    <t>Начальник основного отдела</t>
  </si>
  <si>
    <t>Начальник вспомогательного отдела</t>
  </si>
  <si>
    <t>Педагог-организатор</t>
  </si>
  <si>
    <t>Педагог-психолог</t>
  </si>
  <si>
    <t>Социальный педагог</t>
  </si>
  <si>
    <t>Концертмейстер</t>
  </si>
  <si>
    <t>Инструктор по физической культуре</t>
  </si>
  <si>
    <t>Методист</t>
  </si>
  <si>
    <t>Итого:</t>
  </si>
  <si>
    <t>МСО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</si>
  <si>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</si>
  <si>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r>
      <t xml:space="preserve">Информационный источник </t>
    </r>
    <r>
      <rPr>
        <i/>
        <sz val="14"/>
        <color theme="1"/>
        <rFont val="Times New Roman"/>
        <family val="1"/>
        <charset val="204"/>
      </rPr>
      <t>(вставить           веб-ссылку)</t>
    </r>
  </si>
  <si>
    <t>Группа в социальной сети Вконтакте</t>
  </si>
  <si>
    <t>Аккаунт в социальной сети Вконтакте</t>
  </si>
  <si>
    <t>2.3. Участние в организации мероприятий других уровней (международный, всероссийский, региональный, областной)</t>
  </si>
  <si>
    <t>6. ИНФОРМАЦИЯ О КАДРОВОМ СОСТАВЕ</t>
  </si>
  <si>
    <t>6.1. Количественная характеристика  состава работников учреждения</t>
  </si>
  <si>
    <t>6.2. Характеристика состава работников учреждения по основной деятельности</t>
  </si>
  <si>
    <t>Количество оказанных услуг</t>
  </si>
  <si>
    <t>М</t>
  </si>
  <si>
    <t>Ж</t>
  </si>
  <si>
    <t>ВСЕ</t>
  </si>
  <si>
    <t>ВСЕГО</t>
  </si>
  <si>
    <t xml:space="preserve">                Итого за год</t>
  </si>
  <si>
    <t>Количество оказанных услуг в соответствии с возрастной категорией</t>
  </si>
  <si>
    <t>Сексуальное насилие в отношении ребенка</t>
  </si>
  <si>
    <t>8.</t>
  </si>
  <si>
    <t>Супружеский развод</t>
  </si>
  <si>
    <t>Семейные кризисы</t>
  </si>
  <si>
    <t>9.</t>
  </si>
  <si>
    <t>Адаптация к новой семье</t>
  </si>
  <si>
    <t>10.</t>
  </si>
  <si>
    <t>Кибераддикция, игровая зависимость</t>
  </si>
  <si>
    <t>11.</t>
  </si>
  <si>
    <t>Интернет-угрозы (троллинг, разглашение информации, вовлечение в деструктивные сообщества)</t>
  </si>
  <si>
    <t>12.</t>
  </si>
  <si>
    <t>13.</t>
  </si>
  <si>
    <t>14.</t>
  </si>
  <si>
    <t>Поиск смысла жизни</t>
  </si>
  <si>
    <t>Измена, ревность</t>
  </si>
  <si>
    <r>
      <t xml:space="preserve">Несовершеннолетние, спец. категории (состоящие на учете в ПДН отдела полиции района (округа), подразделениях уголовно-исполнительной инспекции района (округа), в т. ч.:                                                                                        </t>
    </r>
    <r>
      <rPr>
        <sz val="14"/>
        <color theme="1"/>
        <rFont val="Calibri"/>
        <family val="2"/>
        <charset val="204"/>
      </rPr>
      <t/>
    </r>
  </si>
  <si>
    <t>∙ условно осужденные,</t>
  </si>
  <si>
    <r>
      <t xml:space="preserve">Название учреждения, проводившего повышение квалификации  </t>
    </r>
    <r>
      <rPr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</si>
  <si>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</t>
    </r>
    <r>
      <rPr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</si>
  <si>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t>1.11 Оказание психологической помощи по телефону доверия</t>
  </si>
  <si>
    <t>Управление молодежной политики мэрии города Новосибирска</t>
  </si>
  <si>
    <t>Оказание психологической поддержки по стационарному телефону</t>
  </si>
  <si>
    <t>Подростки и молодежь с самоповреждающимися формами поведения</t>
  </si>
  <si>
    <t>Получателей  услуг</t>
  </si>
  <si>
    <t>Получателей услуг</t>
  </si>
  <si>
    <t>Получателейуслуг</t>
  </si>
  <si>
    <t>от 7 до 12 лет</t>
  </si>
  <si>
    <t xml:space="preserve">от 13 до 17 лет </t>
  </si>
  <si>
    <t xml:space="preserve">от 18 до 35 лет </t>
  </si>
  <si>
    <t>до 7 лет</t>
  </si>
  <si>
    <t>старше 35 лет</t>
  </si>
  <si>
    <t>ОСНОВНЫЕ НУЖДЫ, ФИНАНСЫ, БЕЗРАБОТИЦА</t>
  </si>
  <si>
    <t>Проблемы трудоустройства, профессиональной реализации</t>
  </si>
  <si>
    <t>Смена работы, места жительства</t>
  </si>
  <si>
    <t>Финансовые трудности</t>
  </si>
  <si>
    <t>ПСИХИЧЕСКОЕ ЗДОРОВЬЕ</t>
  </si>
  <si>
    <t>Тревога / Страх</t>
  </si>
  <si>
    <t>Депрессия</t>
  </si>
  <si>
    <t>Стресс / Аффективные состояния</t>
  </si>
  <si>
    <t>Горе, потеря, утрата</t>
  </si>
  <si>
    <t>Чувство вины</t>
  </si>
  <si>
    <t>Психически больные</t>
  </si>
  <si>
    <t>Родственники о психически больных</t>
  </si>
  <si>
    <t>Последствия психотравм, ПТСР</t>
  </si>
  <si>
    <t>Суеверие, магия</t>
  </si>
  <si>
    <t>Проблемы детей с ОВЗ (ЗПР, ММД и др.)</t>
  </si>
  <si>
    <t>ЛИЧНОСТНЫЕ ОСОБЕННОСТИ</t>
  </si>
  <si>
    <t>Агрессивность / Аутоагрессия</t>
  </si>
  <si>
    <t>Нарушения самооценки</t>
  </si>
  <si>
    <t>Жизненный сценарий</t>
  </si>
  <si>
    <t>Проблемы формирования личности</t>
  </si>
  <si>
    <t>Застенчивость, замкнутость</t>
  </si>
  <si>
    <t xml:space="preserve"> ПРОБЛЕМЫ ЗДОРОВЬЯ</t>
  </si>
  <si>
    <t>Беременность / Бесплодие</t>
  </si>
  <si>
    <t>Нежелательная беременность, аборт</t>
  </si>
  <si>
    <t>Венерические заболевания / СПИД, ВИЧ-инфекция</t>
  </si>
  <si>
    <t>Психосоматические заболевания</t>
  </si>
  <si>
    <t>Здоровье детей и подростков</t>
  </si>
  <si>
    <t>Инвалидность / Инвалидность родственников</t>
  </si>
  <si>
    <t>СЕКСУАЛЬНЫЕ    ПРОБЛЕМЫ</t>
  </si>
  <si>
    <t>Сексуальная ориентация / Половая идентичность</t>
  </si>
  <si>
    <t>Ранняя половая жизнь / Беспорядочная половая жизнь</t>
  </si>
  <si>
    <t>Изнасилование / Сексуальные домогательства</t>
  </si>
  <si>
    <t>Сексуальные неудачи / Сексуальные расстройства (извращения)</t>
  </si>
  <si>
    <t>Педофилия</t>
  </si>
  <si>
    <t>ПРОБЛЕМЫ    ОБЩЕНИЯ</t>
  </si>
  <si>
    <t>Проблемы общения (отсутствие навыков) / Знакомство</t>
  </si>
  <si>
    <t>Поиск партнера, любовь, дружба</t>
  </si>
  <si>
    <t>Разрыв отношений</t>
  </si>
  <si>
    <t>Безответная любовь</t>
  </si>
  <si>
    <t>КОНФЛИКТЫ</t>
  </si>
  <si>
    <t>Конфликты со сверстниками</t>
  </si>
  <si>
    <t>Конфликты со взрослыми</t>
  </si>
  <si>
    <t>Конфликты между супругами</t>
  </si>
  <si>
    <t>Конфликты между детьми в семье</t>
  </si>
  <si>
    <t>Конфликты между детьми и родителями</t>
  </si>
  <si>
    <t>Педагогические конфликты</t>
  </si>
  <si>
    <t>Другие конфликты</t>
  </si>
  <si>
    <t>СЕМЕЙНЫЕ ПРОБЛЕМЫ</t>
  </si>
  <si>
    <t>Брак, ранние браки</t>
  </si>
  <si>
    <t>Измена, ревность (супруги / сиблинги / к родителям)</t>
  </si>
  <si>
    <t>ДЕТСКО-РОДИТЕЛЬСКИЕ ОТНОШЕНИЯ</t>
  </si>
  <si>
    <t>Родители о проблемах детей (личностные, возрастные особенности)</t>
  </si>
  <si>
    <t>Родители о самостоятельной жизни детей</t>
  </si>
  <si>
    <t xml:space="preserve">Проблемы с учебой (школа, вуз, ссуз, другое) </t>
  </si>
  <si>
    <t>Дети о разводе родителей</t>
  </si>
  <si>
    <t>Вопросы, связанные с усыновлением</t>
  </si>
  <si>
    <t>АДДИКТИВНОЕ  ПОВЕДЕНИЕ</t>
  </si>
  <si>
    <t>Родители о зависимостях детей / Дети о зависимостях родителей</t>
  </si>
  <si>
    <t>О зависимостях значимых лиц (друзья и др.)</t>
  </si>
  <si>
    <t>Созависимость</t>
  </si>
  <si>
    <t>Девиантное поведение детей (уход из дома, кражи, бродяжничество и др.)</t>
  </si>
  <si>
    <t>Алкоголизм, наркомания и другие зависимости</t>
  </si>
  <si>
    <t>УГРОЗА ЖИЗНИ</t>
  </si>
  <si>
    <t>Жестокое обращение с детьми в семье</t>
  </si>
  <si>
    <t>Жестокое обращение с детьми вне семьи</t>
  </si>
  <si>
    <t>Жестокое обращение среди сверстников</t>
  </si>
  <si>
    <t>Насилие, угрозы</t>
  </si>
  <si>
    <t>Травля ребенка (буллинг)</t>
  </si>
  <si>
    <t>СУИЦИДАЛЬНОЕ ПОВЕДЕНИЕ</t>
  </si>
  <si>
    <t>Суицидальные мысли</t>
  </si>
  <si>
    <t>Суицидальные намерения</t>
  </si>
  <si>
    <t>Суицидальные попытки</t>
  </si>
  <si>
    <t>Суицидальное поведение значимых лиц</t>
  </si>
  <si>
    <t>Суицидальное поведение «здесь и сейчас»</t>
  </si>
  <si>
    <t>КОНФЕССИО-НАЛЬНЫЕ ПРОБЛЕМЫ</t>
  </si>
  <si>
    <t xml:space="preserve">Религиозные проблемы </t>
  </si>
  <si>
    <t xml:space="preserve">Проблемы межнациональной розни </t>
  </si>
  <si>
    <t>Переживание одиночества</t>
  </si>
  <si>
    <t>ЭКЗИСТЕНЦИАЛЬНЫЕ ПОВЕДЕНИЕ</t>
  </si>
  <si>
    <t>Кризис возраста</t>
  </si>
  <si>
    <t>15.</t>
  </si>
  <si>
    <t>МАНИПУЛИРОВАНИЕ КОНСУЛЬТАНТОМ</t>
  </si>
  <si>
    <t>Мастурбация на голос</t>
  </si>
  <si>
    <t>Оскорбления, агрессивное поведение</t>
  </si>
  <si>
    <t>Розыгрыши (шутки)</t>
  </si>
  <si>
    <t>Скука (разговор «ни о чем»)</t>
  </si>
  <si>
    <t>16.</t>
  </si>
  <si>
    <t>БЕЗ ОТВЕТА</t>
  </si>
  <si>
    <t>Звонки - отбои</t>
  </si>
  <si>
    <t>«Молчаливый»звонок</t>
  </si>
  <si>
    <t>17.</t>
  </si>
  <si>
    <t>18.</t>
  </si>
  <si>
    <t>19.</t>
  </si>
  <si>
    <t>20.</t>
  </si>
  <si>
    <t>ПРАВОВЫЕ ВОПРОСЫ</t>
  </si>
  <si>
    <t>БЛАГОДАРНОСТИ / ПОЗДРАВЛЕНИЯ</t>
  </si>
  <si>
    <t>ИНТЕРЕС К СЛУЖБЕ ТД</t>
  </si>
  <si>
    <t>ЗАПРОС НЕАДЕКВАТНОЙ ИНФОРМАЦИИ / ОШИБКА</t>
  </si>
  <si>
    <t>21.</t>
  </si>
  <si>
    <t>СПРАВКИ / ОТСЫЛКИ В ДРУГИЕ СЛУЖБЫ</t>
  </si>
  <si>
    <t>Количество</t>
  </si>
  <si>
    <t>Название   мероприятия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</si>
  <si>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</si>
  <si>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Название    мероприятия</t>
  </si>
  <si>
    <t>Городские</t>
  </si>
  <si>
    <t>ПМЖ</t>
  </si>
  <si>
    <t>1.12 ОРГАНИЗАЦИЯ И ПРОВЕДЕНИЕ МЕРОПРИЯТИЙ</t>
  </si>
  <si>
    <t xml:space="preserve"> Городские, районные и пмж</t>
  </si>
  <si>
    <t>Группа в социальной сети Ok.ru</t>
  </si>
  <si>
    <t>МБУ Центр "Родник"</t>
  </si>
  <si>
    <t>https://rodnik-nsk.ru/</t>
  </si>
  <si>
    <t>https://timolod.ru/organization/molodezhnye-tsentry/rodnik/</t>
  </si>
  <si>
    <t>https://vk.com/rodnicnsk</t>
  </si>
  <si>
    <t>Круглый стол «Факторы риска и защиты психологического здоровья старших подростков»</t>
  </si>
  <si>
    <t>Психологический интенсив для молодежи «Искусство быть рядом»</t>
  </si>
  <si>
    <t>Круглый стол «Формирование ценностей ЗОЖ в молодежной среде г.Новосибирска»</t>
  </si>
  <si>
    <t>Фестиваль «Pro-движение»</t>
  </si>
  <si>
    <t>Хакатон «Семья? Когда-нибудь точно!»</t>
  </si>
  <si>
    <t>Эдьютон «Грани мастерства»</t>
  </si>
  <si>
    <t>Форум «Особенности реализации молодежной политики в вопросах гармонизации межнациональных отношений в молодежной среде г.Новосибирска»</t>
  </si>
  <si>
    <t>Цикл профориентационных мероприятий «Апгрейд»</t>
  </si>
  <si>
    <t>Цикл мероприятий по профилактике буллинга «Просто о сложном»</t>
  </si>
  <si>
    <t>Молодежный марафон «Art-квадрат»</t>
  </si>
  <si>
    <t>Цикл мероприятий «Начни с себя»</t>
  </si>
  <si>
    <t>Детский праздник «Радуга детства»</t>
  </si>
  <si>
    <t>Фестиваль «Psy MONEY»</t>
  </si>
  <si>
    <t>Психологический интенсив «PROКреативность»</t>
  </si>
  <si>
    <t>Семейный праздник «Мы вместе»</t>
  </si>
  <si>
    <t>Цикл мероприятий в рамках «Игровой площадки «Вариант»</t>
  </si>
  <si>
    <t>Мероприятие для семей в социально-опасном положении «Психологическая игра «Требуются родители»</t>
  </si>
  <si>
    <t>Акция  к Всемирному дню распространения информации о проблеме аутизма «Солнце зажигаем синим»</t>
  </si>
  <si>
    <t>Акция к Международному дню Детского телефона доверия</t>
  </si>
  <si>
    <t>14-17</t>
  </si>
  <si>
    <t>Круглый стол «Методы и формы работы с семьей в кризисной ситуации»</t>
  </si>
  <si>
    <t>World Café  «Любовь реальная или виртуальная?»</t>
  </si>
  <si>
    <t>Марафон о материнстве «Я-мама» ко Дню защиты матери</t>
  </si>
  <si>
    <t>Профориентационный квест «Вперед»</t>
  </si>
  <si>
    <t>Конкурс видеороликов об учебных заведениях</t>
  </si>
  <si>
    <t>Брейн-ринг «Будь здоров!»</t>
  </si>
  <si>
    <t>Круглый стол по проблемам девиантного поведения</t>
  </si>
  <si>
    <t>Психологическая игра «PRO здоровье» в рамках всемирного Дня здоровья</t>
  </si>
  <si>
    <t>Арт-терапевтический марафон «Краски жизни»</t>
  </si>
  <si>
    <t>Акция «Готовимся к экзаменам»</t>
  </si>
  <si>
    <t>Информационная акция к Международному дню борьбы с наркоманией</t>
  </si>
  <si>
    <t xml:space="preserve">Акция к Всемирному дню психического здоровья </t>
  </si>
  <si>
    <t>Акция ко Дню отказа от курения</t>
  </si>
  <si>
    <t>Цикл мероприятий «Ходи»</t>
  </si>
  <si>
    <t xml:space="preserve">Акция «Стоп ВИЧ» ко Дню борьбы со СПИДом </t>
  </si>
  <si>
    <t>Информационно-профилактическое интерактивное мероприятие «Нить Ариадны»</t>
  </si>
  <si>
    <t>Всероссийский профсоюзный молодёжный форум «Профсоюз – траектория развития»</t>
  </si>
  <si>
    <t>Всероссийский</t>
  </si>
  <si>
    <t>https://vk.com/rodnicnsk?w=wall-56334501_4525</t>
  </si>
  <si>
    <t>Всероссийский форум «Психология – образованию: возможности и перспективы психологической службы в профилактике и коррекции девиантного поведения»</t>
  </si>
  <si>
    <t>III Всероссийская научно-практическая конференция «Молодёжь и молодёжная политика: современное состояние и ресурсы развития»</t>
  </si>
  <si>
    <t>Прямой эфир с психологом «Волнение и тревога перед публичными выступлениями»
21.01.2022</t>
  </si>
  <si>
    <t xml:space="preserve">https://timolod.ru/media/news/pryamoy-efir-s-psikhologom-volnenie-i-trevoga-pered-publichnymi-vystupleniyami-/ </t>
  </si>
  <si>
    <t>Спич «Зачем нужен психолог?»
25.01.2022</t>
  </si>
  <si>
    <t>https://timolod.ru/media/news/spich-zachem-nuzhen-psikholog-/</t>
  </si>
  <si>
    <t>Фестиваль «Я в ресурсе»
14.03.2022</t>
  </si>
  <si>
    <t>https://timolod.ru/media/news/festival-ya-v-resurse-/</t>
  </si>
  <si>
    <t>Психологический спич «Пирамида потребностей Маслоу»
21.04.2022</t>
  </si>
  <si>
    <t>https://timolod.ru/media/news/psikhologicheskiy-spich-piramida-maslou/</t>
  </si>
  <si>
    <t>Интенсив психологической самопомощи «Начни с себя»
25.04.2022</t>
  </si>
  <si>
    <t>https://timolod.ru/media/news/intensiv-psikhologicheskoy-samopomoshchi-nachni-s-sebya-/</t>
  </si>
  <si>
    <t>Психологический центр «Родник» проведет фестиваль финансовой грамотности «PsyMoney»
31.05.2022</t>
  </si>
  <si>
    <t>https://timolod.ru/media/news/psikhologicheskiy-tsentr-rodnik-provedet-vecher-finansovoy-gramotnosti-/</t>
  </si>
  <si>
    <t>Проект «ХОДИ» открывает обучение по созданию настольных игр
02.06.2022</t>
  </si>
  <si>
    <t>https://timolod.ru/media/news/proekt-khodi-otkryvaet-obuchenie-po-sozdaniyu-nastolnykh-igr/</t>
  </si>
  <si>
    <t>Лекция о эмоциональном выгорании «Work-life balance»
07.06.2022</t>
  </si>
  <si>
    <t>https://timolod.ru/media/news/lektsiya-o-emotsionalnom-vygoranii-work-life-balance-/</t>
  </si>
  <si>
    <t>Делегация из Новосибирска поделилась опытом на всероссийской научно-практической конференцию
14.06.2022</t>
  </si>
  <si>
    <t>https://timolod.ru/media/news/delegatsiya-iz-novosibirska-posetila-nauchno-prakticheskuyu-konferentsiyu-molodezh-i-obshchestvo-dia/</t>
  </si>
  <si>
    <t>Тренинг: «Как с помощью харизмы добиться успеха?»
27.06.2022</t>
  </si>
  <si>
    <t xml:space="preserve">https://timolod.ru/media/news/trening-kak-s-pomoshchyu-kharizmy-dobitsya-uspekha-/ </t>
  </si>
  <si>
    <t>Встреча по повышению квалификации для психологов
04.07.2022</t>
  </si>
  <si>
    <t>https://timolod.ru/media/news/vstrecha-po-povysheniya-kvalifikatsii-dlya-psikhologov-/</t>
  </si>
  <si>
    <t>Лекция о синдроме самозванца
26.07.2022</t>
  </si>
  <si>
    <t>https://timolod.ru/media/news/lektsiya-o-sindrome-samozvantsa-/</t>
  </si>
  <si>
    <t>Психологический тренинг про отношения
26.08.2022</t>
  </si>
  <si>
    <t>https://timolod.ru/media/news/psikhologicheskiy-trening-pro-otnosheniya/</t>
  </si>
  <si>
    <t>Лекция-тренинг от Центра «Родник»
13.09.2022</t>
  </si>
  <si>
    <t xml:space="preserve">https://timolod.ru/media/news/lektsiya-trening-ot-tsentra-rodnik/ </t>
  </si>
  <si>
    <t>Лекция об адаптации родителей
19.09.2022</t>
  </si>
  <si>
    <t>https://timolod.ru/media/news/lektsiya-ob-adaptatsii-roditeley-/</t>
  </si>
  <si>
    <t>Открытая встреча с психологом
29.09.2022</t>
  </si>
  <si>
    <t>https://timolod.ru/media/news/otkrytaya-vstrecha-s-psikhologom-/</t>
  </si>
  <si>
    <t>Хакатон «Семья? Когда-нибудь точно!»
20.10.2022</t>
  </si>
  <si>
    <t xml:space="preserve">https://timolod.ru/media/news/khakaton-semya-kogda-nibud-tochno-/ </t>
  </si>
  <si>
    <t>«ЧП с брошенным на трассе в мороз младенцем обсудили в Новосибирске»
26.01.2022</t>
  </si>
  <si>
    <t>https://www.nsktv.ru/news/crime/chp_s_broshennym_na_trasse_v_moroz_mladentsem_obsudili_v_novosibirske/</t>
  </si>
  <si>
    <t>Статья «Давай разберемся в твоих проблемах вместе?»
24.02.2022</t>
  </si>
  <si>
    <t>https://rost.media/public/davay-razberyomsya-v-tvoikh-problemakh-vmeste</t>
  </si>
  <si>
    <t>Статья «Где бесплатно получить консультацию психолога в Новосибирске? Онлайн-карта»
12.03.2022</t>
  </si>
  <si>
    <t>https://www.om1.ru/news/society/261507-gde_besplatno_poluchit_konsultaciju_psikhologa_v_novosibirske_onlajjn-karta/</t>
  </si>
  <si>
    <t>Интервью «Стресс: как помочь себе и близкому?»
16.03.2022</t>
  </si>
  <si>
    <t>https://rost.media/public/stress-kak-pomoch-sebe-i-blizkomu</t>
  </si>
  <si>
    <t>Прямой эфир на Интернет-радио «Мост»
Тема: «Психологическое здоровье в условиях нестабильности»
17.03.2022</t>
  </si>
  <si>
    <t>Программа «Дела семейные» на телеканале «Россия 1»
24.03.2022</t>
  </si>
  <si>
    <t xml:space="preserve">https://www.youtube.com/watch?v=1kweP2yVZyc </t>
  </si>
  <si>
    <t>«В Новосибирске наградили лучших работников и предприятия по итогам 2021 года»
29.03.2022</t>
  </si>
  <si>
    <t xml:space="preserve">https://novo-sibirsk.ru/news/310268/ </t>
  </si>
  <si>
    <t>Прямой эфир на Интернет-радио «Мост»
Тема: «Тревожность и как с ней справится»
30.03.2022</t>
  </si>
  <si>
    <t>Статья «Состоялся вебинар по организации и проведению летней оздоровительной кампании в 2022 году»
05.04.2022</t>
  </si>
  <si>
    <t>http://nios.ru/news/27761</t>
  </si>
  <si>
    <t>Прямой эфир на Интернет-радио «Мост» Тема: «Что такое онлайн-консультирование»
26.04.2022</t>
  </si>
  <si>
    <t xml:space="preserve">Статья «О профилактике суицидального поведения несовершеннолетних»
04.05.2022 </t>
  </si>
  <si>
    <t xml:space="preserve">http://mtsr.nso.ru/page/9729
https://mtsr.nso.ru/sites/mtsr.nso.ru/wodby_files/files/page_9729/kubareva_t.a._inspektor_pdn_5_2022.pdf </t>
  </si>
  <si>
    <t>Прямой эфир на Интернет-радио «Мост» Тема: «Стресс перед экзаменами»
06.05.2022</t>
  </si>
  <si>
    <t>Прямой эфир на Интернет-радио «Мост» Тема: « Что дает ребенку детский лагерь?»
17.05.2022</t>
  </si>
  <si>
    <t>Интервью «Телефон доверия: что волнует новосибирцев»
25.05.2022</t>
  </si>
  <si>
    <t>https://vk.com/nsktv_ru?w=wall-38320907_39519</t>
  </si>
  <si>
    <t>Прямой эфир на Интернет-радио «Мост»
Тема: «Общение с детьми»
02.06.2022</t>
  </si>
  <si>
    <t>https://bumerang.nsk.ru/publications/main/raznotsvetnye-ladoshki/</t>
  </si>
  <si>
    <t>«Разноцветные ладошки»
Июнь 2022</t>
  </si>
  <si>
    <t>Прямой эфир на Интернет-радио «Мост»
Тема: «Тревожность абитуриента»
07.07.2022</t>
  </si>
  <si>
    <t>Статья «Временный простой: чем заняться летом, когда нет покупателей?»
13.07.2022</t>
  </si>
  <si>
    <t>https://pharmznanie.ru/article/rabota-v-apteke/rabota-letov-v-apteke-chem-sebya-zanyat</t>
  </si>
  <si>
    <t>Прямой эфир на Интернет-радио «Мост» Тема: «Адаптация в новом коллективе»
21.09.2022</t>
  </si>
  <si>
    <t>Прямой эфир на Интернет-радио «Мост»
Тема: «Отпуск: как правильно включится в рабочий режим»
16.08.2022</t>
  </si>
  <si>
    <t>Прямой эфир на Интернет-радио «Мост»
Тема: «Как перестать тревожиться?»
22.08.2022</t>
  </si>
  <si>
    <t>Прямой эфир на Интернет-радио «Мост»
Тема: «Компьютерные игры: вред или польза»
11.10.2022</t>
  </si>
  <si>
    <t>«Синдром отличника: как перестать ждать похвалы от окружающих»
12.10.2022</t>
  </si>
  <si>
    <t xml:space="preserve">https://nsknews.info/materials/sindrom-otlichnika-kak-perestat-zhdat-pokhvaly-ot-okruzhayushchikh/ </t>
  </si>
  <si>
    <t>«Новосибирцы стали чаще обращаться к психологам на фоне мобилизации»
27.10.2022</t>
  </si>
  <si>
    <t>https://nsknews.info/materials/besplatno-i-anonimno-novosibirtsy-massovo-otpravilis-k-psikhologam-iz-za-svo/</t>
  </si>
  <si>
    <t>Без ограничений</t>
  </si>
  <si>
    <t>18-35</t>
  </si>
  <si>
    <t>14-18</t>
  </si>
  <si>
    <t>16-18</t>
  </si>
  <si>
    <t>14-20</t>
  </si>
  <si>
    <t>14-35</t>
  </si>
  <si>
    <t>до 35</t>
  </si>
  <si>
    <t>18-25</t>
  </si>
  <si>
    <t>от 16</t>
  </si>
  <si>
    <t>16-30</t>
  </si>
  <si>
    <t>16-20</t>
  </si>
  <si>
    <t>16-17</t>
  </si>
  <si>
    <t>Модерация секций, выступления</t>
  </si>
  <si>
    <t>https://vk.com/wall-978152_6150</t>
  </si>
  <si>
    <t>https://timolod.ru/media/news/iii-vserossiyskaya-nauchno-prakticheskaya-konferentsiya-molodyezh-i-molodyezhnaya-politika-sovremenn/</t>
  </si>
  <si>
    <t>https://vk.com/nsk_alisa https://vk.com/club62729876 https://vk.com/centre.assol https://vk.com/vita_centr https://vk.com/public198603164 https://vk.com/nsk_korall https://vk.com/club58743703 https://vk.com/mk_nika https://vk.com/zentr_pelikan https://vk.com/prometey_centr https://vk.com/psy_raduga https://vk.com/rodnik_proforientir https://vk.com/skpp_rodnik https://vk.com/profilac_nsk https://vk.com/club212822563</t>
  </si>
  <si>
    <t>Районный молодёжный фестиваль «Выбор»</t>
  </si>
  <si>
    <r>
      <t>Содействие</t>
    </r>
    <r>
      <rPr>
        <sz val="12"/>
        <color theme="1"/>
        <rFont val="Times New Roman"/>
        <family val="1"/>
        <charset val="204"/>
      </rPr>
      <t xml:space="preserve"> развитию активной жизненной позиции молодежи</t>
    </r>
  </si>
  <si>
    <r>
      <t>Содействие</t>
    </r>
    <r>
      <rPr>
        <sz val="12"/>
        <color theme="1"/>
        <rFont val="Times New Roman"/>
        <family val="1"/>
        <charset val="204"/>
      </rPr>
      <t xml:space="preserve"> в выборе профессии и ориентировании на рынке труда</t>
    </r>
  </si>
  <si>
    <t>Городское социологическое исследование по проблемам молодежи города Новосибирска</t>
  </si>
  <si>
    <t>Молодежь города Новосибирска, в пределах города Новосибирска</t>
  </si>
  <si>
    <t>Получена информация об уровне удовлетворенности молодых горожан (в возрасте от 14 до 35 лет) перечнем и разнообразием предоставляемых им услуг в рамках реализации муниципальной молодежной политики, об уровне общественной и социально-экономической активности молодежи, в том числе, о готовности участвовать в различных проектах и мероприятиях проводимых в сфере молодежной политики города Новосибирска.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</si>
  <si>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</si>
  <si>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</si>
  <si>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</si>
  <si>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</si>
  <si>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</si>
  <si>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НГУ, ИМПЗ, 2 курс
НИЭПП, факультет «Психология»; 2, 3 курсы</t>
  </si>
  <si>
    <t>СГУПС, факультет «Управление персоналом», направление «Психология»; 1, 2 курсы
НГУЭУ, факультет «Психология», 3 курс
НГУ, ИМПЗ; 2, 3, 4 курсы
НГПУ, факультет психологии; 1, 4 курсы
НГПУ, ИИГСО, 1-4 курсы
СГУПС, факультет «Психология», 2 курс
Сиб УПК (колледж), направление «Юриспруденция», 3 курс
Сиб УПК, «Торгово-технологический факультет», направление «Педагогика и психология», 3 курс
Сиб УПК, «Факультет психологии и педагогики в социальной сфере», направление «Психолого-педагогическое образование», 3 курс
НИЭПП, факультет «Психология»; 2, 4 курсы</t>
  </si>
  <si>
    <t>СГУПС, факультет «Управление персоналом», направление «Психология»; 1, 2 курсы
НГУ, ИМПЗ; 2, 3 курсы
НИЭПП, факультет «Психология»; 2, 3 курсы
Сиб УПК (колледж), направление «Юриспруденция», 3 курс
НГПУ, факультет психологии, 1 курс
НГПУ, ИИГСО; 1, 2 курсы</t>
  </si>
  <si>
    <t>НГУ, ИМПЗ; 3, 4 курс
СГУПС, факультет «Психология», 2 курс
НИЭПП, «Психология», 2-4 курсы
НГПУ, ИИГСО; 3, 4 курсы
НГПУ, факультет психологии, 3 курс
СГУПС, факультет «Управление персоналом», направление «Психология», 2 курс
Сиб УПК, «Торгово-технологический факультет», направление «Педагогика и психология», 3 курс
Сиб УПК (колледж), направление «Юриспруденция», 3 курс
Сиб УПК, «Факультет психологии и педагогики в социальной сфере», направление «Психолого-педагогическое образование», 3 курс
НГУЭУ, факультет «Психология», 3 курс</t>
  </si>
  <si>
    <t>14-16</t>
  </si>
  <si>
    <t>20-35</t>
  </si>
  <si>
    <t>17-18</t>
  </si>
  <si>
    <t>16-35</t>
  </si>
  <si>
    <t>Образовательный центр профессионального развития «Сфера»      https://нск-сфера.рф/</t>
  </si>
  <si>
    <t xml:space="preserve">Институт семейной и групповой психотерапии г. Новосибирск https://fgp.su/ </t>
  </si>
  <si>
    <t>Ассоциация когнитивно-поведенческой психотерапии https://vk.com/associationcbt</t>
  </si>
  <si>
    <t>Корпоративный университет Российского движения школьников https://rdsh.education/#path</t>
  </si>
  <si>
    <t>Институт практической психологии «Иматон» https://www.imaton.ru/</t>
  </si>
  <si>
    <t xml:space="preserve">Общероссийская профессиональная психотерапевтическая лига https://planetofpsychotherapy.com/ </t>
  </si>
  <si>
    <t xml:space="preserve">АНО ДПО «Новосибирский институт клинической психологии» http://nikp.ru/ </t>
  </si>
  <si>
    <t>АНО «Центр дополнительного профессионального образования в области психологии «Метафора» https://centrmetafora.ru/</t>
  </si>
  <si>
    <t xml:space="preserve">Институт современной психотерапии и психологии https://www.ispp.online/ </t>
  </si>
  <si>
    <t>VII научно-практическая конференция по Суицидологии https://becbt.online/home</t>
  </si>
  <si>
    <t xml:space="preserve">Интегративный институт Гештальт тренинга http://iigt.ru/ </t>
  </si>
  <si>
    <t>АНО ДПО «Обучающий центр подготовки специалистов помощи детям «Солнечный город» http://sgdeti.ru/projects/</t>
  </si>
  <si>
    <r>
      <t xml:space="preserve">Сибирский институт </t>
    </r>
    <r>
      <rPr>
        <sz val="12"/>
        <color rgb="FF000000"/>
        <rFont val="Times New Roman"/>
        <family val="1"/>
        <charset val="204"/>
      </rPr>
      <t>психологического консультирования</t>
    </r>
  </si>
  <si>
    <t xml:space="preserve">ООО «Институт дополнительного профессионального образования» https://education-psy.ru/ </t>
  </si>
  <si>
    <t xml:space="preserve">Образовательный Центр «Невента» https://vk.com/neventa </t>
  </si>
  <si>
    <t xml:space="preserve">Дополнительное образование НГПУ https://ido-de.nspu.ru/course/index.php?categoryid=81 </t>
  </si>
  <si>
    <t xml:space="preserve">Институт консультирования http://obrazovanie9.ru/ </t>
  </si>
  <si>
    <t xml:space="preserve">АНО ДПО «Обучающий центр подготовки специалистов помощи детям «Солнечный город» https://kurs.sgdeti.ru </t>
  </si>
  <si>
    <t>Ассоциация когнитивно-поведенческой психотерапии, г. Санкт-Петербург https://associationcbt.ru</t>
  </si>
  <si>
    <t xml:space="preserve">АНО ДПО «Сибирский институт практической психологии, педагогики и социальной работы» https://www.sispp.ru </t>
  </si>
  <si>
    <r>
      <t xml:space="preserve">АНО Центр «Сфера» </t>
    </r>
    <r>
      <rPr>
        <u/>
        <sz val="12"/>
        <color rgb="FF0000FF"/>
        <rFont val="Times New Roman"/>
        <family val="1"/>
        <charset val="204"/>
      </rPr>
      <t>https://нск-сфера.рф/</t>
    </r>
  </si>
  <si>
    <t xml:space="preserve">ООО «Пункт Б» https://punkt-b.pro/proforientolog </t>
  </si>
  <si>
    <t xml:space="preserve">Национальная академия дополнительного профессионального образования (НАДПО) https://nadpo.ru/do/psikholog-konsultant-s-rasshirennoy-podgotovkoy-v-oblasti-kouchinga-s-prisvoeniem-kvalifikatsii-psikh/?sphrase_id=400648 </t>
  </si>
  <si>
    <t xml:space="preserve">Московский институт интегративной семейной терапии (ИИСТ) https://www.familyland.ru/ </t>
  </si>
  <si>
    <t xml:space="preserve">АНО «НИИДПО»  https://niidpo.ru/ </t>
  </si>
  <si>
    <t xml:space="preserve">ООО «Центр повышения квалификации и переподготовки «Луч знаний» https://luchznaniy.ru/ </t>
  </si>
  <si>
    <t>Школа интегративной психотерапии «Школа Криндачей» https://vk.com/shkola_krindachey_open</t>
  </si>
  <si>
    <t>ЧУ ДПО «Институт консультирования» http://www.obrazovanie9.ru/</t>
  </si>
  <si>
    <t>ЧУ ДПО «Психотерапия и привязанность» https://attachment-theory.by/1</t>
  </si>
  <si>
    <t>ЧУ ДОП «Первый университет профессора В.В. Макарова» https://oppl.ru/dolgosrochnyie-obrazovatelnyie-programmyi/superviziya.html</t>
  </si>
  <si>
    <t>Центр краткосрочной и системной терапии «Представь себе» https://sfbtpcourse.ru/</t>
  </si>
  <si>
    <t>Автономная некоммерческая организация дополнительного профессионального образования «Национальная академия дополнительного профессионального образования» (АНО ДПО «НАДПО») https://nadpo.ru/</t>
  </si>
  <si>
    <t xml:space="preserve">НМИЦ Психиатрии и неврологии имени В. М. Бехтерева  https://bekhterev.ru/ </t>
  </si>
  <si>
    <t>Московский гештальт институт (МГИ) https://gestalt.ru/programma/</t>
  </si>
  <si>
    <t>По направлениям деятельности учреждения</t>
  </si>
  <si>
    <t>Различные категории клиентов</t>
  </si>
  <si>
    <t>Статья во всероссийском журнале «Инспектор ПДН» № 5 от 05.05.2022 «Из опыта психолого-педагогической работы, направленной на профилактику суицидального поведения несовершеннолетних на территории Дзержинского района специалистами отдела «Апрель» МБУ Центр «Родник» (https://mtsr.nso.ru/sites/mtsr.nso.ru/wodby_files/files/page_9729/kubareva_t.a._inspektor_pdn_5_2022.pdf)
Галюк Н. А., Одияк Е. В. Игрофикация как психологический инструмент развития маркеров чувства взрослости у подростков // Вестник педагогических инноваций. 2022. № 2 (66). С. 47–56. https://doi.org/10.15293/1812-9463.2202.06
https://www.vestnik-pi.ru/ru/2022_2_6r/
Зыкова Т.С. «Модель психолого-педагогического сопровождения молодежи (20–35 лет), испытывающей трудности в конструктивном разрешении нормативного кризиса» // «Развитие человека в современном мире» 2022. №1. С. 81-96</t>
  </si>
  <si>
    <t>Электронные издания</t>
  </si>
  <si>
    <t>Гайд к хакатону "Семья? Когда-нибудь точно!"</t>
  </si>
  <si>
    <t>2508 участников</t>
  </si>
  <si>
    <t>651 участник 
1322 участников 
451 участник 
1541 участник 
96 участников 
379 участников 
536 участников 
2369 участников 
937 участников 
1346 участников 
1311 участников 
354 участника 
259 участников 
896 участников 
55 участников</t>
  </si>
  <si>
    <t>«Почему новосибирцы не спешат в ЗАГС – объясняют психологи»
07.11.2022</t>
  </si>
  <si>
    <t>https://nsknews.info/materials/pochemu-novosibirtsy-ne-speshat-v-zags-issleduyut-psikhologi/</t>
  </si>
  <si>
    <t>Выступления</t>
  </si>
  <si>
    <t>Радиотрансляция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</si>
</sst>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color rgb="FFA7FFFF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2"/>
      <color theme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rgb="FF0000FF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31" fillId="0" borderId="0"/>
    <xf numFmtId="0" fontId="1" fillId="0" borderId="0"/>
  </cellStyleXfs>
  <cellXfs count="386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0" fillId="0" borderId="4" xfId="0" applyBorder="1"/>
    <xf numFmtId="0" fontId="0" fillId="0" borderId="8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9" xfId="0" applyBorder="1" applyProtection="1"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6" fillId="0" borderId="8" xfId="0" applyFont="1" applyBorder="1" applyAlignment="1" applyProtection="1">
      <alignment horizontal="center" vertical="top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2" borderId="4" xfId="0" applyFont="1" applyFill="1" applyBorder="1" applyAlignment="1" applyProtection="1">
      <alignment horizontal="center" vertical="center" textRotation="90" wrapText="1"/>
      <protection hidden="1"/>
    </xf>
    <xf numFmtId="1" fontId="7" fillId="2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7" fillId="3" borderId="4" xfId="0" applyFont="1" applyFill="1" applyBorder="1" applyAlignment="1" applyProtection="1">
      <alignment horizontal="center" vertical="top" wrapText="1"/>
      <protection hidden="1"/>
    </xf>
    <xf numFmtId="1" fontId="7" fillId="3" borderId="4" xfId="0" applyNumberFormat="1" applyFont="1" applyFill="1" applyBorder="1" applyAlignment="1" applyProtection="1">
      <alignment horizontal="center" vertical="top" wrapText="1"/>
      <protection hidden="1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1" fontId="7" fillId="2" borderId="21" xfId="0" applyNumberFormat="1" applyFont="1" applyFill="1" applyBorder="1" applyAlignment="1" applyProtection="1">
      <alignment horizontal="center" vertical="center" textRotation="90" wrapText="1"/>
      <protection hidden="1"/>
    </xf>
    <xf numFmtId="0" fontId="7" fillId="3" borderId="22" xfId="0" applyFont="1" applyFill="1" applyBorder="1" applyAlignment="1" applyProtection="1">
      <alignment horizontal="right" vertical="top" wrapText="1"/>
      <protection hidden="1"/>
    </xf>
    <xf numFmtId="1" fontId="7" fillId="3" borderId="21" xfId="0" applyNumberFormat="1" applyFont="1" applyFill="1" applyBorder="1" applyAlignment="1" applyProtection="1">
      <alignment horizontal="center" vertical="top" wrapText="1"/>
      <protection hidden="1"/>
    </xf>
    <xf numFmtId="0" fontId="9" fillId="4" borderId="24" xfId="0" applyFont="1" applyFill="1" applyBorder="1" applyAlignment="1" applyProtection="1">
      <alignment horizontal="left" vertical="top" wrapText="1"/>
      <protection hidden="1"/>
    </xf>
    <xf numFmtId="0" fontId="9" fillId="4" borderId="22" xfId="0" applyFont="1" applyFill="1" applyBorder="1" applyAlignment="1" applyProtection="1">
      <alignment horizontal="left" vertical="top" wrapText="1"/>
      <protection hidden="1"/>
    </xf>
    <xf numFmtId="0" fontId="9" fillId="4" borderId="22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49" fontId="7" fillId="3" borderId="4" xfId="0" applyNumberFormat="1" applyFont="1" applyFill="1" applyBorder="1" applyAlignment="1" applyProtection="1">
      <alignment horizontal="center" vertical="top" wrapText="1"/>
      <protection hidden="1"/>
    </xf>
    <xf numFmtId="49" fontId="9" fillId="0" borderId="4" xfId="0" applyNumberFormat="1" applyFont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center" vertical="top" wrapText="1"/>
      <protection locked="0"/>
    </xf>
    <xf numFmtId="0" fontId="9" fillId="0" borderId="18" xfId="0" applyFont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4" xfId="0" applyNumberFormat="1" applyFont="1" applyBorder="1" applyAlignment="1" applyProtection="1">
      <alignment horizontal="center" vertical="top" wrapText="1"/>
      <protection locked="0"/>
    </xf>
    <xf numFmtId="0" fontId="7" fillId="2" borderId="28" xfId="0" applyFont="1" applyFill="1" applyBorder="1" applyAlignment="1" applyProtection="1">
      <alignment horizontal="center" vertical="top" wrapText="1"/>
      <protection hidden="1"/>
    </xf>
    <xf numFmtId="0" fontId="9" fillId="0" borderId="18" xfId="0" applyFont="1" applyBorder="1" applyAlignment="1" applyProtection="1">
      <alignment horizontal="center" vertical="top"/>
      <protection hidden="1"/>
    </xf>
    <xf numFmtId="0" fontId="9" fillId="4" borderId="18" xfId="0" applyFont="1" applyFill="1" applyBorder="1" applyAlignment="1" applyProtection="1">
      <alignment horizontal="left" vertical="top" wrapText="1"/>
      <protection hidden="1"/>
    </xf>
    <xf numFmtId="0" fontId="9" fillId="0" borderId="4" xfId="0" applyFont="1" applyBorder="1" applyAlignment="1" applyProtection="1">
      <alignment horizontal="left" vertical="top" wrapText="1"/>
      <protection hidden="1"/>
    </xf>
    <xf numFmtId="0" fontId="7" fillId="3" borderId="4" xfId="0" applyFont="1" applyFill="1" applyBorder="1" applyAlignment="1" applyProtection="1">
      <alignment horizontal="center" vertical="top"/>
      <protection hidden="1"/>
    </xf>
    <xf numFmtId="0" fontId="7" fillId="2" borderId="29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Protection="1">
      <protection hidden="1"/>
    </xf>
    <xf numFmtId="0" fontId="9" fillId="0" borderId="4" xfId="0" applyFont="1" applyBorder="1" applyAlignment="1" applyProtection="1">
      <alignment horizontal="center" vertical="top" wrapText="1"/>
      <protection hidden="1"/>
    </xf>
    <xf numFmtId="0" fontId="9" fillId="0" borderId="0" xfId="0" applyFont="1"/>
    <xf numFmtId="0" fontId="9" fillId="0" borderId="0" xfId="0" applyFont="1" applyProtection="1">
      <protection locked="0"/>
    </xf>
    <xf numFmtId="0" fontId="9" fillId="2" borderId="4" xfId="0" applyFont="1" applyFill="1" applyBorder="1" applyAlignment="1" applyProtection="1">
      <alignment horizontal="center" vertical="top" wrapText="1"/>
      <protection hidden="1"/>
    </xf>
    <xf numFmtId="0" fontId="9" fillId="0" borderId="0" xfId="0" applyFont="1" applyAlignment="1">
      <alignment horizontal="center" vertical="top" wrapText="1"/>
    </xf>
    <xf numFmtId="0" fontId="9" fillId="0" borderId="4" xfId="0" applyFont="1" applyBorder="1" applyAlignment="1" applyProtection="1">
      <alignment horizontal="center" vertical="top"/>
      <protection hidden="1"/>
    </xf>
    <xf numFmtId="0" fontId="9" fillId="0" borderId="4" xfId="0" applyFont="1" applyBorder="1" applyAlignment="1" applyProtection="1">
      <alignment horizontal="left" vertical="top"/>
      <protection hidden="1"/>
    </xf>
    <xf numFmtId="0" fontId="9" fillId="0" borderId="4" xfId="0" applyFont="1" applyBorder="1" applyAlignment="1" applyProtection="1">
      <alignment wrapText="1"/>
      <protection hidden="1"/>
    </xf>
    <xf numFmtId="0" fontId="7" fillId="2" borderId="4" xfId="0" applyFont="1" applyFill="1" applyBorder="1" applyAlignment="1" applyProtection="1">
      <alignment horizontal="center" vertical="top"/>
      <protection hidden="1"/>
    </xf>
    <xf numFmtId="0" fontId="7" fillId="4" borderId="4" xfId="0" applyFont="1" applyFill="1" applyBorder="1" applyAlignment="1" applyProtection="1">
      <alignment horizontal="left" vertical="top"/>
      <protection hidden="1"/>
    </xf>
    <xf numFmtId="0" fontId="9" fillId="4" borderId="4" xfId="0" applyFont="1" applyFill="1" applyBorder="1" applyAlignment="1" applyProtection="1">
      <alignment wrapText="1"/>
      <protection hidden="1"/>
    </xf>
    <xf numFmtId="0" fontId="9" fillId="4" borderId="4" xfId="0" applyFont="1" applyFill="1" applyBorder="1" applyAlignment="1" applyProtection="1">
      <alignment horizontal="center" wrapText="1"/>
      <protection hidden="1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4" xfId="0" applyFont="1" applyBorder="1" applyAlignment="1" applyProtection="1">
      <alignment horizontal="left" vertical="top" wrapText="1"/>
      <protection hidden="1"/>
    </xf>
    <xf numFmtId="0" fontId="9" fillId="0" borderId="4" xfId="0" applyFont="1" applyBorder="1" applyAlignment="1">
      <alignment horizontal="center" vertical="top" wrapText="1"/>
    </xf>
    <xf numFmtId="0" fontId="9" fillId="3" borderId="28" xfId="0" applyFont="1" applyFill="1" applyBorder="1" applyAlignment="1" applyProtection="1">
      <alignment horizontal="left" vertical="top" wrapText="1"/>
      <protection hidden="1"/>
    </xf>
    <xf numFmtId="0" fontId="7" fillId="3" borderId="29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wrapText="1"/>
    </xf>
    <xf numFmtId="0" fontId="7" fillId="2" borderId="2" xfId="0" applyFont="1" applyFill="1" applyBorder="1" applyAlignment="1" applyProtection="1">
      <alignment vertical="top" wrapText="1"/>
      <protection hidden="1"/>
    </xf>
    <xf numFmtId="0" fontId="22" fillId="2" borderId="2" xfId="0" applyFont="1" applyFill="1" applyBorder="1" applyAlignment="1" applyProtection="1">
      <alignment vertical="top" wrapText="1"/>
      <protection hidden="1"/>
    </xf>
    <xf numFmtId="0" fontId="9" fillId="0" borderId="18" xfId="0" applyFont="1" applyBorder="1" applyAlignment="1" applyProtection="1">
      <alignment horizontal="left" vertical="top" wrapText="1"/>
      <protection hidden="1"/>
    </xf>
    <xf numFmtId="0" fontId="9" fillId="0" borderId="4" xfId="0" applyFont="1" applyBorder="1" applyAlignment="1" applyProtection="1">
      <alignment horizontal="center" vertical="top" wrapText="1"/>
    </xf>
    <xf numFmtId="0" fontId="9" fillId="3" borderId="28" xfId="0" applyFont="1" applyFill="1" applyBorder="1" applyAlignment="1" applyProtection="1">
      <alignment horizontal="left" vertical="top"/>
      <protection hidden="1"/>
    </xf>
    <xf numFmtId="0" fontId="7" fillId="3" borderId="29" xfId="0" applyFont="1" applyFill="1" applyBorder="1" applyAlignment="1" applyProtection="1">
      <alignment horizontal="center" vertical="top"/>
      <protection hidden="1"/>
    </xf>
    <xf numFmtId="0" fontId="7" fillId="3" borderId="29" xfId="0" applyFont="1" applyFill="1" applyBorder="1" applyAlignment="1" applyProtection="1">
      <alignment horizontal="center" vertical="top" wrapText="1"/>
      <protection hidden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17" fillId="0" borderId="4" xfId="0" applyFont="1" applyBorder="1" applyAlignment="1" applyProtection="1">
      <alignment wrapText="1"/>
    </xf>
    <xf numFmtId="0" fontId="9" fillId="0" borderId="18" xfId="0" applyFont="1" applyBorder="1" applyAlignment="1" applyProtection="1">
      <alignment horizontal="left" vertical="top"/>
      <protection hidden="1"/>
    </xf>
    <xf numFmtId="0" fontId="7" fillId="3" borderId="18" xfId="0" applyFont="1" applyFill="1" applyBorder="1" applyAlignment="1" applyProtection="1">
      <alignment horizontal="right" vertical="top"/>
      <protection hidden="1"/>
    </xf>
    <xf numFmtId="0" fontId="26" fillId="0" borderId="0" xfId="0" applyFont="1" applyBorder="1" applyProtection="1">
      <protection hidden="1"/>
    </xf>
    <xf numFmtId="0" fontId="25" fillId="0" borderId="0" xfId="0" applyFont="1" applyProtection="1">
      <protection hidden="1"/>
    </xf>
    <xf numFmtId="2" fontId="7" fillId="0" borderId="0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Protection="1"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7" fillId="2" borderId="21" xfId="0" applyFont="1" applyFill="1" applyBorder="1" applyAlignment="1" applyProtection="1">
      <alignment horizontal="center" vertical="top" wrapText="1"/>
      <protection hidden="1"/>
    </xf>
    <xf numFmtId="0" fontId="7" fillId="2" borderId="22" xfId="0" applyFont="1" applyFill="1" applyBorder="1" applyAlignment="1" applyProtection="1">
      <alignment horizontal="center" vertical="top" wrapText="1"/>
      <protection hidden="1"/>
    </xf>
    <xf numFmtId="0" fontId="18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 applyBorder="1" applyAlignment="1" applyProtection="1">
      <alignment horizontal="center"/>
      <protection locked="0"/>
    </xf>
    <xf numFmtId="2" fontId="9" fillId="0" borderId="0" xfId="0" applyNumberFormat="1" applyFont="1" applyBorder="1" applyAlignment="1" applyProtection="1">
      <alignment horizontal="center"/>
      <protection locked="0"/>
    </xf>
    <xf numFmtId="0" fontId="7" fillId="3" borderId="22" xfId="0" applyFont="1" applyFill="1" applyBorder="1" applyAlignment="1" applyProtection="1">
      <alignment horizontal="left" vertical="top" wrapText="1"/>
      <protection hidden="1"/>
    </xf>
    <xf numFmtId="1" fontId="21" fillId="3" borderId="21" xfId="0" applyNumberFormat="1" applyFont="1" applyFill="1" applyBorder="1" applyAlignment="1" applyProtection="1">
      <alignment horizontal="center" vertical="top" wrapText="1"/>
      <protection hidden="1"/>
    </xf>
    <xf numFmtId="2" fontId="7" fillId="4" borderId="21" xfId="0" applyNumberFormat="1" applyFont="1" applyFill="1" applyBorder="1" applyAlignment="1" applyProtection="1">
      <alignment horizontal="center" vertical="top" wrapText="1"/>
      <protection hidden="1"/>
    </xf>
    <xf numFmtId="0" fontId="7" fillId="2" borderId="11" xfId="0" applyFont="1" applyFill="1" applyBorder="1" applyAlignment="1" applyProtection="1">
      <alignment horizontal="center" vertical="top" wrapText="1"/>
      <protection hidden="1"/>
    </xf>
    <xf numFmtId="0" fontId="7" fillId="2" borderId="23" xfId="0" applyFont="1" applyFill="1" applyBorder="1" applyAlignment="1" applyProtection="1">
      <alignment vertical="top" wrapText="1"/>
      <protection hidden="1"/>
    </xf>
    <xf numFmtId="0" fontId="9" fillId="0" borderId="22" xfId="0" applyFont="1" applyBorder="1" applyAlignment="1" applyProtection="1">
      <alignment vertical="top" wrapText="1"/>
      <protection hidden="1"/>
    </xf>
    <xf numFmtId="2" fontId="9" fillId="3" borderId="21" xfId="0" applyNumberFormat="1" applyFont="1" applyFill="1" applyBorder="1" applyAlignment="1" applyProtection="1">
      <alignment horizontal="center" vertical="top" wrapText="1"/>
      <protection hidden="1"/>
    </xf>
    <xf numFmtId="0" fontId="9" fillId="0" borderId="22" xfId="0" applyFont="1" applyBorder="1" applyAlignment="1" applyProtection="1">
      <alignment horizontal="left" vertical="top" wrapText="1"/>
      <protection hidden="1"/>
    </xf>
    <xf numFmtId="0" fontId="20" fillId="2" borderId="23" xfId="0" applyFont="1" applyFill="1" applyBorder="1" applyAlignment="1" applyProtection="1">
      <alignment horizontal="center" vertical="top" wrapText="1"/>
      <protection hidden="1"/>
    </xf>
    <xf numFmtId="0" fontId="9" fillId="0" borderId="11" xfId="0" applyFont="1" applyBorder="1" applyAlignment="1" applyProtection="1">
      <alignment horizontal="left" vertical="top" wrapText="1"/>
      <protection hidden="1"/>
    </xf>
    <xf numFmtId="0" fontId="9" fillId="0" borderId="24" xfId="0" applyFont="1" applyBorder="1" applyAlignment="1" applyProtection="1">
      <alignment vertical="top" wrapText="1"/>
      <protection hidden="1"/>
    </xf>
    <xf numFmtId="0" fontId="23" fillId="0" borderId="22" xfId="0" applyFont="1" applyBorder="1" applyAlignment="1" applyProtection="1">
      <alignment vertical="top" wrapText="1"/>
      <protection hidden="1"/>
    </xf>
    <xf numFmtId="0" fontId="24" fillId="2" borderId="11" xfId="0" applyFont="1" applyFill="1" applyBorder="1" applyAlignment="1" applyProtection="1">
      <alignment horizontal="center" vertical="top" wrapText="1"/>
      <protection hidden="1"/>
    </xf>
    <xf numFmtId="0" fontId="9" fillId="0" borderId="25" xfId="0" applyFont="1" applyBorder="1" applyAlignment="1" applyProtection="1">
      <alignment vertical="top" wrapText="1"/>
      <protection hidden="1"/>
    </xf>
    <xf numFmtId="2" fontId="9" fillId="3" borderId="27" xfId="0" applyNumberFormat="1" applyFont="1" applyFill="1" applyBorder="1" applyAlignment="1" applyProtection="1">
      <alignment horizontal="center" vertical="top" wrapText="1"/>
      <protection hidden="1"/>
    </xf>
    <xf numFmtId="0" fontId="16" fillId="0" borderId="4" xfId="0" applyFont="1" applyBorder="1" applyAlignment="1" applyProtection="1">
      <alignment horizontal="center" vertical="top" wrapText="1"/>
      <protection locked="0"/>
    </xf>
    <xf numFmtId="0" fontId="16" fillId="5" borderId="4" xfId="0" applyFont="1" applyFill="1" applyBorder="1" applyAlignment="1" applyProtection="1">
      <alignment horizontal="center" vertical="top" wrapText="1"/>
      <protection locked="0"/>
    </xf>
    <xf numFmtId="0" fontId="16" fillId="0" borderId="20" xfId="0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center" vertical="top" wrapText="1"/>
      <protection locked="0"/>
    </xf>
    <xf numFmtId="1" fontId="15" fillId="0" borderId="4" xfId="0" applyNumberFormat="1" applyFont="1" applyBorder="1" applyAlignment="1" applyProtection="1">
      <alignment horizontal="center" vertical="center"/>
      <protection hidden="1"/>
    </xf>
    <xf numFmtId="1" fontId="15" fillId="0" borderId="20" xfId="0" applyNumberFormat="1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>
      <alignment vertical="top" wrapText="1"/>
    </xf>
    <xf numFmtId="0" fontId="15" fillId="0" borderId="0" xfId="0" applyFont="1"/>
    <xf numFmtId="0" fontId="7" fillId="2" borderId="29" xfId="0" applyFont="1" applyFill="1" applyBorder="1" applyAlignment="1" applyProtection="1">
      <alignment horizontal="center" vertical="top" wrapText="1"/>
      <protection hidden="1"/>
    </xf>
    <xf numFmtId="0" fontId="7" fillId="2" borderId="22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7" fillId="2" borderId="21" xfId="0" applyFont="1" applyFill="1" applyBorder="1" applyAlignment="1" applyProtection="1">
      <alignment horizontal="center" vertical="top" wrapText="1"/>
      <protection hidden="1"/>
    </xf>
    <xf numFmtId="0" fontId="9" fillId="0" borderId="4" xfId="0" applyFont="1" applyBorder="1" applyAlignment="1" applyProtection="1">
      <alignment horizontal="left" vertical="top" wrapText="1"/>
      <protection hidden="1"/>
    </xf>
    <xf numFmtId="0" fontId="7" fillId="2" borderId="29" xfId="0" applyFont="1" applyFill="1" applyBorder="1" applyAlignment="1" applyProtection="1">
      <alignment horizontal="center" vertical="top" wrapText="1"/>
      <protection hidden="1"/>
    </xf>
    <xf numFmtId="0" fontId="6" fillId="0" borderId="4" xfId="0" applyFont="1" applyBorder="1" applyAlignment="1">
      <alignment vertical="top" wrapText="1"/>
    </xf>
    <xf numFmtId="0" fontId="30" fillId="0" borderId="4" xfId="0" applyFont="1" applyBorder="1" applyAlignment="1">
      <alignment horizontal="center" vertical="top" wrapText="1"/>
    </xf>
    <xf numFmtId="0" fontId="30" fillId="0" borderId="4" xfId="0" applyFont="1" applyBorder="1" applyAlignment="1">
      <alignment wrapText="1"/>
    </xf>
    <xf numFmtId="0" fontId="30" fillId="6" borderId="4" xfId="0" applyFont="1" applyFill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16" fontId="30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17" fontId="5" fillId="0" borderId="4" xfId="0" applyNumberFormat="1" applyFont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 applyProtection="1">
      <alignment horizontal="center" vertical="top" wrapText="1"/>
      <protection locked="0"/>
    </xf>
    <xf numFmtId="0" fontId="9" fillId="0" borderId="21" xfId="0" applyFont="1" applyBorder="1" applyAlignment="1" applyProtection="1">
      <alignment horizontal="center" vertical="top" wrapText="1"/>
      <protection locked="0"/>
    </xf>
    <xf numFmtId="0" fontId="9" fillId="0" borderId="25" xfId="0" applyFont="1" applyBorder="1" applyAlignment="1" applyProtection="1">
      <alignment horizontal="center" vertical="top" wrapText="1"/>
      <protection locked="0"/>
    </xf>
    <xf numFmtId="0" fontId="9" fillId="0" borderId="26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center" vertical="top" wrapText="1"/>
      <protection locked="0"/>
    </xf>
    <xf numFmtId="0" fontId="9" fillId="0" borderId="27" xfId="0" applyFont="1" applyBorder="1" applyAlignment="1" applyProtection="1">
      <alignment horizontal="center" vertical="top" wrapText="1"/>
      <protection locked="0"/>
    </xf>
    <xf numFmtId="0" fontId="18" fillId="0" borderId="4" xfId="0" applyFont="1" applyBorder="1" applyAlignment="1">
      <alignment horizontal="center" vertical="top" wrapText="1"/>
    </xf>
    <xf numFmtId="0" fontId="19" fillId="0" borderId="4" xfId="1" applyBorder="1" applyAlignment="1">
      <alignment wrapText="1"/>
    </xf>
    <xf numFmtId="0" fontId="14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wrapText="1"/>
    </xf>
    <xf numFmtId="0" fontId="29" fillId="0" borderId="4" xfId="0" applyFont="1" applyBorder="1" applyAlignment="1">
      <alignment vertical="top" wrapText="1"/>
    </xf>
    <xf numFmtId="0" fontId="7" fillId="2" borderId="30" xfId="0" applyFont="1" applyFill="1" applyBorder="1" applyAlignment="1" applyProtection="1">
      <alignment horizontal="center" vertical="top" wrapText="1"/>
      <protection hidden="1"/>
    </xf>
    <xf numFmtId="0" fontId="7" fillId="2" borderId="42" xfId="0" applyFont="1" applyFill="1" applyBorder="1" applyAlignment="1" applyProtection="1">
      <alignment horizontal="center" vertical="top" wrapText="1"/>
      <protection hidden="1"/>
    </xf>
    <xf numFmtId="0" fontId="7" fillId="3" borderId="31" xfId="0" applyFont="1" applyFill="1" applyBorder="1" applyAlignment="1" applyProtection="1">
      <alignment horizontal="center" vertical="top"/>
      <protection hidden="1"/>
    </xf>
    <xf numFmtId="0" fontId="7" fillId="3" borderId="20" xfId="0" applyFont="1" applyFill="1" applyBorder="1" applyAlignment="1" applyProtection="1">
      <alignment horizontal="center" vertical="top"/>
      <protection hidden="1"/>
    </xf>
    <xf numFmtId="0" fontId="9" fillId="0" borderId="22" xfId="0" applyFont="1" applyBorder="1"/>
    <xf numFmtId="0" fontId="9" fillId="0" borderId="22" xfId="0" applyFont="1" applyBorder="1" applyAlignment="1">
      <alignment wrapText="1"/>
    </xf>
    <xf numFmtId="0" fontId="7" fillId="7" borderId="11" xfId="0" applyFont="1" applyFill="1" applyBorder="1" applyAlignment="1">
      <alignment vertical="top"/>
    </xf>
    <xf numFmtId="0" fontId="7" fillId="7" borderId="4" xfId="0" applyFont="1" applyFill="1" applyBorder="1" applyAlignment="1">
      <alignment horizontal="center" vertical="top"/>
    </xf>
    <xf numFmtId="0" fontId="7" fillId="7" borderId="11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left" vertical="top" wrapText="1"/>
    </xf>
    <xf numFmtId="0" fontId="7" fillId="7" borderId="18" xfId="0" applyFont="1" applyFill="1" applyBorder="1" applyAlignment="1">
      <alignment horizontal="center"/>
    </xf>
    <xf numFmtId="0" fontId="7" fillId="8" borderId="4" xfId="2" applyFont="1" applyFill="1" applyBorder="1" applyAlignment="1">
      <alignment horizontal="center" vertical="top"/>
    </xf>
    <xf numFmtId="0" fontId="7" fillId="2" borderId="20" xfId="0" applyFont="1" applyFill="1" applyBorder="1" applyAlignment="1" applyProtection="1">
      <alignment horizontal="left" vertical="top" wrapText="1"/>
      <protection hidden="1"/>
    </xf>
    <xf numFmtId="0" fontId="7" fillId="2" borderId="20" xfId="0" applyFont="1" applyFill="1" applyBorder="1" applyAlignment="1" applyProtection="1">
      <alignment horizontal="center"/>
      <protection hidden="1"/>
    </xf>
    <xf numFmtId="0" fontId="7" fillId="7" borderId="4" xfId="0" applyFont="1" applyFill="1" applyBorder="1" applyAlignment="1">
      <alignment horizontal="center"/>
    </xf>
    <xf numFmtId="0" fontId="23" fillId="0" borderId="49" xfId="0" applyFont="1" applyFill="1" applyBorder="1" applyAlignment="1">
      <alignment vertical="top" wrapText="1"/>
    </xf>
    <xf numFmtId="0" fontId="7" fillId="7" borderId="2" xfId="0" applyFont="1" applyFill="1" applyBorder="1" applyAlignment="1">
      <alignment horizontal="center"/>
    </xf>
    <xf numFmtId="0" fontId="23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4" borderId="20" xfId="0" applyFont="1" applyFill="1" applyBorder="1" applyAlignment="1">
      <alignment vertical="top" wrapText="1"/>
    </xf>
    <xf numFmtId="0" fontId="7" fillId="7" borderId="20" xfId="0" applyFont="1" applyFill="1" applyBorder="1" applyAlignment="1">
      <alignment vertical="top" wrapText="1"/>
    </xf>
    <xf numFmtId="0" fontId="7" fillId="7" borderId="19" xfId="0" applyFont="1" applyFill="1" applyBorder="1" applyAlignment="1">
      <alignment horizontal="center"/>
    </xf>
    <xf numFmtId="0" fontId="24" fillId="7" borderId="22" xfId="0" applyFont="1" applyFill="1" applyBorder="1"/>
    <xf numFmtId="0" fontId="24" fillId="7" borderId="22" xfId="0" applyFont="1" applyFill="1" applyBorder="1" applyAlignment="1">
      <alignment wrapText="1"/>
    </xf>
    <xf numFmtId="0" fontId="23" fillId="0" borderId="22" xfId="0" applyFont="1" applyBorder="1"/>
    <xf numFmtId="0" fontId="24" fillId="7" borderId="4" xfId="0" applyFont="1" applyFill="1" applyBorder="1"/>
    <xf numFmtId="0" fontId="24" fillId="7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7" fillId="8" borderId="4" xfId="2" applyFont="1" applyFill="1" applyBorder="1" applyAlignment="1">
      <alignment horizontal="center" vertical="top" wrapText="1"/>
    </xf>
    <xf numFmtId="16" fontId="7" fillId="8" borderId="4" xfId="2" applyNumberFormat="1" applyFont="1" applyFill="1" applyBorder="1" applyAlignment="1">
      <alignment horizontal="center" vertical="top" wrapText="1"/>
    </xf>
    <xf numFmtId="0" fontId="23" fillId="0" borderId="22" xfId="0" applyFont="1" applyBorder="1" applyAlignment="1">
      <alignment wrapText="1"/>
    </xf>
    <xf numFmtId="0" fontId="24" fillId="7" borderId="18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9" fillId="0" borderId="18" xfId="0" applyFont="1" applyFill="1" applyBorder="1" applyAlignment="1" applyProtection="1">
      <alignment horizontal="left" wrapText="1"/>
      <protection hidden="1"/>
    </xf>
    <xf numFmtId="0" fontId="9" fillId="0" borderId="18" xfId="0" applyFont="1" applyFill="1" applyBorder="1" applyAlignment="1" applyProtection="1">
      <alignment horizontal="left" vertical="top" wrapText="1"/>
      <protection hidden="1"/>
    </xf>
    <xf numFmtId="0" fontId="9" fillId="0" borderId="18" xfId="0" applyFont="1" applyBorder="1" applyAlignment="1" applyProtection="1">
      <alignment horizontal="left" wrapText="1"/>
      <protection hidden="1"/>
    </xf>
    <xf numFmtId="0" fontId="7" fillId="2" borderId="18" xfId="0" applyFont="1" applyFill="1" applyBorder="1" applyAlignment="1" applyProtection="1">
      <alignment horizontal="center" vertical="top" wrapText="1"/>
      <protection hidden="1"/>
    </xf>
    <xf numFmtId="0" fontId="15" fillId="0" borderId="20" xfId="0" applyFont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20" xfId="0" applyFont="1" applyFill="1" applyBorder="1" applyAlignment="1" applyProtection="1">
      <alignment horizontal="center" vertical="center" wrapText="1"/>
      <protection hidden="1"/>
    </xf>
    <xf numFmtId="1" fontId="15" fillId="0" borderId="37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9" fillId="7" borderId="4" xfId="0" applyFont="1" applyFill="1" applyBorder="1" applyAlignment="1">
      <alignment horizontal="center"/>
    </xf>
    <xf numFmtId="0" fontId="7" fillId="0" borderId="0" xfId="3" applyFont="1"/>
    <xf numFmtId="0" fontId="3" fillId="0" borderId="0" xfId="3" applyFont="1" applyProtection="1">
      <protection hidden="1"/>
    </xf>
    <xf numFmtId="0" fontId="3" fillId="0" borderId="0" xfId="3" applyFont="1"/>
    <xf numFmtId="0" fontId="1" fillId="0" borderId="0" xfId="3" applyProtection="1">
      <protection hidden="1"/>
    </xf>
    <xf numFmtId="0" fontId="1" fillId="0" borderId="0" xfId="3"/>
    <xf numFmtId="0" fontId="7" fillId="2" borderId="4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left"/>
      <protection hidden="1"/>
    </xf>
    <xf numFmtId="0" fontId="7" fillId="3" borderId="4" xfId="3" applyFont="1" applyFill="1" applyBorder="1" applyAlignment="1" applyProtection="1">
      <alignment horizontal="center" vertical="top"/>
      <protection hidden="1"/>
    </xf>
    <xf numFmtId="0" fontId="9" fillId="3" borderId="4" xfId="3" applyFont="1" applyFill="1" applyBorder="1" applyProtection="1">
      <protection hidden="1"/>
    </xf>
    <xf numFmtId="0" fontId="9" fillId="0" borderId="20" xfId="3" applyFont="1" applyBorder="1" applyAlignment="1" applyProtection="1">
      <alignment horizontal="center" vertical="top" wrapText="1"/>
      <protection hidden="1"/>
    </xf>
    <xf numFmtId="0" fontId="7" fillId="0" borderId="20" xfId="3" applyFont="1" applyBorder="1" applyAlignment="1" applyProtection="1">
      <alignment horizontal="center" vertical="top" wrapText="1"/>
      <protection locked="0"/>
    </xf>
    <xf numFmtId="0" fontId="9" fillId="0" borderId="4" xfId="3" applyFont="1" applyBorder="1" applyAlignment="1" applyProtection="1">
      <alignment horizontal="center" vertical="top" wrapText="1"/>
      <protection hidden="1"/>
    </xf>
    <xf numFmtId="0" fontId="7" fillId="0" borderId="4" xfId="3" applyFont="1" applyBorder="1" applyAlignment="1" applyProtection="1">
      <alignment horizontal="center" vertical="top" wrapText="1"/>
      <protection locked="0"/>
    </xf>
    <xf numFmtId="0" fontId="9" fillId="0" borderId="4" xfId="3" applyFont="1" applyBorder="1" applyAlignment="1" applyProtection="1">
      <alignment horizontal="left" vertical="top" wrapText="1"/>
      <protection locked="0"/>
    </xf>
    <xf numFmtId="0" fontId="9" fillId="0" borderId="4" xfId="3" applyFont="1" applyBorder="1" applyAlignment="1" applyProtection="1">
      <alignment horizontal="center" vertical="top" wrapText="1"/>
      <protection locked="0"/>
    </xf>
    <xf numFmtId="0" fontId="1" fillId="0" borderId="4" xfId="3" applyBorder="1"/>
    <xf numFmtId="0" fontId="9" fillId="0" borderId="0" xfId="3" applyFont="1"/>
    <xf numFmtId="0" fontId="1" fillId="0" borderId="0" xfId="3" applyBorder="1"/>
    <xf numFmtId="0" fontId="7" fillId="0" borderId="0" xfId="3" applyFont="1" applyFill="1" applyBorder="1" applyAlignment="1" applyProtection="1">
      <alignment horizontal="center" vertical="top" wrapText="1"/>
      <protection locked="0"/>
    </xf>
    <xf numFmtId="0" fontId="7" fillId="3" borderId="18" xfId="3" applyFont="1" applyFill="1" applyBorder="1" applyAlignment="1" applyProtection="1">
      <alignment horizontal="center"/>
      <protection hidden="1"/>
    </xf>
    <xf numFmtId="0" fontId="7" fillId="0" borderId="1" xfId="3" applyFont="1" applyBorder="1" applyAlignment="1"/>
    <xf numFmtId="0" fontId="32" fillId="0" borderId="4" xfId="1" applyFont="1" applyBorder="1" applyAlignment="1" applyProtection="1">
      <alignment horizontal="left" vertical="top"/>
      <protection hidden="1"/>
    </xf>
    <xf numFmtId="0" fontId="32" fillId="0" borderId="4" xfId="1" applyFont="1" applyBorder="1" applyAlignment="1" applyProtection="1">
      <alignment horizontal="left" vertical="top" wrapText="1"/>
      <protection hidden="1"/>
    </xf>
    <xf numFmtId="0" fontId="12" fillId="0" borderId="4" xfId="0" applyFont="1" applyBorder="1" applyAlignment="1">
      <alignment horizontal="left" vertical="top" wrapText="1"/>
    </xf>
    <xf numFmtId="0" fontId="5" fillId="0" borderId="20" xfId="3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 applyProtection="1">
      <alignment horizontal="center" vertical="top" wrapText="1"/>
      <protection locked="0"/>
    </xf>
    <xf numFmtId="0" fontId="33" fillId="0" borderId="4" xfId="1" applyFont="1" applyBorder="1" applyAlignment="1">
      <alignment vertical="top" wrapText="1"/>
    </xf>
    <xf numFmtId="0" fontId="5" fillId="0" borderId="20" xfId="3" applyFont="1" applyFill="1" applyBorder="1" applyAlignment="1" applyProtection="1">
      <alignment horizontal="center" vertical="top" wrapText="1"/>
      <protection locked="0"/>
    </xf>
    <xf numFmtId="0" fontId="9" fillId="0" borderId="4" xfId="3" applyFont="1" applyFill="1" applyBorder="1" applyAlignment="1" applyProtection="1">
      <alignment horizontal="center" vertical="top" wrapText="1"/>
      <protection locked="0"/>
    </xf>
    <xf numFmtId="0" fontId="5" fillId="0" borderId="4" xfId="3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7" fillId="0" borderId="4" xfId="3" applyFont="1" applyFill="1" applyBorder="1" applyAlignment="1" applyProtection="1">
      <alignment horizontal="center" vertical="top" wrapText="1"/>
      <protection locked="0"/>
    </xf>
    <xf numFmtId="1" fontId="34" fillId="0" borderId="4" xfId="0" applyNumberFormat="1" applyFont="1" applyFill="1" applyBorder="1" applyAlignment="1" applyProtection="1">
      <alignment horizontal="center" vertical="center"/>
      <protection hidden="1"/>
    </xf>
    <xf numFmtId="1" fontId="34" fillId="0" borderId="21" xfId="0" applyNumberFormat="1" applyFont="1" applyFill="1" applyBorder="1" applyAlignment="1" applyProtection="1">
      <alignment horizontal="center" vertical="center"/>
      <protection hidden="1"/>
    </xf>
    <xf numFmtId="1" fontId="34" fillId="0" borderId="4" xfId="0" applyNumberFormat="1" applyFont="1" applyFill="1" applyBorder="1" applyAlignment="1" applyProtection="1">
      <alignment horizontal="center"/>
      <protection hidden="1"/>
    </xf>
    <xf numFmtId="1" fontId="34" fillId="0" borderId="21" xfId="0" applyNumberFormat="1" applyFont="1" applyFill="1" applyBorder="1" applyAlignment="1" applyProtection="1">
      <alignment horizontal="center"/>
      <protection hidden="1"/>
    </xf>
    <xf numFmtId="0" fontId="34" fillId="0" borderId="4" xfId="0" applyFont="1" applyFill="1" applyBorder="1" applyAlignment="1" applyProtection="1">
      <alignment horizontal="center" vertical="center"/>
      <protection hidden="1"/>
    </xf>
    <xf numFmtId="0" fontId="34" fillId="0" borderId="21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top"/>
      <protection hidden="1"/>
    </xf>
    <xf numFmtId="0" fontId="15" fillId="0" borderId="4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9" fillId="0" borderId="4" xfId="0" applyFont="1" applyFill="1" applyBorder="1" applyAlignment="1" applyProtection="1">
      <alignment horizontal="left" vertical="top" wrapText="1"/>
      <protection hidden="1"/>
    </xf>
    <xf numFmtId="0" fontId="9" fillId="0" borderId="20" xfId="3" applyFont="1" applyFill="1" applyBorder="1" applyAlignment="1" applyProtection="1">
      <alignment horizontal="center" vertical="top" wrapText="1"/>
      <protection locked="0"/>
    </xf>
    <xf numFmtId="0" fontId="18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1" fontId="15" fillId="0" borderId="21" xfId="0" applyNumberFormat="1" applyFont="1" applyBorder="1" applyAlignment="1" applyProtection="1">
      <alignment horizontal="center" vertical="top"/>
      <protection hidden="1"/>
    </xf>
    <xf numFmtId="1" fontId="15" fillId="0" borderId="38" xfId="0" applyNumberFormat="1" applyFont="1" applyBorder="1" applyAlignment="1" applyProtection="1">
      <alignment horizontal="center" vertical="top"/>
      <protection hidden="1"/>
    </xf>
    <xf numFmtId="0" fontId="9" fillId="0" borderId="4" xfId="0" applyFont="1" applyFill="1" applyBorder="1" applyAlignment="1" applyProtection="1">
      <alignment vertical="top" wrapText="1"/>
      <protection hidden="1"/>
    </xf>
    <xf numFmtId="0" fontId="14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right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hidden="1"/>
    </xf>
    <xf numFmtId="0" fontId="7" fillId="3" borderId="22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1" fontId="7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2" fontId="7" fillId="3" borderId="24" xfId="0" applyNumberFormat="1" applyFont="1" applyFill="1" applyBorder="1" applyAlignment="1" applyProtection="1">
      <alignment horizontal="center" vertical="center" wrapText="1"/>
      <protection hidden="1"/>
    </xf>
    <xf numFmtId="2" fontId="7" fillId="3" borderId="20" xfId="0" applyNumberFormat="1" applyFont="1" applyFill="1" applyBorder="1" applyAlignment="1" applyProtection="1">
      <alignment horizontal="center" vertical="center" wrapText="1"/>
      <protection hidden="1"/>
    </xf>
    <xf numFmtId="2" fontId="7" fillId="3" borderId="3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left" vertical="top"/>
      <protection hidden="1"/>
    </xf>
    <xf numFmtId="0" fontId="9" fillId="0" borderId="8" xfId="0" applyFont="1" applyBorder="1" applyAlignment="1" applyProtection="1">
      <alignment horizontal="center" vertical="top"/>
      <protection hidden="1"/>
    </xf>
    <xf numFmtId="0" fontId="9" fillId="0" borderId="0" xfId="0" applyFont="1" applyBorder="1" applyAlignment="1" applyProtection="1">
      <alignment horizontal="center" vertical="top"/>
      <protection hidden="1"/>
    </xf>
    <xf numFmtId="0" fontId="9" fillId="0" borderId="9" xfId="0" applyFont="1" applyBorder="1" applyAlignment="1" applyProtection="1">
      <alignment horizontal="center" vertical="top"/>
      <protection hidden="1"/>
    </xf>
    <xf numFmtId="0" fontId="6" fillId="0" borderId="12" xfId="0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top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4" fillId="0" borderId="6" xfId="0" applyFont="1" applyBorder="1" applyAlignment="1" applyProtection="1">
      <alignment horizontal="center" vertical="top"/>
      <protection hidden="1"/>
    </xf>
    <xf numFmtId="0" fontId="4" fillId="0" borderId="7" xfId="0" applyFont="1" applyBorder="1" applyAlignment="1" applyProtection="1">
      <alignment horizontal="center" vertical="top"/>
      <protection hidden="1"/>
    </xf>
    <xf numFmtId="0" fontId="5" fillId="0" borderId="8" xfId="0" applyFont="1" applyBorder="1" applyAlignment="1" applyProtection="1">
      <alignment horizontal="center" vertical="top"/>
      <protection hidden="1"/>
    </xf>
    <xf numFmtId="0" fontId="5" fillId="0" borderId="0" xfId="0" applyFont="1" applyBorder="1" applyAlignment="1" applyProtection="1">
      <alignment horizontal="center" vertical="top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9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10" fillId="2" borderId="11" xfId="0" applyFont="1" applyFill="1" applyBorder="1" applyAlignment="1" applyProtection="1">
      <alignment horizontal="center" vertical="top"/>
      <protection hidden="1"/>
    </xf>
    <xf numFmtId="0" fontId="10" fillId="2" borderId="2" xfId="0" applyFont="1" applyFill="1" applyBorder="1" applyAlignment="1" applyProtection="1">
      <alignment horizontal="center" vertical="top"/>
      <protection hidden="1"/>
    </xf>
    <xf numFmtId="0" fontId="10" fillId="2" borderId="23" xfId="0" applyFont="1" applyFill="1" applyBorder="1" applyAlignment="1" applyProtection="1">
      <alignment horizontal="center" vertical="top"/>
      <protection hidden="1"/>
    </xf>
    <xf numFmtId="0" fontId="7" fillId="0" borderId="10" xfId="0" applyFont="1" applyBorder="1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horizontal="left" vertical="top" wrapText="1"/>
      <protection hidden="1"/>
    </xf>
    <xf numFmtId="0" fontId="7" fillId="0" borderId="13" xfId="0" applyFont="1" applyBorder="1" applyAlignment="1" applyProtection="1">
      <alignment horizontal="left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7" fillId="2" borderId="21" xfId="0" applyFont="1" applyFill="1" applyBorder="1" applyAlignment="1" applyProtection="1">
      <alignment horizontal="center" vertical="top" wrapText="1"/>
      <protection hidden="1"/>
    </xf>
    <xf numFmtId="0" fontId="7" fillId="2" borderId="22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11" xfId="0" applyFont="1" applyFill="1" applyBorder="1" applyAlignment="1" applyProtection="1">
      <alignment horizontal="center" vertical="top" wrapText="1"/>
      <protection hidden="1"/>
    </xf>
    <xf numFmtId="0" fontId="10" fillId="2" borderId="2" xfId="0" applyFont="1" applyFill="1" applyBorder="1" applyAlignment="1" applyProtection="1">
      <alignment horizontal="center" vertical="top" wrapText="1"/>
      <protection hidden="1"/>
    </xf>
    <xf numFmtId="0" fontId="10" fillId="2" borderId="23" xfId="0" applyFont="1" applyFill="1" applyBorder="1" applyAlignment="1" applyProtection="1">
      <alignment horizontal="center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7" fillId="0" borderId="6" xfId="0" applyFont="1" applyBorder="1" applyAlignment="1" applyProtection="1">
      <alignment horizontal="left" vertical="top" wrapText="1"/>
      <protection hidden="1"/>
    </xf>
    <xf numFmtId="0" fontId="7" fillId="0" borderId="7" xfId="0" applyFont="1" applyBorder="1" applyAlignment="1" applyProtection="1">
      <alignment horizontal="left" vertical="top" wrapText="1"/>
      <protection hidden="1"/>
    </xf>
    <xf numFmtId="0" fontId="11" fillId="0" borderId="3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horizontal="left"/>
      <protection hidden="1"/>
    </xf>
    <xf numFmtId="49" fontId="7" fillId="2" borderId="4" xfId="0" applyNumberFormat="1" applyFont="1" applyFill="1" applyBorder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9" fillId="0" borderId="29" xfId="0" applyFont="1" applyBorder="1" applyAlignment="1" applyProtection="1">
      <alignment horizontal="left" vertical="top" wrapText="1"/>
      <protection hidden="1"/>
    </xf>
    <xf numFmtId="0" fontId="9" fillId="0" borderId="20" xfId="0" applyFont="1" applyBorder="1" applyAlignment="1" applyProtection="1">
      <alignment horizontal="left" vertical="top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left" vertical="top" wrapText="1"/>
      <protection hidden="1"/>
    </xf>
    <xf numFmtId="0" fontId="7" fillId="3" borderId="29" xfId="0" applyFont="1" applyFill="1" applyBorder="1" applyAlignment="1" applyProtection="1">
      <alignment horizontal="center" vertical="center" wrapText="1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7" fillId="3" borderId="20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left" vertical="top" wrapText="1"/>
      <protection hidden="1"/>
    </xf>
    <xf numFmtId="0" fontId="9" fillId="0" borderId="4" xfId="0" applyFont="1" applyBorder="1" applyAlignment="1" applyProtection="1">
      <alignment horizontal="left" vertical="top" wrapText="1"/>
      <protection hidden="1"/>
    </xf>
    <xf numFmtId="0" fontId="9" fillId="0" borderId="29" xfId="0" applyFont="1" applyFill="1" applyBorder="1" applyAlignment="1" applyProtection="1">
      <alignment horizontal="left" vertical="top" wrapText="1"/>
      <protection hidden="1"/>
    </xf>
    <xf numFmtId="0" fontId="9" fillId="0" borderId="20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7" fillId="3" borderId="18" xfId="0" applyFont="1" applyFill="1" applyBorder="1" applyAlignment="1" applyProtection="1">
      <alignment horizontal="right" vertical="top"/>
      <protection hidden="1"/>
    </xf>
    <xf numFmtId="0" fontId="7" fillId="3" borderId="19" xfId="0" applyFont="1" applyFill="1" applyBorder="1" applyAlignment="1" applyProtection="1">
      <alignment horizontal="right" vertical="top"/>
      <protection hidden="1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2" borderId="18" xfId="2" applyFont="1" applyFill="1" applyBorder="1" applyAlignment="1">
      <alignment horizontal="center" vertical="top"/>
    </xf>
    <xf numFmtId="0" fontId="7" fillId="2" borderId="2" xfId="2" applyFont="1" applyFill="1" applyBorder="1" applyAlignment="1">
      <alignment horizontal="center" vertical="top"/>
    </xf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2" borderId="12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4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4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1" fillId="2" borderId="45" xfId="2" applyFont="1" applyFill="1" applyBorder="1" applyAlignment="1">
      <alignment horizontal="center" vertical="top"/>
    </xf>
    <xf numFmtId="0" fontId="11" fillId="2" borderId="40" xfId="2" applyFont="1" applyFill="1" applyBorder="1" applyAlignment="1">
      <alignment horizontal="center" vertical="top"/>
    </xf>
    <xf numFmtId="0" fontId="7" fillId="0" borderId="1" xfId="0" applyFont="1" applyBorder="1" applyAlignment="1" applyProtection="1">
      <alignment horizontal="left" vertical="top"/>
      <protection hidden="1"/>
    </xf>
    <xf numFmtId="0" fontId="7" fillId="2" borderId="4" xfId="3" applyFont="1" applyFill="1" applyBorder="1" applyAlignment="1" applyProtection="1">
      <alignment horizontal="center" vertical="top" wrapText="1"/>
      <protection hidden="1"/>
    </xf>
    <xf numFmtId="0" fontId="7" fillId="2" borderId="4" xfId="3" applyFont="1" applyFill="1" applyBorder="1" applyAlignment="1" applyProtection="1">
      <alignment horizontal="center" vertical="top"/>
      <protection hidden="1"/>
    </xf>
    <xf numFmtId="0" fontId="7" fillId="2" borderId="4" xfId="3" applyFont="1" applyFill="1" applyBorder="1" applyAlignment="1" applyProtection="1">
      <alignment horizontal="center" wrapText="1"/>
      <protection hidden="1"/>
    </xf>
    <xf numFmtId="0" fontId="7" fillId="0" borderId="0" xfId="3" applyFont="1" applyAlignment="1">
      <alignment horizontal="left"/>
    </xf>
    <xf numFmtId="0" fontId="7" fillId="0" borderId="39" xfId="0" applyFont="1" applyBorder="1" applyAlignment="1" applyProtection="1">
      <alignment horizontal="center" vertical="top" wrapText="1"/>
      <protection hidden="1"/>
    </xf>
    <xf numFmtId="0" fontId="7" fillId="0" borderId="40" xfId="0" applyFont="1" applyBorder="1" applyAlignment="1" applyProtection="1">
      <alignment horizontal="center" vertical="top" wrapText="1"/>
      <protection hidden="1"/>
    </xf>
    <xf numFmtId="0" fontId="7" fillId="0" borderId="41" xfId="0" applyFont="1" applyBorder="1" applyAlignment="1" applyProtection="1">
      <alignment horizontal="center" vertical="top" wrapText="1"/>
      <protection hidden="1"/>
    </xf>
    <xf numFmtId="0" fontId="7" fillId="0" borderId="1" xfId="0" applyFont="1" applyBorder="1" applyAlignment="1" applyProtection="1">
      <alignment horizontal="left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20" fillId="2" borderId="11" xfId="0" applyFont="1" applyFill="1" applyBorder="1" applyAlignment="1" applyProtection="1">
      <alignment horizontal="center" vertical="center"/>
      <protection hidden="1"/>
    </xf>
    <xf numFmtId="0" fontId="20" fillId="2" borderId="2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3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left" vertical="top"/>
      <protection hidden="1"/>
    </xf>
    <xf numFmtId="0" fontId="7" fillId="0" borderId="6" xfId="0" applyFont="1" applyBorder="1" applyAlignment="1" applyProtection="1">
      <alignment horizontal="left" vertical="top"/>
      <protection hidden="1"/>
    </xf>
    <xf numFmtId="0" fontId="7" fillId="0" borderId="7" xfId="0" applyFont="1" applyBorder="1" applyAlignment="1" applyProtection="1">
      <alignment horizontal="left" vertical="top"/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9" xfId="0" applyFont="1" applyBorder="1" applyAlignment="1" applyProtection="1">
      <alignment horizontal="left"/>
      <protection hidden="1"/>
    </xf>
    <xf numFmtId="0" fontId="7" fillId="2" borderId="4" xfId="0" applyFont="1" applyFill="1" applyBorder="1" applyAlignment="1" applyProtection="1">
      <alignment horizontal="center" wrapText="1"/>
      <protection hidden="1"/>
    </xf>
    <xf numFmtId="0" fontId="7" fillId="2" borderId="21" xfId="0" applyFont="1" applyFill="1" applyBorder="1" applyAlignment="1" applyProtection="1">
      <alignment horizontal="center" wrapText="1"/>
      <protection hidden="1"/>
    </xf>
    <xf numFmtId="0" fontId="7" fillId="2" borderId="29" xfId="0" applyFont="1" applyFill="1" applyBorder="1" applyAlignment="1" applyProtection="1">
      <alignment horizontal="center" vertical="top" wrapText="1"/>
      <protection hidden="1"/>
    </xf>
    <xf numFmtId="0" fontId="7" fillId="2" borderId="20" xfId="0" applyFont="1" applyFill="1" applyBorder="1" applyAlignment="1" applyProtection="1">
      <alignment horizontal="center" vertical="top" wrapText="1"/>
      <protection hidden="1"/>
    </xf>
    <xf numFmtId="0" fontId="7" fillId="0" borderId="5" xfId="0" applyFont="1" applyBorder="1" applyAlignment="1" applyProtection="1">
      <alignment horizontal="left"/>
      <protection hidden="1"/>
    </xf>
    <xf numFmtId="0" fontId="7" fillId="0" borderId="6" xfId="0" applyFont="1" applyBorder="1" applyAlignment="1" applyProtection="1">
      <alignment horizontal="left"/>
      <protection hidden="1"/>
    </xf>
    <xf numFmtId="0" fontId="7" fillId="0" borderId="7" xfId="0" applyFont="1" applyBorder="1" applyAlignment="1" applyProtection="1">
      <alignment horizontal="left"/>
      <protection hidden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FFCC"/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rodnik-nsk.ru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timolod.ru/media/news/lektsiya-o-emotsionalnom-vygoranii-work-life-balance-/" TargetMode="External"/><Relationship Id="rId13" Type="http://schemas.openxmlformats.org/officeDocument/2006/relationships/hyperlink" Target="https://timolod.ru/media/news/psikhologicheskiy-trening-pro-otnosheniya/" TargetMode="External"/><Relationship Id="rId18" Type="http://schemas.openxmlformats.org/officeDocument/2006/relationships/hyperlink" Target="https://www.nsktv.ru/news/crime/chp_s_broshennym_na_trasse_v_moroz_mladentsem_obsudili_v_novosibirske/" TargetMode="External"/><Relationship Id="rId26" Type="http://schemas.openxmlformats.org/officeDocument/2006/relationships/hyperlink" Target="https://nsknews.info/materials/sindrom-otlichnika-kak-perestat-zhdat-pokhvaly-ot-okruzhayushchikh/" TargetMode="External"/><Relationship Id="rId3" Type="http://schemas.openxmlformats.org/officeDocument/2006/relationships/hyperlink" Target="https://timolod.ru/media/news/festival-ya-v-resurse-/" TargetMode="External"/><Relationship Id="rId21" Type="http://schemas.openxmlformats.org/officeDocument/2006/relationships/hyperlink" Target="http://nios.ru/news/27761" TargetMode="External"/><Relationship Id="rId7" Type="http://schemas.openxmlformats.org/officeDocument/2006/relationships/hyperlink" Target="https://timolod.ru/media/news/proekt-khodi-otkryvaet-obuchenie-po-sozdaniyu-nastolnykh-igr/" TargetMode="External"/><Relationship Id="rId12" Type="http://schemas.openxmlformats.org/officeDocument/2006/relationships/hyperlink" Target="https://timolod.ru/media/news/lektsiya-o-sindrome-samozvantsa-/" TargetMode="External"/><Relationship Id="rId17" Type="http://schemas.openxmlformats.org/officeDocument/2006/relationships/hyperlink" Target="https://timolod.ru/media/news/khakaton-semya-kogda-nibud-tochno-/" TargetMode="External"/><Relationship Id="rId25" Type="http://schemas.openxmlformats.org/officeDocument/2006/relationships/hyperlink" Target="https://pharmznanie.ru/article/rabota-v-apteke/rabota-letov-v-apteke-chem-sebya-zanyat" TargetMode="External"/><Relationship Id="rId2" Type="http://schemas.openxmlformats.org/officeDocument/2006/relationships/hyperlink" Target="https://timolod.ru/media/news/spich-zachem-nuzhen-psikholog-/" TargetMode="External"/><Relationship Id="rId16" Type="http://schemas.openxmlformats.org/officeDocument/2006/relationships/hyperlink" Target="https://timolod.ru/media/news/otkrytaya-vstrecha-s-psikhologom-/" TargetMode="External"/><Relationship Id="rId20" Type="http://schemas.openxmlformats.org/officeDocument/2006/relationships/hyperlink" Target="https://novo-sibirsk.ru/news/310268/" TargetMode="External"/><Relationship Id="rId1" Type="http://schemas.openxmlformats.org/officeDocument/2006/relationships/hyperlink" Target="https://timolod.ru/media/news/pryamoy-efir-s-psikhologom-volnenie-i-trevoga-pered-publichnymi-vystupleniyami-/" TargetMode="External"/><Relationship Id="rId6" Type="http://schemas.openxmlformats.org/officeDocument/2006/relationships/hyperlink" Target="https://timolod.ru/media/news/psikhologicheskiy-tsentr-rodnik-provedet-vecher-finansovoy-gramotnosti-/" TargetMode="External"/><Relationship Id="rId11" Type="http://schemas.openxmlformats.org/officeDocument/2006/relationships/hyperlink" Target="https://timolod.ru/media/news/vstrecha-po-povysheniya-kvalifikatsii-dlya-psikhologov-/" TargetMode="External"/><Relationship Id="rId24" Type="http://schemas.openxmlformats.org/officeDocument/2006/relationships/hyperlink" Target="https://bumerang.nsk.ru/publications/main/raznotsvetnye-ladoshki/" TargetMode="External"/><Relationship Id="rId5" Type="http://schemas.openxmlformats.org/officeDocument/2006/relationships/hyperlink" Target="https://timolod.ru/media/news/intensiv-psikhologicheskoy-samopomoshchi-nachni-s-sebya-/" TargetMode="External"/><Relationship Id="rId15" Type="http://schemas.openxmlformats.org/officeDocument/2006/relationships/hyperlink" Target="https://timolod.ru/media/news/lektsiya-ob-adaptatsii-roditeley-/" TargetMode="External"/><Relationship Id="rId23" Type="http://schemas.openxmlformats.org/officeDocument/2006/relationships/hyperlink" Target="https://vk.com/nsktv_ru?w=wall-38320907_39519" TargetMode="External"/><Relationship Id="rId28" Type="http://schemas.openxmlformats.org/officeDocument/2006/relationships/printerSettings" Target="../printerSettings/printerSettings14.bin"/><Relationship Id="rId10" Type="http://schemas.openxmlformats.org/officeDocument/2006/relationships/hyperlink" Target="https://timolod.ru/media/news/trening-kak-s-pomoshchyu-kharizmy-dobitsya-uspekha-/" TargetMode="External"/><Relationship Id="rId19" Type="http://schemas.openxmlformats.org/officeDocument/2006/relationships/hyperlink" Target="https://www.youtube.com/watch?v=1kweP2yVZyc" TargetMode="External"/><Relationship Id="rId4" Type="http://schemas.openxmlformats.org/officeDocument/2006/relationships/hyperlink" Target="https://timolod.ru/media/news/psikhologicheskiy-spich-piramida-maslou/" TargetMode="External"/><Relationship Id="rId9" Type="http://schemas.openxmlformats.org/officeDocument/2006/relationships/hyperlink" Target="https://timolod.ru/media/news/delegatsiya-iz-novosibirska-posetila-nauchno-prakticheskuyu-konferentsiyu-molodezh-i-obshchestvo-dia/" TargetMode="External"/><Relationship Id="rId14" Type="http://schemas.openxmlformats.org/officeDocument/2006/relationships/hyperlink" Target="https://timolod.ru/media/news/lektsiya-trening-ot-tsentra-rodnik/" TargetMode="External"/><Relationship Id="rId22" Type="http://schemas.openxmlformats.org/officeDocument/2006/relationships/hyperlink" Target="http://mtsr.nso.ru/page/9729" TargetMode="External"/><Relationship Id="rId27" Type="http://schemas.openxmlformats.org/officeDocument/2006/relationships/hyperlink" Target="https://nsknews.info/materials/besplatno-i-anonimno-novosibirtsy-massovo-otpravilis-k-psikhologam-iz-za-svo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centrmetafora.ru/" TargetMode="External"/><Relationship Id="rId13" Type="http://schemas.openxmlformats.org/officeDocument/2006/relationships/hyperlink" Target="https://education-psy.ru/" TargetMode="External"/><Relationship Id="rId18" Type="http://schemas.openxmlformats.org/officeDocument/2006/relationships/hyperlink" Target="https://associationcbt.ru/" TargetMode="External"/><Relationship Id="rId26" Type="http://schemas.openxmlformats.org/officeDocument/2006/relationships/hyperlink" Target="https://niidpo.ru/" TargetMode="External"/><Relationship Id="rId3" Type="http://schemas.openxmlformats.org/officeDocument/2006/relationships/hyperlink" Target="https://vk.com/associationcbt" TargetMode="External"/><Relationship Id="rId21" Type="http://schemas.openxmlformats.org/officeDocument/2006/relationships/hyperlink" Target="https://fgp.su/" TargetMode="External"/><Relationship Id="rId34" Type="http://schemas.openxmlformats.org/officeDocument/2006/relationships/hyperlink" Target="https://bekhterev.ru/" TargetMode="External"/><Relationship Id="rId7" Type="http://schemas.openxmlformats.org/officeDocument/2006/relationships/hyperlink" Target="http://nikp.ru/" TargetMode="External"/><Relationship Id="rId12" Type="http://schemas.openxmlformats.org/officeDocument/2006/relationships/hyperlink" Target="http://sgdeti.ru/projects/" TargetMode="External"/><Relationship Id="rId17" Type="http://schemas.openxmlformats.org/officeDocument/2006/relationships/hyperlink" Target="https://kurs.sgdeti.ru/" TargetMode="External"/><Relationship Id="rId25" Type="http://schemas.openxmlformats.org/officeDocument/2006/relationships/hyperlink" Target="https://www.familyland.ru/" TargetMode="External"/><Relationship Id="rId33" Type="http://schemas.openxmlformats.org/officeDocument/2006/relationships/hyperlink" Target="https://nadpo.ru/" TargetMode="External"/><Relationship Id="rId2" Type="http://schemas.openxmlformats.org/officeDocument/2006/relationships/hyperlink" Target="https://fgp.su/" TargetMode="External"/><Relationship Id="rId16" Type="http://schemas.openxmlformats.org/officeDocument/2006/relationships/hyperlink" Target="http://obrazovanie9.ru/" TargetMode="External"/><Relationship Id="rId20" Type="http://schemas.openxmlformats.org/officeDocument/2006/relationships/hyperlink" Target="https://centrmetafora.ru/" TargetMode="External"/><Relationship Id="rId29" Type="http://schemas.openxmlformats.org/officeDocument/2006/relationships/hyperlink" Target="http://www.obrazovanie9.ru/" TargetMode="External"/><Relationship Id="rId1" Type="http://schemas.openxmlformats.org/officeDocument/2006/relationships/hyperlink" Target="https://&#1085;&#1089;&#1082;-&#1089;&#1092;&#1077;&#1088;&#1072;.&#1088;&#1092;/" TargetMode="External"/><Relationship Id="rId6" Type="http://schemas.openxmlformats.org/officeDocument/2006/relationships/hyperlink" Target="https://planetofpsychotherapy.com/" TargetMode="External"/><Relationship Id="rId11" Type="http://schemas.openxmlformats.org/officeDocument/2006/relationships/hyperlink" Target="http://iigt.ru/" TargetMode="External"/><Relationship Id="rId24" Type="http://schemas.openxmlformats.org/officeDocument/2006/relationships/hyperlink" Target="https://nadpo.ru/do/psikholog-konsultant-s-rasshirennoy-podgotovkoy-v-oblasti-kouchinga-s-prisvoeniem-kvalifikatsii-psikh/?sphrase_id=400648" TargetMode="External"/><Relationship Id="rId32" Type="http://schemas.openxmlformats.org/officeDocument/2006/relationships/hyperlink" Target="https://sfbtpcourse.ru/" TargetMode="External"/><Relationship Id="rId5" Type="http://schemas.openxmlformats.org/officeDocument/2006/relationships/hyperlink" Target="https://www.imaton.ru/" TargetMode="External"/><Relationship Id="rId15" Type="http://schemas.openxmlformats.org/officeDocument/2006/relationships/hyperlink" Target="https://ido-de.nspu.ru/course/index.php?categoryid=81" TargetMode="External"/><Relationship Id="rId23" Type="http://schemas.openxmlformats.org/officeDocument/2006/relationships/hyperlink" Target="https://punkt-b.pro/proforientolog" TargetMode="External"/><Relationship Id="rId28" Type="http://schemas.openxmlformats.org/officeDocument/2006/relationships/hyperlink" Target="https://vk.com/shkola_krindachey_open" TargetMode="External"/><Relationship Id="rId36" Type="http://schemas.openxmlformats.org/officeDocument/2006/relationships/printerSettings" Target="../printerSettings/printerSettings18.bin"/><Relationship Id="rId10" Type="http://schemas.openxmlformats.org/officeDocument/2006/relationships/hyperlink" Target="https://becbt.online/home" TargetMode="External"/><Relationship Id="rId19" Type="http://schemas.openxmlformats.org/officeDocument/2006/relationships/hyperlink" Target="https://www.sispp.ru/" TargetMode="External"/><Relationship Id="rId31" Type="http://schemas.openxmlformats.org/officeDocument/2006/relationships/hyperlink" Target="https://oppl.ru/dolgosrochnyie-obrazovatelnyie-programmyi/superviziya.html" TargetMode="External"/><Relationship Id="rId4" Type="http://schemas.openxmlformats.org/officeDocument/2006/relationships/hyperlink" Target="https://rdsh.education/" TargetMode="External"/><Relationship Id="rId9" Type="http://schemas.openxmlformats.org/officeDocument/2006/relationships/hyperlink" Target="https://www.ispp.online/" TargetMode="External"/><Relationship Id="rId14" Type="http://schemas.openxmlformats.org/officeDocument/2006/relationships/hyperlink" Target="https://vk.com/neventa" TargetMode="External"/><Relationship Id="rId22" Type="http://schemas.openxmlformats.org/officeDocument/2006/relationships/hyperlink" Target="http://nikp.ru/" TargetMode="External"/><Relationship Id="rId27" Type="http://schemas.openxmlformats.org/officeDocument/2006/relationships/hyperlink" Target="https://luchznaniy.ru/" TargetMode="External"/><Relationship Id="rId30" Type="http://schemas.openxmlformats.org/officeDocument/2006/relationships/hyperlink" Target="https://attachment-theory.by/1" TargetMode="External"/><Relationship Id="rId35" Type="http://schemas.openxmlformats.org/officeDocument/2006/relationships/hyperlink" Target="https://gestalt.ru/programma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G16" sqref="G16"/>
    </sheetView>
  </sheetViews>
  <sheetFormatPr defaultRowHeight="15" x14ac:dyDescent="0.25"/>
  <cols>
    <col min="1" max="1" width="10.85546875" customWidth="1"/>
  </cols>
  <sheetData>
    <row r="1" spans="1:14" ht="20.25" x14ac:dyDescent="0.25">
      <c r="A1" s="284" t="s">
        <v>268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6"/>
    </row>
    <row r="2" spans="1:14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5.75" x14ac:dyDescent="0.25">
      <c r="A3" s="287" t="s">
        <v>0</v>
      </c>
      <c r="B3" s="288"/>
      <c r="C3" s="288"/>
      <c r="D3" s="288"/>
      <c r="E3" s="288"/>
      <c r="F3" s="5"/>
      <c r="G3" s="5"/>
      <c r="H3" s="5"/>
      <c r="I3" s="5"/>
      <c r="J3" s="5"/>
      <c r="K3" s="5"/>
      <c r="L3" s="289"/>
      <c r="M3" s="289"/>
      <c r="N3" s="290"/>
    </row>
    <row r="4" spans="1:14" ht="15.75" x14ac:dyDescent="0.25">
      <c r="A4" s="7" t="s">
        <v>1</v>
      </c>
      <c r="B4" s="291"/>
      <c r="C4" s="291"/>
      <c r="D4" s="291"/>
      <c r="E4" s="291"/>
      <c r="F4" s="5"/>
      <c r="G4" s="5"/>
      <c r="H4" s="5"/>
      <c r="I4" s="5"/>
      <c r="J4" s="5"/>
      <c r="K4" s="5"/>
      <c r="L4" s="5"/>
      <c r="M4" s="5"/>
      <c r="N4" s="6"/>
    </row>
    <row r="5" spans="1:14" ht="15.75" x14ac:dyDescent="0.25">
      <c r="A5" s="292"/>
      <c r="B5" s="291"/>
      <c r="C5" s="291"/>
      <c r="D5" s="291"/>
      <c r="E5" s="291"/>
      <c r="F5" s="5"/>
      <c r="G5" s="5"/>
      <c r="H5" s="5"/>
      <c r="I5" s="5"/>
      <c r="J5" s="5"/>
      <c r="K5" s="5"/>
      <c r="L5" s="5"/>
      <c r="M5" s="5"/>
      <c r="N5" s="6"/>
    </row>
    <row r="6" spans="1:14" x14ac:dyDescent="0.25">
      <c r="A6" s="281"/>
      <c r="B6" s="282"/>
      <c r="C6" s="5"/>
      <c r="D6" s="283"/>
      <c r="E6" s="283"/>
      <c r="F6" s="5"/>
      <c r="G6" s="5"/>
      <c r="H6" s="5"/>
      <c r="I6" s="5"/>
      <c r="J6" s="5"/>
      <c r="K6" s="5"/>
      <c r="L6" s="5"/>
      <c r="M6" s="5"/>
      <c r="N6" s="6"/>
    </row>
    <row r="7" spans="1:14" x14ac:dyDescent="0.25">
      <c r="A7" s="268" t="s">
        <v>2</v>
      </c>
      <c r="B7" s="269"/>
      <c r="C7" s="5"/>
      <c r="D7" s="270" t="s">
        <v>3</v>
      </c>
      <c r="E7" s="270"/>
      <c r="F7" s="5"/>
      <c r="G7" s="5"/>
      <c r="H7" s="5"/>
      <c r="I7" s="5"/>
      <c r="J7" s="5"/>
      <c r="K7" s="5"/>
      <c r="L7" s="5"/>
      <c r="M7" s="5"/>
      <c r="N7" s="6"/>
    </row>
    <row r="8" spans="1:14" x14ac:dyDescent="0.25">
      <c r="A8" s="8"/>
      <c r="B8" s="271" t="s">
        <v>4</v>
      </c>
      <c r="C8" s="271"/>
      <c r="D8" s="271"/>
      <c r="E8" s="2"/>
      <c r="F8" s="5"/>
      <c r="G8" s="5"/>
      <c r="H8" s="5"/>
      <c r="I8" s="5"/>
      <c r="J8" s="5"/>
      <c r="K8" s="5"/>
      <c r="L8" s="5"/>
      <c r="M8" s="5"/>
      <c r="N8" s="6"/>
    </row>
    <row r="9" spans="1:14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8.75" x14ac:dyDescent="0.3">
      <c r="A10" s="272" t="s">
        <v>5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4"/>
    </row>
    <row r="11" spans="1:14" ht="18.75" x14ac:dyDescent="0.3">
      <c r="A11" s="275" t="s">
        <v>388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7"/>
    </row>
    <row r="12" spans="1:14" x14ac:dyDescent="0.25">
      <c r="A12" s="278" t="s">
        <v>6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80"/>
    </row>
    <row r="13" spans="1:14" ht="18.75" x14ac:dyDescent="0.3">
      <c r="A13" s="4"/>
      <c r="B13" s="5"/>
      <c r="C13" s="5"/>
      <c r="D13" s="5"/>
      <c r="E13" s="9" t="s">
        <v>7</v>
      </c>
      <c r="F13" s="263">
        <v>2022</v>
      </c>
      <c r="G13" s="263"/>
      <c r="H13" s="264" t="s">
        <v>8</v>
      </c>
      <c r="I13" s="264"/>
      <c r="J13" s="264"/>
      <c r="K13" s="5"/>
      <c r="L13" s="5"/>
      <c r="M13" s="5"/>
      <c r="N13" s="6"/>
    </row>
    <row r="14" spans="1:14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8.75" x14ac:dyDescent="0.25">
      <c r="A23" s="265" t="s">
        <v>9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7"/>
    </row>
    <row r="24" spans="1:14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</row>
    <row r="25" spans="1:14" x14ac:dyDescent="0.2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1:14" x14ac:dyDescent="0.2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1:14" x14ac:dyDescent="0.2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1:14" ht="15.75" thickBot="1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</sheetData>
  <mergeCells count="16">
    <mergeCell ref="A6:B6"/>
    <mergeCell ref="D6:E6"/>
    <mergeCell ref="A1:N1"/>
    <mergeCell ref="A3:E3"/>
    <mergeCell ref="L3:N3"/>
    <mergeCell ref="B4:E4"/>
    <mergeCell ref="A5:E5"/>
    <mergeCell ref="F13:G13"/>
    <mergeCell ref="H13:J13"/>
    <mergeCell ref="A23:N23"/>
    <mergeCell ref="A7:B7"/>
    <mergeCell ref="D7:E7"/>
    <mergeCell ref="B8:D8"/>
    <mergeCell ref="A10:N10"/>
    <mergeCell ref="A11:N11"/>
    <mergeCell ref="A12: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view="pageBreakPreview" topLeftCell="A25" zoomScale="80" zoomScaleNormal="80" zoomScaleSheetLayoutView="80" workbookViewId="0">
      <selection activeCell="V44" sqref="V44"/>
    </sheetView>
  </sheetViews>
  <sheetFormatPr defaultRowHeight="15" x14ac:dyDescent="0.25"/>
  <cols>
    <col min="1" max="1" width="28.7109375" customWidth="1"/>
  </cols>
  <sheetData>
    <row r="1" spans="1:17" ht="18.75" x14ac:dyDescent="0.25">
      <c r="A1" s="306" t="s">
        <v>10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8"/>
    </row>
    <row r="2" spans="1:17" ht="18.75" x14ac:dyDescent="0.25">
      <c r="A2" s="296" t="s">
        <v>11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8"/>
    </row>
    <row r="3" spans="1:17" ht="18.75" x14ac:dyDescent="0.25">
      <c r="A3" s="301" t="s">
        <v>12</v>
      </c>
      <c r="B3" s="299" t="s">
        <v>13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300"/>
    </row>
    <row r="4" spans="1:17" ht="18.75" x14ac:dyDescent="0.25">
      <c r="A4" s="301"/>
      <c r="B4" s="302" t="s">
        <v>14</v>
      </c>
      <c r="C4" s="302"/>
      <c r="D4" s="299" t="s">
        <v>15</v>
      </c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300"/>
    </row>
    <row r="5" spans="1:17" ht="18.75" x14ac:dyDescent="0.25">
      <c r="A5" s="301"/>
      <c r="B5" s="302"/>
      <c r="C5" s="302"/>
      <c r="D5" s="299" t="s">
        <v>16</v>
      </c>
      <c r="E5" s="299"/>
      <c r="F5" s="299" t="s">
        <v>17</v>
      </c>
      <c r="G5" s="299"/>
      <c r="H5" s="299" t="s">
        <v>18</v>
      </c>
      <c r="I5" s="299"/>
      <c r="J5" s="299" t="s">
        <v>19</v>
      </c>
      <c r="K5" s="299"/>
      <c r="L5" s="299" t="s">
        <v>20</v>
      </c>
      <c r="M5" s="299"/>
      <c r="N5" s="299" t="s">
        <v>21</v>
      </c>
      <c r="O5" s="299"/>
      <c r="P5" s="299" t="s">
        <v>22</v>
      </c>
      <c r="Q5" s="300"/>
    </row>
    <row r="6" spans="1:17" ht="105" customHeight="1" x14ac:dyDescent="0.25">
      <c r="A6" s="301"/>
      <c r="B6" s="16" t="s">
        <v>23</v>
      </c>
      <c r="C6" s="17" t="s">
        <v>271</v>
      </c>
      <c r="D6" s="16" t="s">
        <v>23</v>
      </c>
      <c r="E6" s="17" t="s">
        <v>272</v>
      </c>
      <c r="F6" s="16" t="s">
        <v>23</v>
      </c>
      <c r="G6" s="17" t="s">
        <v>272</v>
      </c>
      <c r="H6" s="16" t="s">
        <v>23</v>
      </c>
      <c r="I6" s="17" t="s">
        <v>272</v>
      </c>
      <c r="J6" s="16" t="s">
        <v>23</v>
      </c>
      <c r="K6" s="17" t="s">
        <v>273</v>
      </c>
      <c r="L6" s="16" t="s">
        <v>23</v>
      </c>
      <c r="M6" s="17" t="s">
        <v>272</v>
      </c>
      <c r="N6" s="16" t="s">
        <v>23</v>
      </c>
      <c r="O6" s="17" t="s">
        <v>272</v>
      </c>
      <c r="P6" s="16" t="s">
        <v>23</v>
      </c>
      <c r="Q6" s="21" t="s">
        <v>272</v>
      </c>
    </row>
    <row r="7" spans="1:17" ht="18.75" x14ac:dyDescent="0.25">
      <c r="A7" s="293" t="s">
        <v>24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5"/>
    </row>
    <row r="8" spans="1:17" ht="36.75" customHeight="1" x14ac:dyDescent="0.25">
      <c r="A8" s="22" t="s">
        <v>25</v>
      </c>
      <c r="B8" s="18">
        <f t="shared" ref="B8:Q8" si="0">B9+B10+B11+B13+B14+B15+B16+B17+B18</f>
        <v>2640</v>
      </c>
      <c r="C8" s="18">
        <f t="shared" si="0"/>
        <v>16871</v>
      </c>
      <c r="D8" s="19">
        <f t="shared" si="0"/>
        <v>554</v>
      </c>
      <c r="E8" s="19">
        <f t="shared" si="0"/>
        <v>4835</v>
      </c>
      <c r="F8" s="19">
        <f t="shared" si="0"/>
        <v>293</v>
      </c>
      <c r="G8" s="19">
        <f t="shared" si="0"/>
        <v>3248</v>
      </c>
      <c r="H8" s="19">
        <f t="shared" si="0"/>
        <v>741</v>
      </c>
      <c r="I8" s="19">
        <f t="shared" si="0"/>
        <v>2255</v>
      </c>
      <c r="J8" s="19">
        <f t="shared" si="0"/>
        <v>775</v>
      </c>
      <c r="K8" s="19">
        <f t="shared" si="0"/>
        <v>5095</v>
      </c>
      <c r="L8" s="19">
        <f t="shared" si="0"/>
        <v>90</v>
      </c>
      <c r="M8" s="19">
        <f t="shared" si="0"/>
        <v>104</v>
      </c>
      <c r="N8" s="19">
        <f t="shared" si="0"/>
        <v>65</v>
      </c>
      <c r="O8" s="19">
        <f t="shared" si="0"/>
        <v>79</v>
      </c>
      <c r="P8" s="19">
        <f t="shared" si="0"/>
        <v>122</v>
      </c>
      <c r="Q8" s="23">
        <f t="shared" si="0"/>
        <v>1255</v>
      </c>
    </row>
    <row r="9" spans="1:17" ht="38.25" customHeight="1" x14ac:dyDescent="0.25">
      <c r="A9" s="24" t="s">
        <v>26</v>
      </c>
      <c r="B9" s="18">
        <f t="shared" ref="B9:C11" si="1">SUM(D9,F9,H9,J9,L9,N9,P9)</f>
        <v>7</v>
      </c>
      <c r="C9" s="18">
        <f t="shared" si="1"/>
        <v>52</v>
      </c>
      <c r="D9" s="220">
        <v>1</v>
      </c>
      <c r="E9" s="220">
        <v>20</v>
      </c>
      <c r="F9" s="220">
        <v>0</v>
      </c>
      <c r="G9" s="220">
        <v>0</v>
      </c>
      <c r="H9" s="220">
        <v>0</v>
      </c>
      <c r="I9" s="220">
        <v>0</v>
      </c>
      <c r="J9" s="220">
        <v>6</v>
      </c>
      <c r="K9" s="220">
        <v>32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1">
        <v>0</v>
      </c>
    </row>
    <row r="10" spans="1:17" ht="50.25" customHeight="1" x14ac:dyDescent="0.25">
      <c r="A10" s="25" t="s">
        <v>27</v>
      </c>
      <c r="B10" s="18">
        <f t="shared" si="1"/>
        <v>0</v>
      </c>
      <c r="C10" s="18">
        <f t="shared" si="1"/>
        <v>0</v>
      </c>
      <c r="D10" s="220">
        <v>0</v>
      </c>
      <c r="E10" s="220">
        <v>0</v>
      </c>
      <c r="F10" s="220">
        <v>0</v>
      </c>
      <c r="G10" s="220">
        <v>0</v>
      </c>
      <c r="H10" s="220">
        <v>0</v>
      </c>
      <c r="I10" s="220">
        <v>0</v>
      </c>
      <c r="J10" s="220">
        <v>0</v>
      </c>
      <c r="K10" s="220">
        <v>0</v>
      </c>
      <c r="L10" s="220">
        <v>0</v>
      </c>
      <c r="M10" s="220">
        <v>0</v>
      </c>
      <c r="N10" s="220">
        <v>0</v>
      </c>
      <c r="O10" s="220">
        <v>0</v>
      </c>
      <c r="P10" s="220">
        <v>0</v>
      </c>
      <c r="Q10" s="221">
        <v>0</v>
      </c>
    </row>
    <row r="11" spans="1:17" ht="18.75" x14ac:dyDescent="0.25">
      <c r="A11" s="26" t="s">
        <v>28</v>
      </c>
      <c r="B11" s="18">
        <f t="shared" si="1"/>
        <v>9</v>
      </c>
      <c r="C11" s="18">
        <f t="shared" si="1"/>
        <v>161</v>
      </c>
      <c r="D11" s="220">
        <v>6</v>
      </c>
      <c r="E11" s="220">
        <v>49</v>
      </c>
      <c r="F11" s="220">
        <v>0</v>
      </c>
      <c r="G11" s="220">
        <v>0</v>
      </c>
      <c r="H11" s="220">
        <v>0</v>
      </c>
      <c r="I11" s="220">
        <v>0</v>
      </c>
      <c r="J11" s="220">
        <v>3</v>
      </c>
      <c r="K11" s="220">
        <v>112</v>
      </c>
      <c r="L11" s="220">
        <v>0</v>
      </c>
      <c r="M11" s="220">
        <v>0</v>
      </c>
      <c r="N11" s="220">
        <v>0</v>
      </c>
      <c r="O11" s="220">
        <v>0</v>
      </c>
      <c r="P11" s="220">
        <v>0</v>
      </c>
      <c r="Q11" s="221">
        <v>0</v>
      </c>
    </row>
    <row r="12" spans="1:17" ht="18.75" x14ac:dyDescent="0.25">
      <c r="A12" s="293" t="s">
        <v>29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5"/>
    </row>
    <row r="13" spans="1:17" ht="42.75" customHeight="1" x14ac:dyDescent="0.25">
      <c r="A13" s="24" t="s">
        <v>26</v>
      </c>
      <c r="B13" s="18">
        <f t="shared" ref="B13:C18" si="2">SUM(D13,F13,H13,J13,L13,N13,P13)</f>
        <v>17</v>
      </c>
      <c r="C13" s="18">
        <f t="shared" si="2"/>
        <v>83</v>
      </c>
      <c r="D13" s="220">
        <v>0</v>
      </c>
      <c r="E13" s="220">
        <v>0</v>
      </c>
      <c r="F13" s="220">
        <v>0</v>
      </c>
      <c r="G13" s="220">
        <v>0</v>
      </c>
      <c r="H13" s="220">
        <v>1</v>
      </c>
      <c r="I13" s="220">
        <v>50</v>
      </c>
      <c r="J13" s="220">
        <v>0</v>
      </c>
      <c r="K13" s="220">
        <v>0</v>
      </c>
      <c r="L13" s="220">
        <v>0</v>
      </c>
      <c r="M13" s="220">
        <v>0</v>
      </c>
      <c r="N13" s="220">
        <v>3</v>
      </c>
      <c r="O13" s="220">
        <v>6</v>
      </c>
      <c r="P13" s="220">
        <v>13</v>
      </c>
      <c r="Q13" s="221">
        <v>27</v>
      </c>
    </row>
    <row r="14" spans="1:17" ht="45" customHeight="1" x14ac:dyDescent="0.25">
      <c r="A14" s="25" t="s">
        <v>27</v>
      </c>
      <c r="B14" s="18">
        <f t="shared" si="2"/>
        <v>2</v>
      </c>
      <c r="C14" s="18">
        <f t="shared" si="2"/>
        <v>230</v>
      </c>
      <c r="D14" s="220">
        <v>1</v>
      </c>
      <c r="E14" s="220">
        <v>40</v>
      </c>
      <c r="F14" s="220">
        <v>1</v>
      </c>
      <c r="G14" s="220">
        <v>160</v>
      </c>
      <c r="H14" s="220">
        <v>0</v>
      </c>
      <c r="I14" s="220">
        <v>30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1">
        <v>0</v>
      </c>
    </row>
    <row r="15" spans="1:17" ht="45" customHeight="1" x14ac:dyDescent="0.25">
      <c r="A15" s="24" t="s">
        <v>30</v>
      </c>
      <c r="B15" s="18">
        <f t="shared" si="2"/>
        <v>1761</v>
      </c>
      <c r="C15" s="18">
        <f t="shared" si="2"/>
        <v>1761</v>
      </c>
      <c r="D15" s="220">
        <v>338</v>
      </c>
      <c r="E15" s="220">
        <v>338</v>
      </c>
      <c r="F15" s="220">
        <v>75</v>
      </c>
      <c r="G15" s="220">
        <v>75</v>
      </c>
      <c r="H15" s="220">
        <v>638</v>
      </c>
      <c r="I15" s="220">
        <v>638</v>
      </c>
      <c r="J15" s="220">
        <v>557</v>
      </c>
      <c r="K15" s="220">
        <v>557</v>
      </c>
      <c r="L15" s="220">
        <v>89</v>
      </c>
      <c r="M15" s="220">
        <v>89</v>
      </c>
      <c r="N15" s="220">
        <v>47</v>
      </c>
      <c r="O15" s="220">
        <v>47</v>
      </c>
      <c r="P15" s="220">
        <v>17</v>
      </c>
      <c r="Q15" s="221">
        <v>17</v>
      </c>
    </row>
    <row r="16" spans="1:17" ht="47.25" customHeight="1" x14ac:dyDescent="0.25">
      <c r="A16" s="25" t="s">
        <v>31</v>
      </c>
      <c r="B16" s="18">
        <f t="shared" si="2"/>
        <v>75</v>
      </c>
      <c r="C16" s="18">
        <f t="shared" si="2"/>
        <v>986</v>
      </c>
      <c r="D16" s="220">
        <v>20</v>
      </c>
      <c r="E16" s="220">
        <v>294</v>
      </c>
      <c r="F16" s="220">
        <v>3</v>
      </c>
      <c r="G16" s="220">
        <v>53</v>
      </c>
      <c r="H16" s="220">
        <v>3</v>
      </c>
      <c r="I16" s="220">
        <v>47</v>
      </c>
      <c r="J16" s="220">
        <v>14</v>
      </c>
      <c r="K16" s="220">
        <v>384</v>
      </c>
      <c r="L16" s="220">
        <v>1</v>
      </c>
      <c r="M16" s="220">
        <v>15</v>
      </c>
      <c r="N16" s="220">
        <v>15</v>
      </c>
      <c r="O16" s="220">
        <v>26</v>
      </c>
      <c r="P16" s="220">
        <v>19</v>
      </c>
      <c r="Q16" s="221">
        <v>167</v>
      </c>
    </row>
    <row r="17" spans="1:17" ht="44.25" customHeight="1" x14ac:dyDescent="0.25">
      <c r="A17" s="25" t="s">
        <v>32</v>
      </c>
      <c r="B17" s="18">
        <f t="shared" si="2"/>
        <v>755</v>
      </c>
      <c r="C17" s="18">
        <f t="shared" si="2"/>
        <v>11667</v>
      </c>
      <c r="D17" s="220">
        <v>186</v>
      </c>
      <c r="E17" s="220">
        <v>3594</v>
      </c>
      <c r="F17" s="220">
        <v>214</v>
      </c>
      <c r="G17" s="220">
        <v>2960</v>
      </c>
      <c r="H17" s="220">
        <v>99</v>
      </c>
      <c r="I17" s="220">
        <v>1490</v>
      </c>
      <c r="J17" s="220">
        <v>188</v>
      </c>
      <c r="K17" s="220">
        <v>2729</v>
      </c>
      <c r="L17" s="220">
        <v>0</v>
      </c>
      <c r="M17" s="220">
        <v>0</v>
      </c>
      <c r="N17" s="220">
        <v>0</v>
      </c>
      <c r="O17" s="220">
        <v>0</v>
      </c>
      <c r="P17" s="220">
        <v>68</v>
      </c>
      <c r="Q17" s="221">
        <v>894</v>
      </c>
    </row>
    <row r="18" spans="1:17" ht="18.75" x14ac:dyDescent="0.25">
      <c r="A18" s="26" t="s">
        <v>28</v>
      </c>
      <c r="B18" s="18">
        <f t="shared" si="2"/>
        <v>14</v>
      </c>
      <c r="C18" s="18">
        <f t="shared" si="2"/>
        <v>1931</v>
      </c>
      <c r="D18" s="220">
        <v>2</v>
      </c>
      <c r="E18" s="220">
        <v>500</v>
      </c>
      <c r="F18" s="220">
        <v>0</v>
      </c>
      <c r="G18" s="220">
        <v>0</v>
      </c>
      <c r="H18" s="220">
        <v>0</v>
      </c>
      <c r="I18" s="220">
        <v>0</v>
      </c>
      <c r="J18" s="220">
        <v>7</v>
      </c>
      <c r="K18" s="220">
        <v>1281</v>
      </c>
      <c r="L18" s="220">
        <v>0</v>
      </c>
      <c r="M18" s="220">
        <v>0</v>
      </c>
      <c r="N18" s="220">
        <v>0</v>
      </c>
      <c r="O18" s="220">
        <v>0</v>
      </c>
      <c r="P18" s="220">
        <v>5</v>
      </c>
      <c r="Q18" s="221">
        <v>150</v>
      </c>
    </row>
    <row r="19" spans="1:17" ht="18.75" x14ac:dyDescent="0.25">
      <c r="A19" s="296" t="s">
        <v>33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8"/>
    </row>
    <row r="20" spans="1:17" ht="18.75" x14ac:dyDescent="0.25">
      <c r="A20" s="301" t="s">
        <v>12</v>
      </c>
      <c r="B20" s="299" t="s">
        <v>13</v>
      </c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300"/>
    </row>
    <row r="21" spans="1:17" ht="18.75" x14ac:dyDescent="0.25">
      <c r="A21" s="301"/>
      <c r="B21" s="302" t="s">
        <v>14</v>
      </c>
      <c r="C21" s="302"/>
      <c r="D21" s="299" t="s">
        <v>15</v>
      </c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300"/>
    </row>
    <row r="22" spans="1:17" ht="18.75" x14ac:dyDescent="0.25">
      <c r="A22" s="301"/>
      <c r="B22" s="302"/>
      <c r="C22" s="302"/>
      <c r="D22" s="299" t="s">
        <v>16</v>
      </c>
      <c r="E22" s="299"/>
      <c r="F22" s="299" t="s">
        <v>17</v>
      </c>
      <c r="G22" s="299"/>
      <c r="H22" s="299" t="s">
        <v>18</v>
      </c>
      <c r="I22" s="299"/>
      <c r="J22" s="299" t="s">
        <v>19</v>
      </c>
      <c r="K22" s="299"/>
      <c r="L22" s="299" t="s">
        <v>20</v>
      </c>
      <c r="M22" s="299"/>
      <c r="N22" s="299" t="s">
        <v>21</v>
      </c>
      <c r="O22" s="299"/>
      <c r="P22" s="299" t="s">
        <v>22</v>
      </c>
      <c r="Q22" s="300"/>
    </row>
    <row r="23" spans="1:17" ht="102.75" customHeight="1" x14ac:dyDescent="0.25">
      <c r="A23" s="301"/>
      <c r="B23" s="16" t="s">
        <v>23</v>
      </c>
      <c r="C23" s="17" t="s">
        <v>272</v>
      </c>
      <c r="D23" s="16" t="s">
        <v>23</v>
      </c>
      <c r="E23" s="17" t="s">
        <v>272</v>
      </c>
      <c r="F23" s="16" t="s">
        <v>23</v>
      </c>
      <c r="G23" s="17" t="s">
        <v>272</v>
      </c>
      <c r="H23" s="16" t="s">
        <v>23</v>
      </c>
      <c r="I23" s="17" t="s">
        <v>272</v>
      </c>
      <c r="J23" s="16" t="s">
        <v>23</v>
      </c>
      <c r="K23" s="17" t="s">
        <v>272</v>
      </c>
      <c r="L23" s="16" t="s">
        <v>23</v>
      </c>
      <c r="M23" s="17" t="s">
        <v>272</v>
      </c>
      <c r="N23" s="16" t="s">
        <v>23</v>
      </c>
      <c r="O23" s="17" t="s">
        <v>272</v>
      </c>
      <c r="P23" s="16" t="s">
        <v>23</v>
      </c>
      <c r="Q23" s="21" t="s">
        <v>272</v>
      </c>
    </row>
    <row r="24" spans="1:17" ht="18.75" x14ac:dyDescent="0.25">
      <c r="A24" s="293" t="s">
        <v>34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5"/>
    </row>
    <row r="25" spans="1:17" ht="42" customHeight="1" x14ac:dyDescent="0.25">
      <c r="A25" s="22" t="s">
        <v>25</v>
      </c>
      <c r="B25" s="18">
        <f t="shared" ref="B25:C30" si="3">SUM(D25,F25,H25,J25,L25,N25,P25)</f>
        <v>433</v>
      </c>
      <c r="C25" s="18">
        <f t="shared" si="3"/>
        <v>1938</v>
      </c>
      <c r="D25" s="19">
        <f t="shared" ref="D25:Q25" si="4">D26+D27+D28+D29+D30+D32+D33+D34+D35+D36</f>
        <v>138</v>
      </c>
      <c r="E25" s="19">
        <f t="shared" si="4"/>
        <v>272</v>
      </c>
      <c r="F25" s="19">
        <f t="shared" si="4"/>
        <v>19</v>
      </c>
      <c r="G25" s="19">
        <f t="shared" si="4"/>
        <v>304</v>
      </c>
      <c r="H25" s="19">
        <f t="shared" si="4"/>
        <v>65</v>
      </c>
      <c r="I25" s="19">
        <f t="shared" si="4"/>
        <v>595</v>
      </c>
      <c r="J25" s="19">
        <f t="shared" si="4"/>
        <v>123</v>
      </c>
      <c r="K25" s="19">
        <f t="shared" si="4"/>
        <v>545</v>
      </c>
      <c r="L25" s="19">
        <f t="shared" si="4"/>
        <v>51</v>
      </c>
      <c r="M25" s="19">
        <f t="shared" si="4"/>
        <v>52</v>
      </c>
      <c r="N25" s="19">
        <f t="shared" si="4"/>
        <v>26</v>
      </c>
      <c r="O25" s="19">
        <f t="shared" si="4"/>
        <v>157</v>
      </c>
      <c r="P25" s="19">
        <f t="shared" si="4"/>
        <v>11</v>
      </c>
      <c r="Q25" s="23">
        <f t="shared" si="4"/>
        <v>13</v>
      </c>
    </row>
    <row r="26" spans="1:17" ht="38.25" customHeight="1" x14ac:dyDescent="0.25">
      <c r="A26" s="24" t="s">
        <v>30</v>
      </c>
      <c r="B26" s="18">
        <f t="shared" si="3"/>
        <v>81</v>
      </c>
      <c r="C26" s="18">
        <f t="shared" si="3"/>
        <v>81</v>
      </c>
      <c r="D26" s="222">
        <v>24</v>
      </c>
      <c r="E26" s="222">
        <v>24</v>
      </c>
      <c r="F26" s="222">
        <v>3</v>
      </c>
      <c r="G26" s="222">
        <v>3</v>
      </c>
      <c r="H26" s="222">
        <v>16</v>
      </c>
      <c r="I26" s="222">
        <v>16</v>
      </c>
      <c r="J26" s="222">
        <v>21</v>
      </c>
      <c r="K26" s="222">
        <v>21</v>
      </c>
      <c r="L26" s="222">
        <v>0</v>
      </c>
      <c r="M26" s="222">
        <v>0</v>
      </c>
      <c r="N26" s="222">
        <v>6</v>
      </c>
      <c r="O26" s="222">
        <v>6</v>
      </c>
      <c r="P26" s="222">
        <v>11</v>
      </c>
      <c r="Q26" s="223">
        <v>11</v>
      </c>
    </row>
    <row r="27" spans="1:17" ht="45" customHeight="1" x14ac:dyDescent="0.25">
      <c r="A27" s="25" t="s">
        <v>31</v>
      </c>
      <c r="B27" s="18">
        <f t="shared" si="3"/>
        <v>9</v>
      </c>
      <c r="C27" s="18">
        <f t="shared" si="3"/>
        <v>48</v>
      </c>
      <c r="D27" s="222">
        <v>6</v>
      </c>
      <c r="E27" s="222">
        <v>15</v>
      </c>
      <c r="F27" s="222">
        <v>0</v>
      </c>
      <c r="G27" s="222">
        <v>0</v>
      </c>
      <c r="H27" s="222">
        <v>1</v>
      </c>
      <c r="I27" s="222">
        <v>21</v>
      </c>
      <c r="J27" s="222">
        <v>0</v>
      </c>
      <c r="K27" s="222">
        <v>0</v>
      </c>
      <c r="L27" s="222">
        <v>0</v>
      </c>
      <c r="M27" s="222">
        <v>0</v>
      </c>
      <c r="N27" s="222">
        <v>2</v>
      </c>
      <c r="O27" s="222">
        <v>12</v>
      </c>
      <c r="P27" s="222">
        <v>0</v>
      </c>
      <c r="Q27" s="223">
        <v>0</v>
      </c>
    </row>
    <row r="28" spans="1:17" ht="48.75" customHeight="1" x14ac:dyDescent="0.25">
      <c r="A28" s="25" t="s">
        <v>32</v>
      </c>
      <c r="B28" s="18">
        <f t="shared" si="3"/>
        <v>15</v>
      </c>
      <c r="C28" s="18">
        <f t="shared" si="3"/>
        <v>215</v>
      </c>
      <c r="D28" s="222">
        <v>0</v>
      </c>
      <c r="E28" s="222">
        <v>0</v>
      </c>
      <c r="F28" s="222">
        <v>4</v>
      </c>
      <c r="G28" s="222">
        <v>65</v>
      </c>
      <c r="H28" s="222">
        <v>11</v>
      </c>
      <c r="I28" s="222">
        <v>150</v>
      </c>
      <c r="J28" s="222">
        <v>0</v>
      </c>
      <c r="K28" s="222">
        <v>0</v>
      </c>
      <c r="L28" s="222">
        <v>0</v>
      </c>
      <c r="M28" s="222">
        <v>0</v>
      </c>
      <c r="N28" s="222">
        <v>0</v>
      </c>
      <c r="O28" s="222">
        <v>0</v>
      </c>
      <c r="P28" s="222">
        <v>0</v>
      </c>
      <c r="Q28" s="223">
        <v>0</v>
      </c>
    </row>
    <row r="29" spans="1:17" ht="41.25" customHeight="1" x14ac:dyDescent="0.25">
      <c r="A29" s="26" t="s">
        <v>35</v>
      </c>
      <c r="B29" s="18">
        <f t="shared" si="3"/>
        <v>5</v>
      </c>
      <c r="C29" s="18">
        <f t="shared" si="3"/>
        <v>125</v>
      </c>
      <c r="D29" s="222">
        <v>0</v>
      </c>
      <c r="E29" s="222">
        <v>0</v>
      </c>
      <c r="F29" s="222">
        <v>5</v>
      </c>
      <c r="G29" s="222">
        <v>125</v>
      </c>
      <c r="H29" s="222">
        <v>0</v>
      </c>
      <c r="I29" s="222">
        <v>0</v>
      </c>
      <c r="J29" s="222">
        <v>0</v>
      </c>
      <c r="K29" s="222">
        <v>0</v>
      </c>
      <c r="L29" s="222">
        <v>0</v>
      </c>
      <c r="M29" s="222">
        <v>0</v>
      </c>
      <c r="N29" s="222">
        <v>0</v>
      </c>
      <c r="O29" s="222">
        <v>0</v>
      </c>
      <c r="P29" s="222">
        <v>0</v>
      </c>
      <c r="Q29" s="223">
        <v>0</v>
      </c>
    </row>
    <row r="30" spans="1:17" ht="47.25" customHeight="1" x14ac:dyDescent="0.25">
      <c r="A30" s="25" t="s">
        <v>27</v>
      </c>
      <c r="B30" s="18">
        <f t="shared" si="3"/>
        <v>0</v>
      </c>
      <c r="C30" s="18">
        <f t="shared" si="3"/>
        <v>0</v>
      </c>
      <c r="D30" s="222">
        <v>0</v>
      </c>
      <c r="E30" s="222">
        <v>0</v>
      </c>
      <c r="F30" s="222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2">
        <v>0</v>
      </c>
      <c r="M30" s="222">
        <v>0</v>
      </c>
      <c r="N30" s="222">
        <v>0</v>
      </c>
      <c r="O30" s="222">
        <v>0</v>
      </c>
      <c r="P30" s="222">
        <v>0</v>
      </c>
      <c r="Q30" s="223">
        <v>0</v>
      </c>
    </row>
    <row r="31" spans="1:17" ht="18.75" x14ac:dyDescent="0.25">
      <c r="A31" s="293" t="s">
        <v>36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5"/>
    </row>
    <row r="32" spans="1:17" ht="39" customHeight="1" x14ac:dyDescent="0.25">
      <c r="A32" s="24" t="s">
        <v>30</v>
      </c>
      <c r="B32" s="18">
        <f t="shared" ref="B32:C36" si="5">SUM(D32,F32,H32,J32,L32,N32,P32)</f>
        <v>281</v>
      </c>
      <c r="C32" s="18">
        <f t="shared" si="5"/>
        <v>281</v>
      </c>
      <c r="D32" s="222">
        <v>95</v>
      </c>
      <c r="E32" s="222">
        <v>95</v>
      </c>
      <c r="F32" s="222">
        <v>2</v>
      </c>
      <c r="G32" s="222">
        <v>2</v>
      </c>
      <c r="H32" s="222">
        <v>33</v>
      </c>
      <c r="I32" s="222">
        <v>33</v>
      </c>
      <c r="J32" s="222">
        <v>94</v>
      </c>
      <c r="K32" s="222">
        <v>94</v>
      </c>
      <c r="L32" s="222">
        <v>50</v>
      </c>
      <c r="M32" s="222">
        <v>50</v>
      </c>
      <c r="N32" s="222">
        <v>7</v>
      </c>
      <c r="O32" s="222">
        <v>7</v>
      </c>
      <c r="P32" s="222">
        <v>0</v>
      </c>
      <c r="Q32" s="223">
        <v>0</v>
      </c>
    </row>
    <row r="33" spans="1:17" ht="47.25" customHeight="1" x14ac:dyDescent="0.25">
      <c r="A33" s="25" t="s">
        <v>31</v>
      </c>
      <c r="B33" s="18">
        <f t="shared" si="5"/>
        <v>27</v>
      </c>
      <c r="C33" s="18">
        <f t="shared" si="5"/>
        <v>279</v>
      </c>
      <c r="D33" s="222">
        <v>8</v>
      </c>
      <c r="E33" s="222">
        <v>18</v>
      </c>
      <c r="F33" s="222">
        <v>1</v>
      </c>
      <c r="G33" s="222">
        <v>24</v>
      </c>
      <c r="H33" s="222">
        <v>1</v>
      </c>
      <c r="I33" s="222">
        <v>15</v>
      </c>
      <c r="J33" s="222">
        <v>6</v>
      </c>
      <c r="K33" s="222">
        <v>110</v>
      </c>
      <c r="L33" s="222">
        <v>1</v>
      </c>
      <c r="M33" s="222">
        <v>2</v>
      </c>
      <c r="N33" s="222">
        <v>10</v>
      </c>
      <c r="O33" s="222">
        <v>108</v>
      </c>
      <c r="P33" s="222">
        <v>0</v>
      </c>
      <c r="Q33" s="223">
        <v>2</v>
      </c>
    </row>
    <row r="34" spans="1:17" ht="44.25" customHeight="1" x14ac:dyDescent="0.25">
      <c r="A34" s="25" t="s">
        <v>32</v>
      </c>
      <c r="B34" s="18">
        <f t="shared" si="5"/>
        <v>10</v>
      </c>
      <c r="C34" s="18">
        <f t="shared" si="5"/>
        <v>234</v>
      </c>
      <c r="D34" s="222">
        <v>4</v>
      </c>
      <c r="E34" s="222">
        <v>95</v>
      </c>
      <c r="F34" s="222">
        <v>4</v>
      </c>
      <c r="G34" s="222">
        <v>85</v>
      </c>
      <c r="H34" s="222">
        <v>1</v>
      </c>
      <c r="I34" s="222">
        <v>30</v>
      </c>
      <c r="J34" s="222">
        <v>0</v>
      </c>
      <c r="K34" s="222">
        <v>0</v>
      </c>
      <c r="L34" s="222">
        <v>0</v>
      </c>
      <c r="M34" s="222">
        <v>0</v>
      </c>
      <c r="N34" s="222">
        <v>1</v>
      </c>
      <c r="O34" s="222">
        <v>24</v>
      </c>
      <c r="P34" s="222">
        <v>0</v>
      </c>
      <c r="Q34" s="223">
        <v>0</v>
      </c>
    </row>
    <row r="35" spans="1:17" ht="33" customHeight="1" x14ac:dyDescent="0.25">
      <c r="A35" s="26" t="s">
        <v>35</v>
      </c>
      <c r="B35" s="18">
        <f t="shared" si="5"/>
        <v>4</v>
      </c>
      <c r="C35" s="18">
        <f t="shared" si="5"/>
        <v>375</v>
      </c>
      <c r="D35" s="222">
        <v>1</v>
      </c>
      <c r="E35" s="222">
        <v>25</v>
      </c>
      <c r="F35" s="222">
        <v>0</v>
      </c>
      <c r="G35" s="222">
        <v>0</v>
      </c>
      <c r="H35" s="222">
        <v>1</v>
      </c>
      <c r="I35" s="222">
        <v>30</v>
      </c>
      <c r="J35" s="222">
        <v>2</v>
      </c>
      <c r="K35" s="222">
        <v>320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3">
        <v>0</v>
      </c>
    </row>
    <row r="36" spans="1:17" ht="47.25" customHeight="1" x14ac:dyDescent="0.25">
      <c r="A36" s="25" t="s">
        <v>27</v>
      </c>
      <c r="B36" s="18">
        <f t="shared" si="5"/>
        <v>1</v>
      </c>
      <c r="C36" s="18">
        <f t="shared" si="5"/>
        <v>300</v>
      </c>
      <c r="D36" s="222">
        <v>0</v>
      </c>
      <c r="E36" s="222">
        <v>0</v>
      </c>
      <c r="F36" s="222">
        <v>0</v>
      </c>
      <c r="G36" s="222">
        <v>0</v>
      </c>
      <c r="H36" s="222">
        <v>1</v>
      </c>
      <c r="I36" s="222">
        <v>300</v>
      </c>
      <c r="J36" s="222">
        <v>0</v>
      </c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3">
        <v>0</v>
      </c>
    </row>
    <row r="37" spans="1:17" ht="18.75" x14ac:dyDescent="0.25">
      <c r="A37" s="296" t="s">
        <v>37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8"/>
    </row>
    <row r="38" spans="1:17" ht="18.75" x14ac:dyDescent="0.25">
      <c r="A38" s="301" t="s">
        <v>12</v>
      </c>
      <c r="B38" s="299" t="s">
        <v>13</v>
      </c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300"/>
    </row>
    <row r="39" spans="1:17" ht="18.75" x14ac:dyDescent="0.25">
      <c r="A39" s="301"/>
      <c r="B39" s="302" t="s">
        <v>14</v>
      </c>
      <c r="C39" s="302"/>
      <c r="D39" s="299" t="s">
        <v>15</v>
      </c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300"/>
    </row>
    <row r="40" spans="1:17" ht="18.75" x14ac:dyDescent="0.25">
      <c r="A40" s="301"/>
      <c r="B40" s="302"/>
      <c r="C40" s="302"/>
      <c r="D40" s="299" t="s">
        <v>16</v>
      </c>
      <c r="E40" s="299"/>
      <c r="F40" s="299" t="s">
        <v>17</v>
      </c>
      <c r="G40" s="299"/>
      <c r="H40" s="299" t="s">
        <v>18</v>
      </c>
      <c r="I40" s="299"/>
      <c r="J40" s="299" t="s">
        <v>19</v>
      </c>
      <c r="K40" s="299"/>
      <c r="L40" s="299" t="s">
        <v>20</v>
      </c>
      <c r="M40" s="299"/>
      <c r="N40" s="299" t="s">
        <v>21</v>
      </c>
      <c r="O40" s="299"/>
      <c r="P40" s="299" t="s">
        <v>22</v>
      </c>
      <c r="Q40" s="300"/>
    </row>
    <row r="41" spans="1:17" ht="97.5" customHeight="1" x14ac:dyDescent="0.25">
      <c r="A41" s="301"/>
      <c r="B41" s="16" t="s">
        <v>23</v>
      </c>
      <c r="C41" s="17" t="s">
        <v>272</v>
      </c>
      <c r="D41" s="16" t="s">
        <v>23</v>
      </c>
      <c r="E41" s="17" t="s">
        <v>272</v>
      </c>
      <c r="F41" s="16" t="s">
        <v>23</v>
      </c>
      <c r="G41" s="17" t="s">
        <v>272</v>
      </c>
      <c r="H41" s="16" t="s">
        <v>23</v>
      </c>
      <c r="I41" s="17" t="s">
        <v>272</v>
      </c>
      <c r="J41" s="16" t="s">
        <v>23</v>
      </c>
      <c r="K41" s="17" t="s">
        <v>272</v>
      </c>
      <c r="L41" s="16" t="s">
        <v>23</v>
      </c>
      <c r="M41" s="17" t="s">
        <v>272</v>
      </c>
      <c r="N41" s="16" t="s">
        <v>23</v>
      </c>
      <c r="O41" s="17" t="s">
        <v>272</v>
      </c>
      <c r="P41" s="16" t="s">
        <v>23</v>
      </c>
      <c r="Q41" s="21" t="s">
        <v>272</v>
      </c>
    </row>
    <row r="42" spans="1:17" ht="20.25" customHeight="1" x14ac:dyDescent="0.25">
      <c r="A42" s="293" t="s">
        <v>38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5"/>
    </row>
    <row r="43" spans="1:17" ht="36" customHeight="1" x14ac:dyDescent="0.25">
      <c r="A43" s="22" t="s">
        <v>25</v>
      </c>
      <c r="B43" s="18">
        <f t="shared" ref="B43:C48" si="6">SUM(D43,F43,H43,J43,L43,N43,P43)</f>
        <v>23166</v>
      </c>
      <c r="C43" s="18">
        <f t="shared" si="6"/>
        <v>55392</v>
      </c>
      <c r="D43" s="19">
        <f t="shared" ref="D43:Q43" si="7">D44+D45+D46+D47+D48+D50+D51+D52+D53+D54+D56+D57+D58+D59+D60</f>
        <v>2258</v>
      </c>
      <c r="E43" s="19">
        <f t="shared" si="7"/>
        <v>3375</v>
      </c>
      <c r="F43" s="19">
        <f t="shared" si="7"/>
        <v>520</v>
      </c>
      <c r="G43" s="19">
        <f t="shared" si="7"/>
        <v>1499</v>
      </c>
      <c r="H43" s="19">
        <f t="shared" si="7"/>
        <v>1760</v>
      </c>
      <c r="I43" s="19">
        <f t="shared" si="7"/>
        <v>3888</v>
      </c>
      <c r="J43" s="19">
        <f t="shared" si="7"/>
        <v>6716</v>
      </c>
      <c r="K43" s="19">
        <f t="shared" si="7"/>
        <v>17048</v>
      </c>
      <c r="L43" s="19">
        <f t="shared" si="7"/>
        <v>669</v>
      </c>
      <c r="M43" s="19">
        <f t="shared" si="7"/>
        <v>1423</v>
      </c>
      <c r="N43" s="19">
        <f t="shared" si="7"/>
        <v>9018</v>
      </c>
      <c r="O43" s="19">
        <f t="shared" si="7"/>
        <v>22533</v>
      </c>
      <c r="P43" s="19">
        <f t="shared" si="7"/>
        <v>2225</v>
      </c>
      <c r="Q43" s="23">
        <f t="shared" si="7"/>
        <v>5626</v>
      </c>
    </row>
    <row r="44" spans="1:17" ht="45.75" customHeight="1" x14ac:dyDescent="0.25">
      <c r="A44" s="24" t="s">
        <v>30</v>
      </c>
      <c r="B44" s="18">
        <f t="shared" si="6"/>
        <v>5110</v>
      </c>
      <c r="C44" s="18">
        <f t="shared" si="6"/>
        <v>5110</v>
      </c>
      <c r="D44" s="220">
        <v>294</v>
      </c>
      <c r="E44" s="220">
        <v>294</v>
      </c>
      <c r="F44" s="220">
        <v>102</v>
      </c>
      <c r="G44" s="220">
        <v>102</v>
      </c>
      <c r="H44" s="220">
        <v>450</v>
      </c>
      <c r="I44" s="220">
        <v>450</v>
      </c>
      <c r="J44" s="220">
        <v>1788</v>
      </c>
      <c r="K44" s="220">
        <v>1788</v>
      </c>
      <c r="L44" s="220">
        <v>146</v>
      </c>
      <c r="M44" s="220">
        <v>146</v>
      </c>
      <c r="N44" s="220">
        <v>1972</v>
      </c>
      <c r="O44" s="220">
        <v>1972</v>
      </c>
      <c r="P44" s="220">
        <v>358</v>
      </c>
      <c r="Q44" s="221">
        <v>358</v>
      </c>
    </row>
    <row r="45" spans="1:17" ht="42" customHeight="1" x14ac:dyDescent="0.25">
      <c r="A45" s="25" t="s">
        <v>31</v>
      </c>
      <c r="B45" s="18">
        <f t="shared" si="6"/>
        <v>406</v>
      </c>
      <c r="C45" s="18">
        <f t="shared" si="6"/>
        <v>1776</v>
      </c>
      <c r="D45" s="220">
        <v>20</v>
      </c>
      <c r="E45" s="220">
        <v>34</v>
      </c>
      <c r="F45" s="220">
        <v>0</v>
      </c>
      <c r="G45" s="220">
        <v>0</v>
      </c>
      <c r="H45" s="220">
        <v>16</v>
      </c>
      <c r="I45" s="220">
        <v>252</v>
      </c>
      <c r="J45" s="220">
        <v>88</v>
      </c>
      <c r="K45" s="220">
        <v>535</v>
      </c>
      <c r="L45" s="220">
        <v>3</v>
      </c>
      <c r="M45" s="220">
        <v>9</v>
      </c>
      <c r="N45" s="220">
        <v>228</v>
      </c>
      <c r="O45" s="220">
        <v>797</v>
      </c>
      <c r="P45" s="220">
        <v>51</v>
      </c>
      <c r="Q45" s="221">
        <v>149</v>
      </c>
    </row>
    <row r="46" spans="1:17" ht="45" customHeight="1" x14ac:dyDescent="0.25">
      <c r="A46" s="25" t="s">
        <v>32</v>
      </c>
      <c r="B46" s="18">
        <f t="shared" si="6"/>
        <v>336</v>
      </c>
      <c r="C46" s="18">
        <f t="shared" si="6"/>
        <v>4971</v>
      </c>
      <c r="D46" s="220">
        <v>21</v>
      </c>
      <c r="E46" s="220">
        <v>375</v>
      </c>
      <c r="F46" s="220">
        <v>17</v>
      </c>
      <c r="G46" s="220">
        <v>387</v>
      </c>
      <c r="H46" s="220">
        <v>4</v>
      </c>
      <c r="I46" s="220">
        <v>493</v>
      </c>
      <c r="J46" s="220">
        <v>71</v>
      </c>
      <c r="K46" s="220">
        <v>1261</v>
      </c>
      <c r="L46" s="220">
        <v>9</v>
      </c>
      <c r="M46" s="220">
        <v>126</v>
      </c>
      <c r="N46" s="220">
        <v>130</v>
      </c>
      <c r="O46" s="220">
        <v>1526</v>
      </c>
      <c r="P46" s="220">
        <v>84</v>
      </c>
      <c r="Q46" s="221">
        <v>803</v>
      </c>
    </row>
    <row r="47" spans="1:17" ht="44.25" customHeight="1" x14ac:dyDescent="0.25">
      <c r="A47" s="26" t="s">
        <v>35</v>
      </c>
      <c r="B47" s="18">
        <f t="shared" si="6"/>
        <v>97</v>
      </c>
      <c r="C47" s="18">
        <f t="shared" si="6"/>
        <v>8463</v>
      </c>
      <c r="D47" s="220">
        <v>3</v>
      </c>
      <c r="E47" s="220">
        <v>65</v>
      </c>
      <c r="F47" s="220">
        <v>27</v>
      </c>
      <c r="G47" s="220">
        <v>570</v>
      </c>
      <c r="H47" s="220">
        <v>4</v>
      </c>
      <c r="I47" s="220">
        <v>965</v>
      </c>
      <c r="J47" s="220">
        <v>29</v>
      </c>
      <c r="K47" s="220">
        <v>4209</v>
      </c>
      <c r="L47" s="220">
        <v>4</v>
      </c>
      <c r="M47" s="220">
        <v>495</v>
      </c>
      <c r="N47" s="220">
        <v>30</v>
      </c>
      <c r="O47" s="220">
        <v>2159</v>
      </c>
      <c r="P47" s="220">
        <v>0</v>
      </c>
      <c r="Q47" s="221">
        <v>0</v>
      </c>
    </row>
    <row r="48" spans="1:17" ht="48" customHeight="1" x14ac:dyDescent="0.25">
      <c r="A48" s="25" t="s">
        <v>27</v>
      </c>
      <c r="B48" s="18">
        <f t="shared" si="6"/>
        <v>4</v>
      </c>
      <c r="C48" s="18">
        <f t="shared" si="6"/>
        <v>639</v>
      </c>
      <c r="D48" s="220">
        <v>0</v>
      </c>
      <c r="E48" s="220">
        <v>40</v>
      </c>
      <c r="F48" s="220">
        <v>1</v>
      </c>
      <c r="G48" s="220">
        <v>24</v>
      </c>
      <c r="H48" s="220">
        <v>1</v>
      </c>
      <c r="I48" s="220">
        <v>400</v>
      </c>
      <c r="J48" s="220">
        <v>1</v>
      </c>
      <c r="K48" s="220">
        <v>135</v>
      </c>
      <c r="L48" s="220">
        <v>0</v>
      </c>
      <c r="M48" s="220">
        <v>0</v>
      </c>
      <c r="N48" s="220">
        <v>1</v>
      </c>
      <c r="O48" s="220">
        <v>40</v>
      </c>
      <c r="P48" s="220">
        <v>0</v>
      </c>
      <c r="Q48" s="221">
        <v>0</v>
      </c>
    </row>
    <row r="49" spans="1:17" ht="18.75" x14ac:dyDescent="0.25">
      <c r="A49" s="293" t="s">
        <v>39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5"/>
    </row>
    <row r="50" spans="1:17" ht="42.75" customHeight="1" x14ac:dyDescent="0.25">
      <c r="A50" s="24" t="s">
        <v>30</v>
      </c>
      <c r="B50" s="18">
        <f t="shared" ref="B50:C54" si="8">SUM(D50,F50,H50,J50,L50,N50,P50)</f>
        <v>12</v>
      </c>
      <c r="C50" s="18">
        <f t="shared" si="8"/>
        <v>12</v>
      </c>
      <c r="D50" s="220">
        <v>0</v>
      </c>
      <c r="E50" s="220">
        <v>0</v>
      </c>
      <c r="F50" s="220">
        <v>0</v>
      </c>
      <c r="G50" s="220">
        <v>0</v>
      </c>
      <c r="H50" s="220">
        <v>0</v>
      </c>
      <c r="I50" s="220">
        <v>0</v>
      </c>
      <c r="J50" s="220">
        <v>12</v>
      </c>
      <c r="K50" s="220">
        <v>12</v>
      </c>
      <c r="L50" s="220">
        <v>0</v>
      </c>
      <c r="M50" s="220">
        <v>0</v>
      </c>
      <c r="N50" s="220">
        <v>0</v>
      </c>
      <c r="O50" s="220">
        <v>0</v>
      </c>
      <c r="P50" s="220">
        <v>0</v>
      </c>
      <c r="Q50" s="221">
        <v>0</v>
      </c>
    </row>
    <row r="51" spans="1:17" ht="41.25" customHeight="1" x14ac:dyDescent="0.25">
      <c r="A51" s="25" t="s">
        <v>31</v>
      </c>
      <c r="B51" s="18">
        <f t="shared" si="8"/>
        <v>0</v>
      </c>
      <c r="C51" s="18">
        <f t="shared" si="8"/>
        <v>0</v>
      </c>
      <c r="D51" s="220">
        <v>0</v>
      </c>
      <c r="E51" s="220">
        <v>0</v>
      </c>
      <c r="F51" s="220">
        <v>0</v>
      </c>
      <c r="G51" s="220">
        <v>0</v>
      </c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  <c r="P51" s="220">
        <v>0</v>
      </c>
      <c r="Q51" s="221">
        <v>0</v>
      </c>
    </row>
    <row r="52" spans="1:17" ht="48" customHeight="1" x14ac:dyDescent="0.25">
      <c r="A52" s="25" t="s">
        <v>32</v>
      </c>
      <c r="B52" s="18">
        <f t="shared" si="8"/>
        <v>0</v>
      </c>
      <c r="C52" s="18">
        <f t="shared" si="8"/>
        <v>0</v>
      </c>
      <c r="D52" s="220">
        <v>0</v>
      </c>
      <c r="E52" s="220">
        <v>0</v>
      </c>
      <c r="F52" s="220">
        <v>0</v>
      </c>
      <c r="G52" s="220">
        <v>0</v>
      </c>
      <c r="H52" s="220">
        <v>0</v>
      </c>
      <c r="I52" s="220">
        <v>0</v>
      </c>
      <c r="J52" s="220">
        <v>0</v>
      </c>
      <c r="K52" s="220">
        <v>0</v>
      </c>
      <c r="L52" s="220">
        <v>0</v>
      </c>
      <c r="M52" s="220">
        <v>0</v>
      </c>
      <c r="N52" s="220">
        <v>0</v>
      </c>
      <c r="O52" s="220">
        <v>0</v>
      </c>
      <c r="P52" s="220">
        <v>0</v>
      </c>
      <c r="Q52" s="221">
        <v>0</v>
      </c>
    </row>
    <row r="53" spans="1:17" ht="42.75" customHeight="1" x14ac:dyDescent="0.25">
      <c r="A53" s="26" t="s">
        <v>35</v>
      </c>
      <c r="B53" s="18">
        <f t="shared" si="8"/>
        <v>0</v>
      </c>
      <c r="C53" s="18">
        <f t="shared" si="8"/>
        <v>0</v>
      </c>
      <c r="D53" s="220">
        <v>0</v>
      </c>
      <c r="E53" s="220">
        <v>0</v>
      </c>
      <c r="F53" s="220">
        <v>0</v>
      </c>
      <c r="G53" s="220">
        <v>0</v>
      </c>
      <c r="H53" s="220">
        <v>0</v>
      </c>
      <c r="I53" s="220">
        <v>0</v>
      </c>
      <c r="J53" s="220">
        <v>0</v>
      </c>
      <c r="K53" s="220">
        <v>0</v>
      </c>
      <c r="L53" s="220">
        <v>0</v>
      </c>
      <c r="M53" s="220">
        <v>0</v>
      </c>
      <c r="N53" s="220">
        <v>0</v>
      </c>
      <c r="O53" s="220">
        <v>0</v>
      </c>
      <c r="P53" s="220">
        <v>0</v>
      </c>
      <c r="Q53" s="221">
        <v>0</v>
      </c>
    </row>
    <row r="54" spans="1:17" ht="39.75" customHeight="1" x14ac:dyDescent="0.25">
      <c r="A54" s="25" t="s">
        <v>27</v>
      </c>
      <c r="B54" s="18">
        <f t="shared" si="8"/>
        <v>0</v>
      </c>
      <c r="C54" s="18">
        <f t="shared" si="8"/>
        <v>0</v>
      </c>
      <c r="D54" s="220">
        <v>0</v>
      </c>
      <c r="E54" s="220">
        <v>0</v>
      </c>
      <c r="F54" s="220">
        <v>0</v>
      </c>
      <c r="G54" s="220">
        <v>0</v>
      </c>
      <c r="H54" s="220">
        <v>0</v>
      </c>
      <c r="I54" s="220">
        <v>0</v>
      </c>
      <c r="J54" s="220">
        <v>0</v>
      </c>
      <c r="K54" s="220">
        <v>0</v>
      </c>
      <c r="L54" s="220">
        <v>0</v>
      </c>
      <c r="M54" s="220">
        <v>0</v>
      </c>
      <c r="N54" s="220">
        <v>0</v>
      </c>
      <c r="O54" s="220">
        <v>0</v>
      </c>
      <c r="P54" s="220">
        <v>0</v>
      </c>
      <c r="Q54" s="221">
        <v>0</v>
      </c>
    </row>
    <row r="55" spans="1:17" ht="18.75" x14ac:dyDescent="0.25">
      <c r="A55" s="303" t="s">
        <v>40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5"/>
    </row>
    <row r="56" spans="1:17" ht="41.25" customHeight="1" x14ac:dyDescent="0.25">
      <c r="A56" s="24" t="s">
        <v>30</v>
      </c>
      <c r="B56" s="18">
        <f t="shared" ref="B56:C60" si="9">SUM(D56,F56,H56,J56,L56,N56,P56)</f>
        <v>15076</v>
      </c>
      <c r="C56" s="18">
        <f t="shared" si="9"/>
        <v>15076</v>
      </c>
      <c r="D56" s="220">
        <v>1750</v>
      </c>
      <c r="E56" s="220">
        <v>1750</v>
      </c>
      <c r="F56" s="220">
        <v>353</v>
      </c>
      <c r="G56" s="220">
        <v>353</v>
      </c>
      <c r="H56" s="220">
        <v>1273</v>
      </c>
      <c r="I56" s="220">
        <v>1273</v>
      </c>
      <c r="J56" s="220">
        <v>4507</v>
      </c>
      <c r="K56" s="220">
        <v>4507</v>
      </c>
      <c r="L56" s="220">
        <v>473</v>
      </c>
      <c r="M56" s="220">
        <v>473</v>
      </c>
      <c r="N56" s="220">
        <v>5367</v>
      </c>
      <c r="O56" s="220">
        <v>5367</v>
      </c>
      <c r="P56" s="220">
        <v>1353</v>
      </c>
      <c r="Q56" s="221">
        <v>1353</v>
      </c>
    </row>
    <row r="57" spans="1:17" ht="42" customHeight="1" x14ac:dyDescent="0.25">
      <c r="A57" s="25" t="s">
        <v>31</v>
      </c>
      <c r="B57" s="18">
        <f t="shared" si="9"/>
        <v>1536</v>
      </c>
      <c r="C57" s="18">
        <f t="shared" si="9"/>
        <v>4565</v>
      </c>
      <c r="D57" s="220">
        <v>125</v>
      </c>
      <c r="E57" s="220">
        <v>370</v>
      </c>
      <c r="F57" s="220">
        <v>20</v>
      </c>
      <c r="G57" s="220">
        <v>59</v>
      </c>
      <c r="H57" s="220">
        <v>9</v>
      </c>
      <c r="I57" s="220">
        <v>16</v>
      </c>
      <c r="J57" s="220">
        <v>121</v>
      </c>
      <c r="K57" s="220">
        <v>516</v>
      </c>
      <c r="L57" s="220">
        <v>30</v>
      </c>
      <c r="M57" s="220">
        <v>61</v>
      </c>
      <c r="N57" s="220">
        <v>1018</v>
      </c>
      <c r="O57" s="220">
        <v>2677</v>
      </c>
      <c r="P57" s="220">
        <v>213</v>
      </c>
      <c r="Q57" s="221">
        <v>866</v>
      </c>
    </row>
    <row r="58" spans="1:17" ht="45" customHeight="1" x14ac:dyDescent="0.25">
      <c r="A58" s="25" t="s">
        <v>32</v>
      </c>
      <c r="B58" s="18">
        <f t="shared" si="9"/>
        <v>525</v>
      </c>
      <c r="C58" s="18">
        <f t="shared" si="9"/>
        <v>5650</v>
      </c>
      <c r="D58" s="220">
        <v>44</v>
      </c>
      <c r="E58" s="220">
        <v>247</v>
      </c>
      <c r="F58" s="220">
        <v>0</v>
      </c>
      <c r="G58" s="220">
        <v>0</v>
      </c>
      <c r="H58" s="220">
        <v>3</v>
      </c>
      <c r="I58" s="220">
        <v>39</v>
      </c>
      <c r="J58" s="220">
        <v>84</v>
      </c>
      <c r="K58" s="220">
        <v>1328</v>
      </c>
      <c r="L58" s="220">
        <v>3</v>
      </c>
      <c r="M58" s="220">
        <v>18</v>
      </c>
      <c r="N58" s="220">
        <v>227</v>
      </c>
      <c r="O58" s="220">
        <v>2032</v>
      </c>
      <c r="P58" s="220">
        <v>164</v>
      </c>
      <c r="Q58" s="221">
        <v>1986</v>
      </c>
    </row>
    <row r="59" spans="1:17" ht="42.75" customHeight="1" x14ac:dyDescent="0.25">
      <c r="A59" s="26" t="s">
        <v>35</v>
      </c>
      <c r="B59" s="18">
        <f t="shared" si="9"/>
        <v>62</v>
      </c>
      <c r="C59" s="18">
        <f t="shared" si="9"/>
        <v>8728</v>
      </c>
      <c r="D59" s="220">
        <v>1</v>
      </c>
      <c r="E59" s="220">
        <v>200</v>
      </c>
      <c r="F59" s="220">
        <v>0</v>
      </c>
      <c r="G59" s="220">
        <v>4</v>
      </c>
      <c r="H59" s="220">
        <v>0</v>
      </c>
      <c r="I59" s="220">
        <v>0</v>
      </c>
      <c r="J59" s="220">
        <v>14</v>
      </c>
      <c r="K59" s="220">
        <v>2457</v>
      </c>
      <c r="L59" s="220">
        <v>1</v>
      </c>
      <c r="M59" s="220">
        <v>95</v>
      </c>
      <c r="N59" s="220">
        <v>45</v>
      </c>
      <c r="O59" s="220">
        <v>5963</v>
      </c>
      <c r="P59" s="220">
        <v>1</v>
      </c>
      <c r="Q59" s="221">
        <v>9</v>
      </c>
    </row>
    <row r="60" spans="1:17" ht="42.75" customHeight="1" x14ac:dyDescent="0.25">
      <c r="A60" s="25" t="s">
        <v>27</v>
      </c>
      <c r="B60" s="18">
        <f t="shared" si="9"/>
        <v>2</v>
      </c>
      <c r="C60" s="18">
        <f t="shared" si="9"/>
        <v>402</v>
      </c>
      <c r="D60" s="220">
        <v>0</v>
      </c>
      <c r="E60" s="220">
        <v>0</v>
      </c>
      <c r="F60" s="220">
        <v>0</v>
      </c>
      <c r="G60" s="220">
        <v>0</v>
      </c>
      <c r="H60" s="220">
        <v>0</v>
      </c>
      <c r="I60" s="220">
        <v>0</v>
      </c>
      <c r="J60" s="220">
        <v>1</v>
      </c>
      <c r="K60" s="220">
        <v>300</v>
      </c>
      <c r="L60" s="220">
        <v>0</v>
      </c>
      <c r="M60" s="220">
        <v>0</v>
      </c>
      <c r="N60" s="220">
        <v>0</v>
      </c>
      <c r="O60" s="220">
        <v>0</v>
      </c>
      <c r="P60" s="220">
        <v>1</v>
      </c>
      <c r="Q60" s="221">
        <v>102</v>
      </c>
    </row>
    <row r="61" spans="1:17" ht="18.75" x14ac:dyDescent="0.25">
      <c r="A61" s="296" t="s">
        <v>41</v>
      </c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8"/>
    </row>
    <row r="62" spans="1:17" ht="18.75" x14ac:dyDescent="0.25">
      <c r="A62" s="301" t="s">
        <v>12</v>
      </c>
      <c r="B62" s="299" t="s">
        <v>13</v>
      </c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300"/>
    </row>
    <row r="63" spans="1:17" ht="18.75" x14ac:dyDescent="0.25">
      <c r="A63" s="301"/>
      <c r="B63" s="302" t="s">
        <v>14</v>
      </c>
      <c r="C63" s="302"/>
      <c r="D63" s="299" t="s">
        <v>15</v>
      </c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300"/>
    </row>
    <row r="64" spans="1:17" ht="18.75" x14ac:dyDescent="0.25">
      <c r="A64" s="301"/>
      <c r="B64" s="302"/>
      <c r="C64" s="302"/>
      <c r="D64" s="299" t="s">
        <v>16</v>
      </c>
      <c r="E64" s="299"/>
      <c r="F64" s="299" t="s">
        <v>17</v>
      </c>
      <c r="G64" s="299"/>
      <c r="H64" s="299" t="s">
        <v>18</v>
      </c>
      <c r="I64" s="299"/>
      <c r="J64" s="299" t="s">
        <v>19</v>
      </c>
      <c r="K64" s="299"/>
      <c r="L64" s="299" t="s">
        <v>20</v>
      </c>
      <c r="M64" s="299"/>
      <c r="N64" s="299" t="s">
        <v>21</v>
      </c>
      <c r="O64" s="299"/>
      <c r="P64" s="299" t="s">
        <v>22</v>
      </c>
      <c r="Q64" s="300"/>
    </row>
    <row r="65" spans="1:17" ht="99" customHeight="1" x14ac:dyDescent="0.25">
      <c r="A65" s="301"/>
      <c r="B65" s="16" t="s">
        <v>23</v>
      </c>
      <c r="C65" s="17" t="s">
        <v>272</v>
      </c>
      <c r="D65" s="16" t="s">
        <v>23</v>
      </c>
      <c r="E65" s="17" t="s">
        <v>272</v>
      </c>
      <c r="F65" s="16" t="s">
        <v>23</v>
      </c>
      <c r="G65" s="17" t="s">
        <v>272</v>
      </c>
      <c r="H65" s="16" t="s">
        <v>23</v>
      </c>
      <c r="I65" s="17" t="s">
        <v>272</v>
      </c>
      <c r="J65" s="16" t="s">
        <v>23</v>
      </c>
      <c r="K65" s="17" t="s">
        <v>272</v>
      </c>
      <c r="L65" s="16" t="s">
        <v>23</v>
      </c>
      <c r="M65" s="17" t="s">
        <v>272</v>
      </c>
      <c r="N65" s="16" t="s">
        <v>23</v>
      </c>
      <c r="O65" s="17" t="s">
        <v>272</v>
      </c>
      <c r="P65" s="16" t="s">
        <v>23</v>
      </c>
      <c r="Q65" s="21" t="s">
        <v>272</v>
      </c>
    </row>
    <row r="66" spans="1:17" ht="18.75" x14ac:dyDescent="0.25">
      <c r="A66" s="293" t="s">
        <v>42</v>
      </c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5"/>
    </row>
    <row r="67" spans="1:17" ht="49.5" customHeight="1" x14ac:dyDescent="0.25">
      <c r="A67" s="22" t="s">
        <v>25</v>
      </c>
      <c r="B67" s="18">
        <f t="shared" ref="B67:C72" si="10">SUM(D67,F67,H67,J67,L67,N67,P67)</f>
        <v>3880</v>
      </c>
      <c r="C67" s="18">
        <f t="shared" si="10"/>
        <v>24403</v>
      </c>
      <c r="D67" s="19">
        <f>SUM(D68:D72,D74:D77)</f>
        <v>617</v>
      </c>
      <c r="E67" s="19">
        <f t="shared" ref="E67:Q67" si="11">SUM(E68:E72,E74:E77)</f>
        <v>5366</v>
      </c>
      <c r="F67" s="19">
        <f t="shared" si="11"/>
        <v>226</v>
      </c>
      <c r="G67" s="19">
        <f t="shared" si="11"/>
        <v>2936</v>
      </c>
      <c r="H67" s="19">
        <f t="shared" si="11"/>
        <v>819</v>
      </c>
      <c r="I67" s="19">
        <f t="shared" si="11"/>
        <v>3950</v>
      </c>
      <c r="J67" s="19">
        <f t="shared" si="11"/>
        <v>994</v>
      </c>
      <c r="K67" s="19">
        <f t="shared" si="11"/>
        <v>7043</v>
      </c>
      <c r="L67" s="19">
        <f t="shared" si="11"/>
        <v>413</v>
      </c>
      <c r="M67" s="19">
        <f t="shared" si="11"/>
        <v>427</v>
      </c>
      <c r="N67" s="19">
        <f t="shared" si="11"/>
        <v>100</v>
      </c>
      <c r="O67" s="19">
        <f t="shared" si="11"/>
        <v>138</v>
      </c>
      <c r="P67" s="19">
        <f t="shared" si="11"/>
        <v>711</v>
      </c>
      <c r="Q67" s="23">
        <f t="shared" si="11"/>
        <v>4543</v>
      </c>
    </row>
    <row r="68" spans="1:17" ht="44.25" customHeight="1" x14ac:dyDescent="0.25">
      <c r="A68" s="24" t="s">
        <v>30</v>
      </c>
      <c r="B68" s="18">
        <f t="shared" si="10"/>
        <v>1559</v>
      </c>
      <c r="C68" s="18">
        <f t="shared" si="10"/>
        <v>1559</v>
      </c>
      <c r="D68" s="224">
        <v>347</v>
      </c>
      <c r="E68" s="224">
        <v>347</v>
      </c>
      <c r="F68" s="224">
        <v>123</v>
      </c>
      <c r="G68" s="224">
        <v>123</v>
      </c>
      <c r="H68" s="224">
        <v>394</v>
      </c>
      <c r="I68" s="224">
        <v>394</v>
      </c>
      <c r="J68" s="224">
        <v>346</v>
      </c>
      <c r="K68" s="224">
        <v>346</v>
      </c>
      <c r="L68" s="224">
        <v>258</v>
      </c>
      <c r="M68" s="224">
        <v>258</v>
      </c>
      <c r="N68" s="224">
        <v>60</v>
      </c>
      <c r="O68" s="224">
        <v>60</v>
      </c>
      <c r="P68" s="224">
        <v>31</v>
      </c>
      <c r="Q68" s="225">
        <v>31</v>
      </c>
    </row>
    <row r="69" spans="1:17" ht="39.75" customHeight="1" x14ac:dyDescent="0.25">
      <c r="A69" s="25" t="s">
        <v>31</v>
      </c>
      <c r="B69" s="18">
        <f t="shared" si="10"/>
        <v>42</v>
      </c>
      <c r="C69" s="18">
        <f t="shared" si="10"/>
        <v>436</v>
      </c>
      <c r="D69" s="224">
        <v>13</v>
      </c>
      <c r="E69" s="224">
        <v>182</v>
      </c>
      <c r="F69" s="224">
        <v>4</v>
      </c>
      <c r="G69" s="224">
        <v>79</v>
      </c>
      <c r="H69" s="224">
        <v>17</v>
      </c>
      <c r="I69" s="224">
        <v>99</v>
      </c>
      <c r="J69" s="224">
        <v>1</v>
      </c>
      <c r="K69" s="224">
        <v>12</v>
      </c>
      <c r="L69" s="224">
        <v>0</v>
      </c>
      <c r="M69" s="224">
        <v>0</v>
      </c>
      <c r="N69" s="224">
        <v>6</v>
      </c>
      <c r="O69" s="224">
        <v>12</v>
      </c>
      <c r="P69" s="224">
        <v>1</v>
      </c>
      <c r="Q69" s="225">
        <v>52</v>
      </c>
    </row>
    <row r="70" spans="1:17" ht="45" customHeight="1" x14ac:dyDescent="0.25">
      <c r="A70" s="25" t="s">
        <v>32</v>
      </c>
      <c r="B70" s="18">
        <f t="shared" si="10"/>
        <v>390</v>
      </c>
      <c r="C70" s="18">
        <f t="shared" si="10"/>
        <v>7623</v>
      </c>
      <c r="D70" s="224">
        <v>201</v>
      </c>
      <c r="E70" s="224">
        <v>3803</v>
      </c>
      <c r="F70" s="224">
        <v>58</v>
      </c>
      <c r="G70" s="224">
        <v>1363</v>
      </c>
      <c r="H70" s="224">
        <v>21</v>
      </c>
      <c r="I70" s="224">
        <v>464</v>
      </c>
      <c r="J70" s="224">
        <v>92</v>
      </c>
      <c r="K70" s="224">
        <v>1427</v>
      </c>
      <c r="L70" s="224">
        <v>1</v>
      </c>
      <c r="M70" s="224">
        <v>15</v>
      </c>
      <c r="N70" s="224">
        <v>0</v>
      </c>
      <c r="O70" s="224">
        <v>0</v>
      </c>
      <c r="P70" s="224">
        <v>17</v>
      </c>
      <c r="Q70" s="225">
        <v>551</v>
      </c>
    </row>
    <row r="71" spans="1:17" ht="27.75" customHeight="1" x14ac:dyDescent="0.25">
      <c r="A71" s="26" t="s">
        <v>35</v>
      </c>
      <c r="B71" s="18">
        <f t="shared" si="10"/>
        <v>46</v>
      </c>
      <c r="C71" s="18">
        <f t="shared" si="10"/>
        <v>3388</v>
      </c>
      <c r="D71" s="224">
        <v>5</v>
      </c>
      <c r="E71" s="224">
        <v>543</v>
      </c>
      <c r="F71" s="224">
        <v>0</v>
      </c>
      <c r="G71" s="224">
        <v>10</v>
      </c>
      <c r="H71" s="224">
        <v>6</v>
      </c>
      <c r="I71" s="224">
        <v>165</v>
      </c>
      <c r="J71" s="224">
        <v>31</v>
      </c>
      <c r="K71" s="224">
        <v>2588</v>
      </c>
      <c r="L71" s="224">
        <v>0</v>
      </c>
      <c r="M71" s="224">
        <v>0</v>
      </c>
      <c r="N71" s="224">
        <v>0</v>
      </c>
      <c r="O71" s="224">
        <v>0</v>
      </c>
      <c r="P71" s="224">
        <v>4</v>
      </c>
      <c r="Q71" s="225">
        <v>82</v>
      </c>
    </row>
    <row r="72" spans="1:17" ht="43.5" customHeight="1" x14ac:dyDescent="0.25">
      <c r="A72" s="25" t="s">
        <v>27</v>
      </c>
      <c r="B72" s="18">
        <f t="shared" si="10"/>
        <v>6</v>
      </c>
      <c r="C72" s="18">
        <f t="shared" si="10"/>
        <v>1260</v>
      </c>
      <c r="D72" s="224">
        <v>2</v>
      </c>
      <c r="E72" s="224">
        <v>152</v>
      </c>
      <c r="F72" s="224">
        <v>1</v>
      </c>
      <c r="G72" s="224">
        <v>350</v>
      </c>
      <c r="H72" s="224">
        <v>2</v>
      </c>
      <c r="I72" s="224">
        <v>618</v>
      </c>
      <c r="J72" s="224">
        <v>0</v>
      </c>
      <c r="K72" s="224">
        <v>60</v>
      </c>
      <c r="L72" s="224">
        <v>0</v>
      </c>
      <c r="M72" s="224">
        <v>0</v>
      </c>
      <c r="N72" s="224">
        <v>0</v>
      </c>
      <c r="O72" s="224">
        <v>0</v>
      </c>
      <c r="P72" s="224">
        <v>1</v>
      </c>
      <c r="Q72" s="225">
        <v>80</v>
      </c>
    </row>
    <row r="73" spans="1:17" ht="18.75" x14ac:dyDescent="0.25">
      <c r="A73" s="303" t="s">
        <v>43</v>
      </c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5"/>
    </row>
    <row r="74" spans="1:17" ht="40.5" customHeight="1" x14ac:dyDescent="0.25">
      <c r="A74" s="24" t="s">
        <v>30</v>
      </c>
      <c r="B74" s="18">
        <f t="shared" ref="B74:C77" si="12">SUM(D74,F74,H74,J74,L74,N74,P74)</f>
        <v>1142</v>
      </c>
      <c r="C74" s="18">
        <f t="shared" si="12"/>
        <v>1142</v>
      </c>
      <c r="D74" s="224">
        <v>35</v>
      </c>
      <c r="E74" s="224">
        <v>35</v>
      </c>
      <c r="F74" s="224">
        <v>19</v>
      </c>
      <c r="G74" s="224">
        <v>19</v>
      </c>
      <c r="H74" s="224">
        <v>82</v>
      </c>
      <c r="I74" s="224">
        <v>82</v>
      </c>
      <c r="J74" s="224">
        <v>420</v>
      </c>
      <c r="K74" s="224">
        <v>420</v>
      </c>
      <c r="L74" s="224">
        <v>154</v>
      </c>
      <c r="M74" s="224">
        <v>154</v>
      </c>
      <c r="N74" s="224">
        <v>28</v>
      </c>
      <c r="O74" s="224">
        <v>28</v>
      </c>
      <c r="P74" s="224">
        <v>404</v>
      </c>
      <c r="Q74" s="225">
        <v>404</v>
      </c>
    </row>
    <row r="75" spans="1:17" ht="43.5" customHeight="1" x14ac:dyDescent="0.25">
      <c r="A75" s="25" t="s">
        <v>31</v>
      </c>
      <c r="B75" s="18">
        <f t="shared" si="12"/>
        <v>198</v>
      </c>
      <c r="C75" s="18">
        <f t="shared" si="12"/>
        <v>1633</v>
      </c>
      <c r="D75" s="224">
        <v>1</v>
      </c>
      <c r="E75" s="224">
        <v>24</v>
      </c>
      <c r="F75" s="224">
        <v>2</v>
      </c>
      <c r="G75" s="224">
        <v>2</v>
      </c>
      <c r="H75" s="224">
        <v>81</v>
      </c>
      <c r="I75" s="224">
        <v>315</v>
      </c>
      <c r="J75" s="224">
        <v>21</v>
      </c>
      <c r="K75" s="224">
        <v>139</v>
      </c>
      <c r="L75" s="224">
        <v>0</v>
      </c>
      <c r="M75" s="224">
        <v>0</v>
      </c>
      <c r="N75" s="224">
        <v>6</v>
      </c>
      <c r="O75" s="224">
        <v>38</v>
      </c>
      <c r="P75" s="224">
        <v>87</v>
      </c>
      <c r="Q75" s="225">
        <v>1115</v>
      </c>
    </row>
    <row r="76" spans="1:17" ht="42" customHeight="1" x14ac:dyDescent="0.25">
      <c r="A76" s="25" t="s">
        <v>32</v>
      </c>
      <c r="B76" s="18">
        <f t="shared" si="12"/>
        <v>448</v>
      </c>
      <c r="C76" s="18">
        <f t="shared" si="12"/>
        <v>4269</v>
      </c>
      <c r="D76" s="224">
        <v>13</v>
      </c>
      <c r="E76" s="224">
        <v>280</v>
      </c>
      <c r="F76" s="224">
        <v>16</v>
      </c>
      <c r="G76" s="224">
        <v>400</v>
      </c>
      <c r="H76" s="224">
        <v>206</v>
      </c>
      <c r="I76" s="224">
        <v>1516</v>
      </c>
      <c r="J76" s="224">
        <v>67</v>
      </c>
      <c r="K76" s="224">
        <v>593</v>
      </c>
      <c r="L76" s="224">
        <v>0</v>
      </c>
      <c r="M76" s="224">
        <v>0</v>
      </c>
      <c r="N76" s="224">
        <v>0</v>
      </c>
      <c r="O76" s="224">
        <v>0</v>
      </c>
      <c r="P76" s="224">
        <v>146</v>
      </c>
      <c r="Q76" s="225">
        <v>1480</v>
      </c>
    </row>
    <row r="77" spans="1:17" ht="32.25" customHeight="1" x14ac:dyDescent="0.25">
      <c r="A77" s="26" t="s">
        <v>35</v>
      </c>
      <c r="B77" s="18">
        <f t="shared" si="12"/>
        <v>49</v>
      </c>
      <c r="C77" s="18">
        <f t="shared" si="12"/>
        <v>3093</v>
      </c>
      <c r="D77" s="224">
        <v>0</v>
      </c>
      <c r="E77" s="224">
        <v>0</v>
      </c>
      <c r="F77" s="224">
        <v>3</v>
      </c>
      <c r="G77" s="224">
        <v>590</v>
      </c>
      <c r="H77" s="224">
        <v>10</v>
      </c>
      <c r="I77" s="224">
        <v>297</v>
      </c>
      <c r="J77" s="224">
        <v>16</v>
      </c>
      <c r="K77" s="224">
        <v>1458</v>
      </c>
      <c r="L77" s="224">
        <v>0</v>
      </c>
      <c r="M77" s="224">
        <v>0</v>
      </c>
      <c r="N77" s="224">
        <v>0</v>
      </c>
      <c r="O77" s="224">
        <v>0</v>
      </c>
      <c r="P77" s="224">
        <v>20</v>
      </c>
      <c r="Q77" s="225">
        <v>748</v>
      </c>
    </row>
    <row r="78" spans="1:17" ht="18.75" x14ac:dyDescent="0.25">
      <c r="A78" s="296" t="s">
        <v>44</v>
      </c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8"/>
    </row>
    <row r="79" spans="1:17" ht="18.75" x14ac:dyDescent="0.25">
      <c r="A79" s="301" t="s">
        <v>12</v>
      </c>
      <c r="B79" s="299" t="s">
        <v>13</v>
      </c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300"/>
    </row>
    <row r="80" spans="1:17" ht="18.75" x14ac:dyDescent="0.25">
      <c r="A80" s="301"/>
      <c r="B80" s="302" t="s">
        <v>14</v>
      </c>
      <c r="C80" s="302"/>
      <c r="D80" s="299" t="s">
        <v>15</v>
      </c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300"/>
    </row>
    <row r="81" spans="1:17" ht="18.75" x14ac:dyDescent="0.25">
      <c r="A81" s="301"/>
      <c r="B81" s="302"/>
      <c r="C81" s="302"/>
      <c r="D81" s="299" t="s">
        <v>16</v>
      </c>
      <c r="E81" s="299"/>
      <c r="F81" s="299" t="s">
        <v>17</v>
      </c>
      <c r="G81" s="299"/>
      <c r="H81" s="299" t="s">
        <v>18</v>
      </c>
      <c r="I81" s="299"/>
      <c r="J81" s="299" t="s">
        <v>19</v>
      </c>
      <c r="K81" s="299"/>
      <c r="L81" s="299" t="s">
        <v>20</v>
      </c>
      <c r="M81" s="299"/>
      <c r="N81" s="299" t="s">
        <v>21</v>
      </c>
      <c r="O81" s="299"/>
      <c r="P81" s="299" t="s">
        <v>22</v>
      </c>
      <c r="Q81" s="300"/>
    </row>
    <row r="82" spans="1:17" ht="101.25" customHeight="1" x14ac:dyDescent="0.25">
      <c r="A82" s="301"/>
      <c r="B82" s="16" t="s">
        <v>23</v>
      </c>
      <c r="C82" s="17" t="s">
        <v>272</v>
      </c>
      <c r="D82" s="16" t="s">
        <v>23</v>
      </c>
      <c r="E82" s="17" t="s">
        <v>272</v>
      </c>
      <c r="F82" s="16" t="s">
        <v>23</v>
      </c>
      <c r="G82" s="17" t="s">
        <v>272</v>
      </c>
      <c r="H82" s="16" t="s">
        <v>23</v>
      </c>
      <c r="I82" s="17" t="s">
        <v>272</v>
      </c>
      <c r="J82" s="16" t="s">
        <v>23</v>
      </c>
      <c r="K82" s="17" t="s">
        <v>272</v>
      </c>
      <c r="L82" s="16" t="s">
        <v>23</v>
      </c>
      <c r="M82" s="17" t="s">
        <v>272</v>
      </c>
      <c r="N82" s="16" t="s">
        <v>23</v>
      </c>
      <c r="O82" s="17" t="s">
        <v>272</v>
      </c>
      <c r="P82" s="16" t="s">
        <v>23</v>
      </c>
      <c r="Q82" s="21" t="s">
        <v>272</v>
      </c>
    </row>
    <row r="83" spans="1:17" ht="18.75" x14ac:dyDescent="0.25">
      <c r="A83" s="293" t="s">
        <v>45</v>
      </c>
      <c r="B83" s="294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5"/>
    </row>
    <row r="84" spans="1:17" ht="18.75" x14ac:dyDescent="0.25">
      <c r="A84" s="22" t="s">
        <v>25</v>
      </c>
      <c r="B84" s="18">
        <f t="shared" ref="B84:C89" si="13">SUM(D84,F84,H84,J84,L84,N84,P84)</f>
        <v>4796</v>
      </c>
      <c r="C84" s="18">
        <f t="shared" si="13"/>
        <v>52820</v>
      </c>
      <c r="D84" s="19">
        <f t="shared" ref="D84:Q84" si="14">SUM(D85:D89)</f>
        <v>764</v>
      </c>
      <c r="E84" s="19">
        <f t="shared" si="14"/>
        <v>10782</v>
      </c>
      <c r="F84" s="19">
        <f t="shared" si="14"/>
        <v>836</v>
      </c>
      <c r="G84" s="19">
        <f t="shared" si="14"/>
        <v>11433</v>
      </c>
      <c r="H84" s="19">
        <f t="shared" si="14"/>
        <v>569</v>
      </c>
      <c r="I84" s="19">
        <f t="shared" si="14"/>
        <v>2831</v>
      </c>
      <c r="J84" s="19">
        <f t="shared" si="14"/>
        <v>1456</v>
      </c>
      <c r="K84" s="19">
        <f t="shared" si="14"/>
        <v>21875</v>
      </c>
      <c r="L84" s="19">
        <f t="shared" si="14"/>
        <v>131</v>
      </c>
      <c r="M84" s="19">
        <f t="shared" si="14"/>
        <v>414</v>
      </c>
      <c r="N84" s="19">
        <f t="shared" si="14"/>
        <v>618</v>
      </c>
      <c r="O84" s="19">
        <f t="shared" si="14"/>
        <v>2968</v>
      </c>
      <c r="P84" s="19">
        <f t="shared" si="14"/>
        <v>422</v>
      </c>
      <c r="Q84" s="23">
        <f t="shared" si="14"/>
        <v>2517</v>
      </c>
    </row>
    <row r="85" spans="1:17" ht="39.75" customHeight="1" x14ac:dyDescent="0.25">
      <c r="A85" s="24" t="s">
        <v>30</v>
      </c>
      <c r="B85" s="18">
        <f t="shared" si="13"/>
        <v>3167</v>
      </c>
      <c r="C85" s="18">
        <f t="shared" si="13"/>
        <v>3167</v>
      </c>
      <c r="D85" s="224">
        <v>497</v>
      </c>
      <c r="E85" s="224">
        <v>497</v>
      </c>
      <c r="F85" s="224">
        <v>419</v>
      </c>
      <c r="G85" s="224">
        <v>419</v>
      </c>
      <c r="H85" s="224">
        <v>463</v>
      </c>
      <c r="I85" s="224">
        <v>463</v>
      </c>
      <c r="J85" s="224">
        <v>895</v>
      </c>
      <c r="K85" s="224">
        <v>895</v>
      </c>
      <c r="L85" s="224">
        <v>115</v>
      </c>
      <c r="M85" s="224">
        <v>115</v>
      </c>
      <c r="N85" s="224">
        <v>474</v>
      </c>
      <c r="O85" s="224">
        <v>474</v>
      </c>
      <c r="P85" s="224">
        <v>304</v>
      </c>
      <c r="Q85" s="225">
        <v>304</v>
      </c>
    </row>
    <row r="86" spans="1:17" ht="41.25" customHeight="1" x14ac:dyDescent="0.25">
      <c r="A86" s="25" t="s">
        <v>31</v>
      </c>
      <c r="B86" s="18">
        <f t="shared" si="13"/>
        <v>174</v>
      </c>
      <c r="C86" s="18">
        <f t="shared" si="13"/>
        <v>6677</v>
      </c>
      <c r="D86" s="224">
        <v>45</v>
      </c>
      <c r="E86" s="224">
        <v>3544</v>
      </c>
      <c r="F86" s="224">
        <v>34</v>
      </c>
      <c r="G86" s="224">
        <v>693</v>
      </c>
      <c r="H86" s="224">
        <v>5</v>
      </c>
      <c r="I86" s="224">
        <v>86</v>
      </c>
      <c r="J86" s="224">
        <v>18</v>
      </c>
      <c r="K86" s="224">
        <v>1912</v>
      </c>
      <c r="L86" s="224">
        <v>0</v>
      </c>
      <c r="M86" s="224">
        <v>0</v>
      </c>
      <c r="N86" s="224">
        <v>70</v>
      </c>
      <c r="O86" s="224">
        <v>336</v>
      </c>
      <c r="P86" s="224">
        <v>2</v>
      </c>
      <c r="Q86" s="225">
        <v>106</v>
      </c>
    </row>
    <row r="87" spans="1:17" ht="44.25" customHeight="1" x14ac:dyDescent="0.25">
      <c r="A87" s="25" t="s">
        <v>32</v>
      </c>
      <c r="B87" s="18">
        <f t="shared" si="13"/>
        <v>1047</v>
      </c>
      <c r="C87" s="18">
        <f t="shared" si="13"/>
        <v>15290</v>
      </c>
      <c r="D87" s="224">
        <v>183</v>
      </c>
      <c r="E87" s="224">
        <v>3779</v>
      </c>
      <c r="F87" s="224">
        <v>124</v>
      </c>
      <c r="G87" s="224">
        <v>2884</v>
      </c>
      <c r="H87" s="224">
        <v>80</v>
      </c>
      <c r="I87" s="224">
        <v>1203</v>
      </c>
      <c r="J87" s="224">
        <v>473</v>
      </c>
      <c r="K87" s="224">
        <v>5137</v>
      </c>
      <c r="L87" s="224">
        <v>16</v>
      </c>
      <c r="M87" s="224">
        <v>149</v>
      </c>
      <c r="N87" s="224">
        <v>68</v>
      </c>
      <c r="O87" s="224">
        <v>1015</v>
      </c>
      <c r="P87" s="224">
        <v>103</v>
      </c>
      <c r="Q87" s="225">
        <v>1123</v>
      </c>
    </row>
    <row r="88" spans="1:17" ht="30.75" customHeight="1" x14ac:dyDescent="0.25">
      <c r="A88" s="25" t="s">
        <v>35</v>
      </c>
      <c r="B88" s="18">
        <f t="shared" si="13"/>
        <v>394</v>
      </c>
      <c r="C88" s="18">
        <f t="shared" si="13"/>
        <v>25185</v>
      </c>
      <c r="D88" s="224">
        <v>35</v>
      </c>
      <c r="E88" s="224">
        <v>1965</v>
      </c>
      <c r="F88" s="224">
        <v>252</v>
      </c>
      <c r="G88" s="224">
        <v>6647</v>
      </c>
      <c r="H88" s="224">
        <v>20</v>
      </c>
      <c r="I88" s="224">
        <v>798</v>
      </c>
      <c r="J88" s="224">
        <v>69</v>
      </c>
      <c r="K88" s="224">
        <v>13707</v>
      </c>
      <c r="L88" s="224">
        <v>0</v>
      </c>
      <c r="M88" s="224">
        <v>150</v>
      </c>
      <c r="N88" s="224">
        <v>6</v>
      </c>
      <c r="O88" s="224">
        <v>1083</v>
      </c>
      <c r="P88" s="224">
        <v>12</v>
      </c>
      <c r="Q88" s="225">
        <v>835</v>
      </c>
    </row>
    <row r="89" spans="1:17" ht="43.5" customHeight="1" x14ac:dyDescent="0.25">
      <c r="A89" s="25" t="s">
        <v>27</v>
      </c>
      <c r="B89" s="18">
        <f t="shared" si="13"/>
        <v>14</v>
      </c>
      <c r="C89" s="18">
        <f t="shared" si="13"/>
        <v>2501</v>
      </c>
      <c r="D89" s="224">
        <v>4</v>
      </c>
      <c r="E89" s="224">
        <v>997</v>
      </c>
      <c r="F89" s="224">
        <v>7</v>
      </c>
      <c r="G89" s="224">
        <v>790</v>
      </c>
      <c r="H89" s="224">
        <v>1</v>
      </c>
      <c r="I89" s="224">
        <v>281</v>
      </c>
      <c r="J89" s="224">
        <v>1</v>
      </c>
      <c r="K89" s="224">
        <v>224</v>
      </c>
      <c r="L89" s="224">
        <v>0</v>
      </c>
      <c r="M89" s="224">
        <v>0</v>
      </c>
      <c r="N89" s="224">
        <v>0</v>
      </c>
      <c r="O89" s="224">
        <v>60</v>
      </c>
      <c r="P89" s="224">
        <v>1</v>
      </c>
      <c r="Q89" s="225">
        <v>149</v>
      </c>
    </row>
    <row r="90" spans="1:17" ht="18.75" x14ac:dyDescent="0.25">
      <c r="A90" s="296" t="s">
        <v>46</v>
      </c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8"/>
    </row>
    <row r="91" spans="1:17" ht="18.75" x14ac:dyDescent="0.25">
      <c r="A91" s="301" t="s">
        <v>12</v>
      </c>
      <c r="B91" s="299" t="s">
        <v>13</v>
      </c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300"/>
    </row>
    <row r="92" spans="1:17" ht="18.75" x14ac:dyDescent="0.25">
      <c r="A92" s="301"/>
      <c r="B92" s="302" t="s">
        <v>14</v>
      </c>
      <c r="C92" s="302"/>
      <c r="D92" s="299" t="s">
        <v>15</v>
      </c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300"/>
    </row>
    <row r="93" spans="1:17" ht="18.75" x14ac:dyDescent="0.25">
      <c r="A93" s="301"/>
      <c r="B93" s="302"/>
      <c r="C93" s="302"/>
      <c r="D93" s="299" t="s">
        <v>16</v>
      </c>
      <c r="E93" s="299"/>
      <c r="F93" s="299" t="s">
        <v>17</v>
      </c>
      <c r="G93" s="299"/>
      <c r="H93" s="299" t="s">
        <v>18</v>
      </c>
      <c r="I93" s="299"/>
      <c r="J93" s="299" t="s">
        <v>19</v>
      </c>
      <c r="K93" s="299"/>
      <c r="L93" s="299" t="s">
        <v>20</v>
      </c>
      <c r="M93" s="299"/>
      <c r="N93" s="299" t="s">
        <v>21</v>
      </c>
      <c r="O93" s="299"/>
      <c r="P93" s="299" t="s">
        <v>22</v>
      </c>
      <c r="Q93" s="300"/>
    </row>
    <row r="94" spans="1:17" ht="108" customHeight="1" x14ac:dyDescent="0.25">
      <c r="A94" s="301"/>
      <c r="B94" s="16" t="s">
        <v>23</v>
      </c>
      <c r="C94" s="17" t="s">
        <v>272</v>
      </c>
      <c r="D94" s="16" t="s">
        <v>23</v>
      </c>
      <c r="E94" s="17" t="s">
        <v>272</v>
      </c>
      <c r="F94" s="16" t="s">
        <v>23</v>
      </c>
      <c r="G94" s="17" t="s">
        <v>272</v>
      </c>
      <c r="H94" s="16" t="s">
        <v>23</v>
      </c>
      <c r="I94" s="17" t="s">
        <v>272</v>
      </c>
      <c r="J94" s="16" t="s">
        <v>23</v>
      </c>
      <c r="K94" s="17" t="s">
        <v>272</v>
      </c>
      <c r="L94" s="16" t="s">
        <v>23</v>
      </c>
      <c r="M94" s="17" t="s">
        <v>272</v>
      </c>
      <c r="N94" s="16" t="s">
        <v>23</v>
      </c>
      <c r="O94" s="17" t="s">
        <v>272</v>
      </c>
      <c r="P94" s="16" t="s">
        <v>23</v>
      </c>
      <c r="Q94" s="21" t="s">
        <v>272</v>
      </c>
    </row>
    <row r="95" spans="1:17" ht="18.75" x14ac:dyDescent="0.25">
      <c r="A95" s="293" t="s">
        <v>47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5"/>
    </row>
    <row r="96" spans="1:17" ht="18.75" x14ac:dyDescent="0.25">
      <c r="A96" s="22" t="s">
        <v>25</v>
      </c>
      <c r="B96" s="18">
        <f t="shared" ref="B96:C101" si="15">SUM(D96,F96,H96,J96,L96,N96,P96)</f>
        <v>13184</v>
      </c>
      <c r="C96" s="18">
        <f t="shared" si="15"/>
        <v>46500</v>
      </c>
      <c r="D96" s="19">
        <f t="shared" ref="D96:Q96" si="16">SUM(D97:D101,D103:D106)</f>
        <v>2392</v>
      </c>
      <c r="E96" s="19">
        <f t="shared" si="16"/>
        <v>10656</v>
      </c>
      <c r="F96" s="19">
        <f t="shared" si="16"/>
        <v>1043</v>
      </c>
      <c r="G96" s="19">
        <f t="shared" si="16"/>
        <v>5695</v>
      </c>
      <c r="H96" s="19">
        <f t="shared" si="16"/>
        <v>1745</v>
      </c>
      <c r="I96" s="19">
        <f t="shared" si="16"/>
        <v>6252</v>
      </c>
      <c r="J96" s="19">
        <f t="shared" si="16"/>
        <v>4303</v>
      </c>
      <c r="K96" s="19">
        <f t="shared" si="16"/>
        <v>12887</v>
      </c>
      <c r="L96" s="19">
        <f t="shared" si="16"/>
        <v>570</v>
      </c>
      <c r="M96" s="19">
        <f t="shared" si="16"/>
        <v>953</v>
      </c>
      <c r="N96" s="19">
        <f t="shared" si="16"/>
        <v>1936</v>
      </c>
      <c r="O96" s="19">
        <f t="shared" si="16"/>
        <v>3610</v>
      </c>
      <c r="P96" s="19">
        <f t="shared" si="16"/>
        <v>1195</v>
      </c>
      <c r="Q96" s="23">
        <f t="shared" si="16"/>
        <v>6447</v>
      </c>
    </row>
    <row r="97" spans="1:17" ht="40.5" customHeight="1" x14ac:dyDescent="0.25">
      <c r="A97" s="24" t="s">
        <v>30</v>
      </c>
      <c r="B97" s="18">
        <f t="shared" si="15"/>
        <v>2128</v>
      </c>
      <c r="C97" s="18">
        <f t="shared" si="15"/>
        <v>2128</v>
      </c>
      <c r="D97" s="224">
        <v>793</v>
      </c>
      <c r="E97" s="224">
        <v>793</v>
      </c>
      <c r="F97" s="224">
        <v>175</v>
      </c>
      <c r="G97" s="224">
        <v>175</v>
      </c>
      <c r="H97" s="224">
        <v>164</v>
      </c>
      <c r="I97" s="224">
        <v>164</v>
      </c>
      <c r="J97" s="224">
        <v>243</v>
      </c>
      <c r="K97" s="224">
        <v>243</v>
      </c>
      <c r="L97" s="224">
        <v>39</v>
      </c>
      <c r="M97" s="224">
        <v>39</v>
      </c>
      <c r="N97" s="224">
        <v>512</v>
      </c>
      <c r="O97" s="224">
        <v>512</v>
      </c>
      <c r="P97" s="224">
        <v>202</v>
      </c>
      <c r="Q97" s="225">
        <v>202</v>
      </c>
    </row>
    <row r="98" spans="1:17" ht="42" customHeight="1" x14ac:dyDescent="0.25">
      <c r="A98" s="25" t="s">
        <v>31</v>
      </c>
      <c r="B98" s="18">
        <f t="shared" si="15"/>
        <v>171</v>
      </c>
      <c r="C98" s="18">
        <f t="shared" si="15"/>
        <v>1512</v>
      </c>
      <c r="D98" s="224">
        <v>74</v>
      </c>
      <c r="E98" s="224">
        <v>454</v>
      </c>
      <c r="F98" s="224">
        <v>32</v>
      </c>
      <c r="G98" s="224">
        <v>533</v>
      </c>
      <c r="H98" s="224">
        <v>1</v>
      </c>
      <c r="I98" s="224">
        <v>24</v>
      </c>
      <c r="J98" s="224">
        <v>2</v>
      </c>
      <c r="K98" s="224">
        <v>8</v>
      </c>
      <c r="L98" s="224">
        <v>0</v>
      </c>
      <c r="M98" s="224">
        <v>0</v>
      </c>
      <c r="N98" s="224">
        <v>49</v>
      </c>
      <c r="O98" s="224">
        <v>378</v>
      </c>
      <c r="P98" s="224">
        <v>13</v>
      </c>
      <c r="Q98" s="225">
        <v>115</v>
      </c>
    </row>
    <row r="99" spans="1:17" ht="43.5" customHeight="1" x14ac:dyDescent="0.25">
      <c r="A99" s="25" t="s">
        <v>32</v>
      </c>
      <c r="B99" s="18">
        <f t="shared" si="15"/>
        <v>239</v>
      </c>
      <c r="C99" s="18">
        <f t="shared" si="15"/>
        <v>3437</v>
      </c>
      <c r="D99" s="224">
        <v>87</v>
      </c>
      <c r="E99" s="224">
        <v>1325</v>
      </c>
      <c r="F99" s="224">
        <v>50</v>
      </c>
      <c r="G99" s="224">
        <v>850</v>
      </c>
      <c r="H99" s="224">
        <v>5</v>
      </c>
      <c r="I99" s="224">
        <v>89</v>
      </c>
      <c r="J99" s="224">
        <v>49</v>
      </c>
      <c r="K99" s="224">
        <v>466</v>
      </c>
      <c r="L99" s="224">
        <v>0</v>
      </c>
      <c r="M99" s="224">
        <v>0</v>
      </c>
      <c r="N99" s="224">
        <v>1</v>
      </c>
      <c r="O99" s="224">
        <v>5</v>
      </c>
      <c r="P99" s="224">
        <v>47</v>
      </c>
      <c r="Q99" s="225">
        <v>702</v>
      </c>
    </row>
    <row r="100" spans="1:17" ht="30" customHeight="1" x14ac:dyDescent="0.25">
      <c r="A100" s="25" t="s">
        <v>35</v>
      </c>
      <c r="B100" s="18">
        <f t="shared" si="15"/>
        <v>30</v>
      </c>
      <c r="C100" s="18">
        <f t="shared" si="15"/>
        <v>1063</v>
      </c>
      <c r="D100" s="224">
        <v>1</v>
      </c>
      <c r="E100" s="224">
        <v>123</v>
      </c>
      <c r="F100" s="224">
        <v>11</v>
      </c>
      <c r="G100" s="224">
        <v>177</v>
      </c>
      <c r="H100" s="224">
        <v>0</v>
      </c>
      <c r="I100" s="224">
        <v>0</v>
      </c>
      <c r="J100" s="224">
        <v>6</v>
      </c>
      <c r="K100" s="224">
        <v>182</v>
      </c>
      <c r="L100" s="224">
        <v>0</v>
      </c>
      <c r="M100" s="224">
        <v>0</v>
      </c>
      <c r="N100" s="224">
        <v>1</v>
      </c>
      <c r="O100" s="224">
        <v>45</v>
      </c>
      <c r="P100" s="224">
        <v>11</v>
      </c>
      <c r="Q100" s="225">
        <v>536</v>
      </c>
    </row>
    <row r="101" spans="1:17" ht="42" customHeight="1" x14ac:dyDescent="0.25">
      <c r="A101" s="25" t="s">
        <v>27</v>
      </c>
      <c r="B101" s="18">
        <f t="shared" si="15"/>
        <v>7</v>
      </c>
      <c r="C101" s="18">
        <f t="shared" si="15"/>
        <v>2853</v>
      </c>
      <c r="D101" s="224">
        <v>2</v>
      </c>
      <c r="E101" s="224">
        <v>2000</v>
      </c>
      <c r="F101" s="224">
        <v>1</v>
      </c>
      <c r="G101" s="224">
        <v>483</v>
      </c>
      <c r="H101" s="224">
        <v>0</v>
      </c>
      <c r="I101" s="224">
        <v>43</v>
      </c>
      <c r="J101" s="224">
        <v>2</v>
      </c>
      <c r="K101" s="224">
        <v>251</v>
      </c>
      <c r="L101" s="224">
        <v>1</v>
      </c>
      <c r="M101" s="224">
        <v>42</v>
      </c>
      <c r="N101" s="224">
        <v>1</v>
      </c>
      <c r="O101" s="224">
        <v>27</v>
      </c>
      <c r="P101" s="224">
        <v>0</v>
      </c>
      <c r="Q101" s="225">
        <v>7</v>
      </c>
    </row>
    <row r="102" spans="1:17" ht="18.75" x14ac:dyDescent="0.25">
      <c r="A102" s="293" t="s">
        <v>48</v>
      </c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5"/>
    </row>
    <row r="103" spans="1:17" ht="40.5" customHeight="1" x14ac:dyDescent="0.25">
      <c r="A103" s="24" t="s">
        <v>30</v>
      </c>
      <c r="B103" s="18">
        <f t="shared" ref="B103:C106" si="17">SUM(D103,F103,H103,J103,L103,N103,P103)</f>
        <v>9163</v>
      </c>
      <c r="C103" s="18">
        <f t="shared" si="17"/>
        <v>9163</v>
      </c>
      <c r="D103" s="224">
        <v>1252</v>
      </c>
      <c r="E103" s="224">
        <v>1252</v>
      </c>
      <c r="F103" s="224">
        <v>667</v>
      </c>
      <c r="G103" s="224">
        <v>667</v>
      </c>
      <c r="H103" s="224">
        <v>1490</v>
      </c>
      <c r="I103" s="224">
        <v>1490</v>
      </c>
      <c r="J103" s="224">
        <v>3749</v>
      </c>
      <c r="K103" s="224">
        <v>3749</v>
      </c>
      <c r="L103" s="224">
        <v>481</v>
      </c>
      <c r="M103" s="224">
        <v>481</v>
      </c>
      <c r="N103" s="224">
        <v>1005</v>
      </c>
      <c r="O103" s="224">
        <v>1005</v>
      </c>
      <c r="P103" s="224">
        <v>519</v>
      </c>
      <c r="Q103" s="225">
        <v>519</v>
      </c>
    </row>
    <row r="104" spans="1:17" ht="43.5" customHeight="1" x14ac:dyDescent="0.25">
      <c r="A104" s="25" t="s">
        <v>31</v>
      </c>
      <c r="B104" s="18">
        <f t="shared" si="17"/>
        <v>534</v>
      </c>
      <c r="C104" s="18">
        <f t="shared" si="17"/>
        <v>2077</v>
      </c>
      <c r="D104" s="224">
        <v>30</v>
      </c>
      <c r="E104" s="224">
        <v>304</v>
      </c>
      <c r="F104" s="224">
        <v>6</v>
      </c>
      <c r="G104" s="224">
        <v>366</v>
      </c>
      <c r="H104" s="224">
        <v>38</v>
      </c>
      <c r="I104" s="224">
        <v>257</v>
      </c>
      <c r="J104" s="224">
        <v>34</v>
      </c>
      <c r="K104" s="224">
        <v>155</v>
      </c>
      <c r="L104" s="224">
        <v>24</v>
      </c>
      <c r="M104" s="224">
        <v>44</v>
      </c>
      <c r="N104" s="224">
        <v>312</v>
      </c>
      <c r="O104" s="224">
        <v>491</v>
      </c>
      <c r="P104" s="224">
        <v>90</v>
      </c>
      <c r="Q104" s="225">
        <v>460</v>
      </c>
    </row>
    <row r="105" spans="1:17" ht="45.75" customHeight="1" x14ac:dyDescent="0.25">
      <c r="A105" s="25" t="s">
        <v>32</v>
      </c>
      <c r="B105" s="18">
        <f t="shared" si="17"/>
        <v>836</v>
      </c>
      <c r="C105" s="18">
        <f t="shared" si="17"/>
        <v>11941</v>
      </c>
      <c r="D105" s="224">
        <v>144</v>
      </c>
      <c r="E105" s="224">
        <v>2989</v>
      </c>
      <c r="F105" s="224">
        <v>95</v>
      </c>
      <c r="G105" s="224">
        <v>2038</v>
      </c>
      <c r="H105" s="224">
        <v>42</v>
      </c>
      <c r="I105" s="224">
        <v>788</v>
      </c>
      <c r="J105" s="224">
        <v>193</v>
      </c>
      <c r="K105" s="224">
        <v>2571</v>
      </c>
      <c r="L105" s="224">
        <v>25</v>
      </c>
      <c r="M105" s="224">
        <v>247</v>
      </c>
      <c r="N105" s="224">
        <v>48</v>
      </c>
      <c r="O105" s="224">
        <v>983</v>
      </c>
      <c r="P105" s="224">
        <v>289</v>
      </c>
      <c r="Q105" s="225">
        <v>2325</v>
      </c>
    </row>
    <row r="106" spans="1:17" ht="37.5" customHeight="1" x14ac:dyDescent="0.25">
      <c r="A106" s="25" t="s">
        <v>35</v>
      </c>
      <c r="B106" s="18">
        <f t="shared" si="17"/>
        <v>76</v>
      </c>
      <c r="C106" s="18">
        <f t="shared" si="17"/>
        <v>12326</v>
      </c>
      <c r="D106" s="224">
        <v>9</v>
      </c>
      <c r="E106" s="224">
        <v>1416</v>
      </c>
      <c r="F106" s="224">
        <v>6</v>
      </c>
      <c r="G106" s="224">
        <v>406</v>
      </c>
      <c r="H106" s="224">
        <v>5</v>
      </c>
      <c r="I106" s="224">
        <v>3397</v>
      </c>
      <c r="J106" s="224">
        <v>25</v>
      </c>
      <c r="K106" s="224">
        <v>5262</v>
      </c>
      <c r="L106" s="224">
        <v>0</v>
      </c>
      <c r="M106" s="224">
        <v>100</v>
      </c>
      <c r="N106" s="224">
        <v>7</v>
      </c>
      <c r="O106" s="224">
        <v>164</v>
      </c>
      <c r="P106" s="224">
        <v>24</v>
      </c>
      <c r="Q106" s="225">
        <v>1581</v>
      </c>
    </row>
  </sheetData>
  <mergeCells count="85">
    <mergeCell ref="A7:Q7"/>
    <mergeCell ref="A12:Q12"/>
    <mergeCell ref="A1:Q1"/>
    <mergeCell ref="A2:Q2"/>
    <mergeCell ref="A3:A6"/>
    <mergeCell ref="B3:Q3"/>
    <mergeCell ref="B4:C5"/>
    <mergeCell ref="D4:Q4"/>
    <mergeCell ref="D5:E5"/>
    <mergeCell ref="F5:G5"/>
    <mergeCell ref="H5:I5"/>
    <mergeCell ref="J5:K5"/>
    <mergeCell ref="L5:M5"/>
    <mergeCell ref="N5:O5"/>
    <mergeCell ref="P5:Q5"/>
    <mergeCell ref="A19:Q19"/>
    <mergeCell ref="A20:A23"/>
    <mergeCell ref="B20:Q20"/>
    <mergeCell ref="B21:C22"/>
    <mergeCell ref="D21:Q21"/>
    <mergeCell ref="D22:E22"/>
    <mergeCell ref="F22:G22"/>
    <mergeCell ref="H22:I22"/>
    <mergeCell ref="J22:K22"/>
    <mergeCell ref="L22:M22"/>
    <mergeCell ref="P40:Q40"/>
    <mergeCell ref="N22:O22"/>
    <mergeCell ref="P22:Q22"/>
    <mergeCell ref="A24:Q24"/>
    <mergeCell ref="A31:Q31"/>
    <mergeCell ref="A37:Q37"/>
    <mergeCell ref="A38:A41"/>
    <mergeCell ref="B38:Q38"/>
    <mergeCell ref="B39:C40"/>
    <mergeCell ref="D39:Q39"/>
    <mergeCell ref="D40:E40"/>
    <mergeCell ref="F40:G40"/>
    <mergeCell ref="H40:I40"/>
    <mergeCell ref="J40:K40"/>
    <mergeCell ref="L40:M40"/>
    <mergeCell ref="N40:O40"/>
    <mergeCell ref="A66:Q66"/>
    <mergeCell ref="A42:Q42"/>
    <mergeCell ref="A49:Q49"/>
    <mergeCell ref="A55:Q55"/>
    <mergeCell ref="A61:Q61"/>
    <mergeCell ref="A62:A65"/>
    <mergeCell ref="B62:Q62"/>
    <mergeCell ref="B63:C64"/>
    <mergeCell ref="D63:Q63"/>
    <mergeCell ref="D64:E64"/>
    <mergeCell ref="F64:G64"/>
    <mergeCell ref="H64:I64"/>
    <mergeCell ref="J64:K64"/>
    <mergeCell ref="L64:M64"/>
    <mergeCell ref="N64:O64"/>
    <mergeCell ref="P64:Q64"/>
    <mergeCell ref="A73:Q73"/>
    <mergeCell ref="A78:Q78"/>
    <mergeCell ref="A79:A82"/>
    <mergeCell ref="B79:Q79"/>
    <mergeCell ref="B80:C81"/>
    <mergeCell ref="D80:Q80"/>
    <mergeCell ref="D81:E81"/>
    <mergeCell ref="F81:G81"/>
    <mergeCell ref="H81:I81"/>
    <mergeCell ref="J81:K81"/>
    <mergeCell ref="L81:M81"/>
    <mergeCell ref="N81:O81"/>
    <mergeCell ref="P81:Q81"/>
    <mergeCell ref="A83:Q83"/>
    <mergeCell ref="A90:Q90"/>
    <mergeCell ref="A95:Q95"/>
    <mergeCell ref="A102:Q102"/>
    <mergeCell ref="F93:G93"/>
    <mergeCell ref="H93:I93"/>
    <mergeCell ref="J93:K93"/>
    <mergeCell ref="L93:M93"/>
    <mergeCell ref="N93:O93"/>
    <mergeCell ref="P93:Q93"/>
    <mergeCell ref="A91:A94"/>
    <mergeCell ref="B91:Q91"/>
    <mergeCell ref="B92:C93"/>
    <mergeCell ref="D92:Q92"/>
    <mergeCell ref="D93:E9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="70" zoomScaleNormal="100" zoomScaleSheetLayoutView="70" workbookViewId="0">
      <selection activeCell="Q6" sqref="Q6"/>
    </sheetView>
  </sheetViews>
  <sheetFormatPr defaultRowHeight="15" x14ac:dyDescent="0.25"/>
  <cols>
    <col min="1" max="1" width="16.5703125" customWidth="1"/>
    <col min="2" max="2" width="24.85546875" customWidth="1"/>
    <col min="5" max="6" width="18.28515625" customWidth="1"/>
    <col min="7" max="7" width="13.85546875" customWidth="1"/>
    <col min="8" max="8" width="20.7109375" customWidth="1"/>
    <col min="9" max="9" width="18" customWidth="1"/>
    <col min="10" max="10" width="18.42578125" customWidth="1"/>
  </cols>
  <sheetData>
    <row r="1" spans="1:10" ht="18.75" x14ac:dyDescent="0.3">
      <c r="A1" s="310" t="s">
        <v>49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ht="18.75" x14ac:dyDescent="0.25">
      <c r="A2" s="311" t="s">
        <v>50</v>
      </c>
      <c r="B2" s="299" t="s">
        <v>51</v>
      </c>
      <c r="C2" s="299" t="s">
        <v>52</v>
      </c>
      <c r="D2" s="299"/>
      <c r="E2" s="299" t="s">
        <v>53</v>
      </c>
      <c r="F2" s="299" t="s">
        <v>54</v>
      </c>
      <c r="G2" s="299" t="s">
        <v>55</v>
      </c>
      <c r="H2" s="299"/>
      <c r="I2" s="299" t="s">
        <v>56</v>
      </c>
      <c r="J2" s="299" t="s">
        <v>57</v>
      </c>
    </row>
    <row r="3" spans="1:10" ht="37.5" x14ac:dyDescent="0.25">
      <c r="A3" s="311"/>
      <c r="B3" s="299"/>
      <c r="C3" s="27" t="s">
        <v>58</v>
      </c>
      <c r="D3" s="27" t="s">
        <v>59</v>
      </c>
      <c r="E3" s="299"/>
      <c r="F3" s="299"/>
      <c r="G3" s="27" t="s">
        <v>60</v>
      </c>
      <c r="H3" s="27" t="s">
        <v>61</v>
      </c>
      <c r="I3" s="299"/>
      <c r="J3" s="299"/>
    </row>
    <row r="4" spans="1:10" ht="122.25" customHeight="1" x14ac:dyDescent="0.25">
      <c r="A4" s="28" t="s">
        <v>62</v>
      </c>
      <c r="B4" s="18" t="s">
        <v>63</v>
      </c>
      <c r="C4" s="18">
        <f>C5+C6+C7+C8+C9+C10</f>
        <v>0</v>
      </c>
      <c r="D4" s="18">
        <f>D5+D6+D7+D8++D9+D10</f>
        <v>0</v>
      </c>
      <c r="E4" s="18"/>
      <c r="F4" s="18"/>
      <c r="G4" s="18">
        <f>G5+G6+G7+G8+G9+G10</f>
        <v>0</v>
      </c>
      <c r="H4" s="18">
        <f>H5+H6+H7+H8+H9+H10</f>
        <v>0</v>
      </c>
      <c r="I4" s="18">
        <f>I5+I6+I7+I8+I9+I10</f>
        <v>0</v>
      </c>
      <c r="J4" s="18">
        <f>J5+J6+J7+J8+J9+J10</f>
        <v>0</v>
      </c>
    </row>
    <row r="5" spans="1:10" ht="18.75" x14ac:dyDescent="0.25">
      <c r="A5" s="29"/>
      <c r="B5" s="116"/>
      <c r="C5" s="117"/>
      <c r="D5" s="117"/>
      <c r="E5" s="117"/>
      <c r="F5" s="117"/>
      <c r="G5" s="117"/>
      <c r="H5" s="117"/>
      <c r="I5" s="117"/>
      <c r="J5" s="117"/>
    </row>
    <row r="6" spans="1:10" ht="18.75" x14ac:dyDescent="0.25">
      <c r="A6" s="29"/>
      <c r="B6" s="116"/>
      <c r="C6" s="117"/>
      <c r="D6" s="117"/>
      <c r="E6" s="117"/>
      <c r="F6" s="117"/>
      <c r="G6" s="117"/>
      <c r="H6" s="117"/>
      <c r="I6" s="117"/>
      <c r="J6" s="117"/>
    </row>
    <row r="7" spans="1:10" ht="18.75" x14ac:dyDescent="0.25">
      <c r="A7" s="29"/>
      <c r="B7" s="30"/>
      <c r="C7" s="31"/>
      <c r="D7" s="31"/>
      <c r="E7" s="33"/>
      <c r="F7" s="33"/>
      <c r="G7" s="34"/>
      <c r="H7" s="34"/>
      <c r="I7" s="33"/>
      <c r="J7" s="35"/>
    </row>
    <row r="8" spans="1:10" ht="18.75" x14ac:dyDescent="0.25">
      <c r="A8" s="29"/>
      <c r="C8" s="31"/>
      <c r="D8" s="31"/>
      <c r="E8" s="32"/>
      <c r="F8" s="33"/>
      <c r="G8" s="34"/>
      <c r="H8" s="34"/>
      <c r="I8" s="33"/>
      <c r="J8" s="35"/>
    </row>
    <row r="9" spans="1:10" ht="18.75" x14ac:dyDescent="0.25">
      <c r="A9" s="29"/>
      <c r="B9" s="30"/>
      <c r="C9" s="31"/>
      <c r="D9" s="31"/>
      <c r="E9" s="32"/>
      <c r="F9" s="33"/>
      <c r="G9" s="34"/>
      <c r="H9" s="34"/>
      <c r="I9" s="33"/>
      <c r="J9" s="35"/>
    </row>
    <row r="10" spans="1:10" ht="18.75" x14ac:dyDescent="0.25">
      <c r="A10" s="29"/>
      <c r="B10" s="30"/>
      <c r="C10" s="31"/>
      <c r="D10" s="31"/>
      <c r="E10" s="32"/>
      <c r="F10" s="33"/>
      <c r="G10" s="34"/>
      <c r="H10" s="34"/>
      <c r="I10" s="33"/>
      <c r="J10" s="35"/>
    </row>
    <row r="11" spans="1:10" ht="105" customHeight="1" x14ac:dyDescent="0.25">
      <c r="A11" s="28" t="s">
        <v>64</v>
      </c>
      <c r="B11" s="18" t="s">
        <v>65</v>
      </c>
      <c r="C11" s="18">
        <f>C12+C13+C14+C15+C16+C17</f>
        <v>0</v>
      </c>
      <c r="D11" s="18">
        <f>D12+D13+D14+D15+D16+D17</f>
        <v>0</v>
      </c>
      <c r="E11" s="18"/>
      <c r="F11" s="18"/>
      <c r="G11" s="18">
        <f>G12+G13+G14+G15+G16+G17</f>
        <v>0</v>
      </c>
      <c r="H11" s="18">
        <f>H12+H13+H14+H15+H16+H17</f>
        <v>0</v>
      </c>
      <c r="I11" s="18">
        <f>I12+I13+I14+I15+I16+I17</f>
        <v>0</v>
      </c>
      <c r="J11" s="18">
        <f>J12+J13+J14+J15+J16+J17</f>
        <v>0</v>
      </c>
    </row>
    <row r="12" spans="1:10" ht="18.75" x14ac:dyDescent="0.25">
      <c r="A12" s="29"/>
      <c r="B12" s="30"/>
      <c r="C12" s="31"/>
      <c r="D12" s="31"/>
      <c r="E12" s="32"/>
      <c r="F12" s="33"/>
      <c r="G12" s="34"/>
      <c r="H12" s="34"/>
      <c r="I12" s="33"/>
      <c r="J12" s="33"/>
    </row>
    <row r="13" spans="1:10" ht="18.75" x14ac:dyDescent="0.25">
      <c r="A13" s="29"/>
      <c r="B13" s="30"/>
      <c r="C13" s="31"/>
      <c r="D13" s="31"/>
      <c r="E13" s="32"/>
      <c r="F13" s="33"/>
      <c r="G13" s="34"/>
      <c r="H13" s="34"/>
      <c r="I13" s="33"/>
      <c r="J13" s="33"/>
    </row>
    <row r="14" spans="1:10" ht="18.75" x14ac:dyDescent="0.25">
      <c r="A14" s="29"/>
      <c r="B14" s="30"/>
      <c r="C14" s="31"/>
      <c r="D14" s="31"/>
      <c r="E14" s="32"/>
      <c r="F14" s="33"/>
      <c r="G14" s="34"/>
      <c r="H14" s="34"/>
      <c r="I14" s="33"/>
      <c r="J14" s="33"/>
    </row>
    <row r="15" spans="1:10" ht="18.75" x14ac:dyDescent="0.25">
      <c r="A15" s="29"/>
      <c r="B15" s="30"/>
      <c r="C15" s="31"/>
      <c r="D15" s="31"/>
      <c r="E15" s="32"/>
      <c r="F15" s="33"/>
      <c r="G15" s="34"/>
      <c r="H15" s="34"/>
      <c r="I15" s="33"/>
      <c r="J15" s="33"/>
    </row>
    <row r="16" spans="1:10" ht="18.75" x14ac:dyDescent="0.25">
      <c r="A16" s="29"/>
      <c r="B16" s="30"/>
      <c r="C16" s="31"/>
      <c r="D16" s="31"/>
      <c r="E16" s="32"/>
      <c r="F16" s="33"/>
      <c r="G16" s="34"/>
      <c r="H16" s="34"/>
      <c r="I16" s="33"/>
      <c r="J16" s="33"/>
    </row>
    <row r="17" spans="1:10" ht="18.75" x14ac:dyDescent="0.25">
      <c r="A17" s="29"/>
      <c r="B17" s="30"/>
      <c r="C17" s="31"/>
      <c r="D17" s="31"/>
      <c r="E17" s="32"/>
      <c r="F17" s="33"/>
      <c r="G17" s="34"/>
      <c r="H17" s="34"/>
      <c r="I17" s="33"/>
      <c r="J17" s="33"/>
    </row>
    <row r="18" spans="1:10" ht="43.5" customHeight="1" x14ac:dyDescent="0.25">
      <c r="A18" s="28" t="s">
        <v>66</v>
      </c>
      <c r="B18" s="18" t="s">
        <v>67</v>
      </c>
      <c r="C18" s="18">
        <f>C19+C20+C21+C22+C23+C24</f>
        <v>0</v>
      </c>
      <c r="D18" s="18">
        <f>D19+D20+D21+D22+D23+D24</f>
        <v>0</v>
      </c>
      <c r="E18" s="18"/>
      <c r="F18" s="18"/>
      <c r="G18" s="18">
        <f>G19+G20+G21+G22+G23+G24</f>
        <v>0</v>
      </c>
      <c r="H18" s="18">
        <f>H19+H20+H21+H22+H23+H24</f>
        <v>0</v>
      </c>
      <c r="I18" s="18">
        <f>I19+I20+I21+I22+I23+I24</f>
        <v>0</v>
      </c>
      <c r="J18" s="18">
        <f>J19+J20+J21+J22+J23+J24</f>
        <v>0</v>
      </c>
    </row>
    <row r="19" spans="1:10" ht="18.75" x14ac:dyDescent="0.25">
      <c r="A19" s="29"/>
      <c r="B19" s="30"/>
      <c r="C19" s="31"/>
      <c r="D19" s="31"/>
      <c r="E19" s="32"/>
      <c r="F19" s="33"/>
      <c r="G19" s="34"/>
      <c r="H19" s="34"/>
      <c r="I19" s="33"/>
      <c r="J19" s="33"/>
    </row>
    <row r="20" spans="1:10" ht="18.75" x14ac:dyDescent="0.25">
      <c r="A20" s="29"/>
      <c r="B20" s="30"/>
      <c r="C20" s="31"/>
      <c r="D20" s="31"/>
      <c r="E20" s="32"/>
      <c r="F20" s="33"/>
      <c r="G20" s="34"/>
      <c r="H20" s="34"/>
      <c r="I20" s="33"/>
      <c r="J20" s="33"/>
    </row>
    <row r="21" spans="1:10" ht="18.75" x14ac:dyDescent="0.25">
      <c r="A21" s="29"/>
      <c r="B21" s="30"/>
      <c r="C21" s="31"/>
      <c r="D21" s="31"/>
      <c r="E21" s="32"/>
      <c r="F21" s="33"/>
      <c r="G21" s="34"/>
      <c r="H21" s="34"/>
      <c r="I21" s="33"/>
      <c r="J21" s="33"/>
    </row>
    <row r="22" spans="1:10" ht="18.75" x14ac:dyDescent="0.25">
      <c r="A22" s="29"/>
      <c r="B22" s="30"/>
      <c r="C22" s="31"/>
      <c r="D22" s="31"/>
      <c r="E22" s="32"/>
      <c r="F22" s="33"/>
      <c r="G22" s="34"/>
      <c r="H22" s="34"/>
      <c r="I22" s="33"/>
      <c r="J22" s="33"/>
    </row>
    <row r="23" spans="1:10" ht="18.75" x14ac:dyDescent="0.25">
      <c r="A23" s="29"/>
      <c r="B23" s="30"/>
      <c r="C23" s="31"/>
      <c r="D23" s="31"/>
      <c r="E23" s="32"/>
      <c r="F23" s="33"/>
      <c r="G23" s="34"/>
      <c r="H23" s="34"/>
      <c r="I23" s="33"/>
      <c r="J23" s="33"/>
    </row>
    <row r="24" spans="1:10" ht="18.75" x14ac:dyDescent="0.25">
      <c r="A24" s="29"/>
      <c r="B24" s="30"/>
      <c r="C24" s="31"/>
      <c r="D24" s="31"/>
      <c r="E24" s="32"/>
      <c r="F24" s="33"/>
      <c r="G24" s="34"/>
      <c r="H24" s="34"/>
      <c r="I24" s="33"/>
      <c r="J24" s="33"/>
    </row>
    <row r="25" spans="1:10" ht="84.75" customHeight="1" x14ac:dyDescent="0.25">
      <c r="A25" s="18" t="s">
        <v>68</v>
      </c>
      <c r="B25" s="18" t="s">
        <v>69</v>
      </c>
      <c r="C25" s="18">
        <f>C26+C27+C28+C29+C30+C31</f>
        <v>0</v>
      </c>
      <c r="D25" s="18">
        <f>D26+D27+D28+D29+D30+D31</f>
        <v>0</v>
      </c>
      <c r="E25" s="18"/>
      <c r="F25" s="18"/>
      <c r="G25" s="18">
        <f>G26+G27+G28+G29+G30+G31</f>
        <v>0</v>
      </c>
      <c r="H25" s="18">
        <f>H26+H27+H28+H29+H30+H31</f>
        <v>0</v>
      </c>
      <c r="I25" s="18">
        <f>I26+I27+I28+I29+I30+I31</f>
        <v>0</v>
      </c>
      <c r="J25" s="18">
        <f>J26+J27+J28+J29+J30+J31</f>
        <v>0</v>
      </c>
    </row>
    <row r="26" spans="1:10" ht="18.75" x14ac:dyDescent="0.25">
      <c r="A26" s="29"/>
      <c r="B26" s="118"/>
      <c r="C26" s="119"/>
      <c r="D26" s="119"/>
      <c r="E26" s="120"/>
      <c r="F26" s="120"/>
      <c r="G26" s="120"/>
      <c r="H26" s="121"/>
      <c r="I26" s="120"/>
      <c r="J26" s="120"/>
    </row>
    <row r="27" spans="1:10" ht="18.75" x14ac:dyDescent="0.25">
      <c r="A27" s="29"/>
      <c r="B27" s="118"/>
      <c r="C27" s="119"/>
      <c r="D27" s="119"/>
      <c r="E27" s="120"/>
      <c r="F27" s="120"/>
      <c r="G27" s="120"/>
      <c r="H27" s="121"/>
      <c r="I27" s="120"/>
      <c r="J27" s="120"/>
    </row>
    <row r="28" spans="1:10" ht="18.75" x14ac:dyDescent="0.25">
      <c r="A28" s="29"/>
      <c r="B28" s="118"/>
      <c r="C28" s="119"/>
      <c r="D28" s="119"/>
      <c r="E28" s="120"/>
      <c r="F28" s="122"/>
      <c r="G28" s="120"/>
      <c r="H28" s="121"/>
      <c r="I28" s="117"/>
      <c r="J28" s="117"/>
    </row>
    <row r="29" spans="1:10" ht="18.75" x14ac:dyDescent="0.25">
      <c r="A29" s="29"/>
      <c r="B29" s="30"/>
      <c r="C29" s="31"/>
      <c r="D29" s="31"/>
      <c r="E29" s="33"/>
      <c r="F29" s="33"/>
      <c r="G29" s="34"/>
      <c r="H29" s="34"/>
      <c r="I29" s="33"/>
      <c r="J29" s="33"/>
    </row>
    <row r="30" spans="1:10" ht="18.75" x14ac:dyDescent="0.25">
      <c r="A30" s="29"/>
      <c r="B30" s="30"/>
      <c r="C30" s="31"/>
      <c r="D30" s="31"/>
      <c r="E30" s="33"/>
      <c r="F30" s="33"/>
      <c r="G30" s="34"/>
      <c r="H30" s="34"/>
      <c r="I30" s="33"/>
      <c r="J30" s="33"/>
    </row>
    <row r="31" spans="1:10" ht="18.75" x14ac:dyDescent="0.25">
      <c r="A31" s="29"/>
      <c r="B31" s="30"/>
      <c r="C31" s="31"/>
      <c r="D31" s="31"/>
      <c r="E31" s="32"/>
      <c r="F31" s="33"/>
      <c r="G31" s="34"/>
      <c r="H31" s="34"/>
      <c r="I31" s="33"/>
      <c r="J31" s="33"/>
    </row>
    <row r="32" spans="1:10" ht="105.75" customHeight="1" x14ac:dyDescent="0.25">
      <c r="A32" s="18" t="s">
        <v>70</v>
      </c>
      <c r="B32" s="18" t="s">
        <v>71</v>
      </c>
      <c r="C32" s="18">
        <f>C33+C34+C35+C37+C36+C38</f>
        <v>0</v>
      </c>
      <c r="D32" s="18">
        <f>D33+D34+D35+D36+D37+D38</f>
        <v>0</v>
      </c>
      <c r="E32" s="18"/>
      <c r="F32" s="18"/>
      <c r="G32" s="18">
        <f>G33+G34+G35+G36+G37+G38</f>
        <v>0</v>
      </c>
      <c r="H32" s="18">
        <f>H33+H34+H35+H36+H37+H38</f>
        <v>0</v>
      </c>
      <c r="I32" s="18">
        <f>I33+I34+I35+I36+I37+I38</f>
        <v>0</v>
      </c>
      <c r="J32" s="18">
        <f>J33+J34+J35+J36+J37+J38</f>
        <v>0</v>
      </c>
    </row>
    <row r="33" spans="1:10" ht="18.75" x14ac:dyDescent="0.25">
      <c r="A33" s="29"/>
      <c r="B33" s="123"/>
      <c r="C33" s="119"/>
      <c r="D33" s="119"/>
      <c r="E33" s="120"/>
      <c r="F33" s="120"/>
      <c r="G33" s="120"/>
      <c r="H33" s="121"/>
      <c r="I33" s="117"/>
      <c r="J33" s="117"/>
    </row>
    <row r="34" spans="1:10" ht="18.75" x14ac:dyDescent="0.25">
      <c r="A34" s="29"/>
      <c r="B34" s="30"/>
      <c r="C34" s="31"/>
      <c r="D34" s="31"/>
      <c r="E34" s="33"/>
      <c r="F34" s="33"/>
      <c r="G34" s="34"/>
      <c r="H34" s="34"/>
      <c r="I34" s="33"/>
      <c r="J34" s="33"/>
    </row>
    <row r="35" spans="1:10" ht="18.75" x14ac:dyDescent="0.25">
      <c r="A35" s="29"/>
      <c r="B35" s="30"/>
      <c r="C35" s="31"/>
      <c r="D35" s="31"/>
      <c r="E35" s="33"/>
      <c r="F35" s="33"/>
      <c r="G35" s="34"/>
      <c r="H35" s="34"/>
      <c r="I35" s="33"/>
      <c r="J35" s="33"/>
    </row>
    <row r="36" spans="1:10" ht="18.75" x14ac:dyDescent="0.25">
      <c r="A36" s="29"/>
      <c r="B36" s="30"/>
      <c r="C36" s="31"/>
      <c r="D36" s="31"/>
      <c r="E36" s="33"/>
      <c r="F36" s="33"/>
      <c r="G36" s="34"/>
      <c r="H36" s="34"/>
      <c r="I36" s="33"/>
      <c r="J36" s="33"/>
    </row>
    <row r="37" spans="1:10" ht="18.75" x14ac:dyDescent="0.25">
      <c r="A37" s="29"/>
      <c r="B37" s="30"/>
      <c r="C37" s="31"/>
      <c r="D37" s="31"/>
      <c r="E37" s="33"/>
      <c r="F37" s="33"/>
      <c r="G37" s="34"/>
      <c r="H37" s="34"/>
      <c r="I37" s="33"/>
      <c r="J37" s="33"/>
    </row>
    <row r="38" spans="1:10" ht="18.75" x14ac:dyDescent="0.25">
      <c r="A38" s="29"/>
      <c r="B38" s="30"/>
      <c r="C38" s="31"/>
      <c r="D38" s="31"/>
      <c r="E38" s="33"/>
      <c r="F38" s="33"/>
      <c r="G38" s="34"/>
      <c r="H38" s="34"/>
      <c r="I38" s="33"/>
      <c r="J38" s="33"/>
    </row>
    <row r="39" spans="1:10" ht="99.75" customHeight="1" x14ac:dyDescent="0.25">
      <c r="A39" s="18" t="s">
        <v>72</v>
      </c>
      <c r="B39" s="18" t="s">
        <v>73</v>
      </c>
      <c r="C39" s="18">
        <f>C40+C41+C42+C43+C44+C45</f>
        <v>0</v>
      </c>
      <c r="D39" s="18">
        <f>D40+D41+D42+D43+D44+D45</f>
        <v>0</v>
      </c>
      <c r="E39" s="18"/>
      <c r="F39" s="18"/>
      <c r="G39" s="18">
        <f>G40+G41+G42+G43+G44+G45</f>
        <v>0</v>
      </c>
      <c r="H39" s="18">
        <f>H40+H41+H42+H43+H44+H45</f>
        <v>0</v>
      </c>
      <c r="I39" s="18">
        <f>I40+I41+I42+I43+I44+I45</f>
        <v>0</v>
      </c>
      <c r="J39" s="18">
        <f>J40+J41+J42+J43+J44+J45</f>
        <v>0</v>
      </c>
    </row>
    <row r="40" spans="1:10" ht="18.75" x14ac:dyDescent="0.25">
      <c r="A40" s="29"/>
      <c r="B40" s="30"/>
      <c r="C40" s="31"/>
      <c r="D40" s="31"/>
      <c r="E40" s="32"/>
      <c r="F40" s="33"/>
      <c r="G40" s="34"/>
      <c r="H40" s="34"/>
      <c r="I40" s="33"/>
      <c r="J40" s="33"/>
    </row>
    <row r="41" spans="1:10" ht="18.75" x14ac:dyDescent="0.25">
      <c r="A41" s="29"/>
      <c r="B41" s="30"/>
      <c r="C41" s="31"/>
      <c r="D41" s="31"/>
      <c r="E41" s="32"/>
      <c r="F41" s="33"/>
      <c r="G41" s="34"/>
      <c r="H41" s="34"/>
      <c r="I41" s="33"/>
      <c r="J41" s="33"/>
    </row>
    <row r="42" spans="1:10" ht="18.75" x14ac:dyDescent="0.25">
      <c r="A42" s="29"/>
      <c r="B42" s="30"/>
      <c r="C42" s="31"/>
      <c r="D42" s="31"/>
      <c r="E42" s="32"/>
      <c r="F42" s="33"/>
      <c r="G42" s="34"/>
      <c r="H42" s="34"/>
      <c r="I42" s="33"/>
      <c r="J42" s="33"/>
    </row>
    <row r="43" spans="1:10" ht="18.75" x14ac:dyDescent="0.25">
      <c r="A43" s="29"/>
      <c r="B43" s="30"/>
      <c r="C43" s="31"/>
      <c r="D43" s="31"/>
      <c r="E43" s="32"/>
      <c r="F43" s="33"/>
      <c r="G43" s="34"/>
      <c r="H43" s="34"/>
      <c r="I43" s="33"/>
      <c r="J43" s="33"/>
    </row>
    <row r="44" spans="1:10" ht="18.75" x14ac:dyDescent="0.25">
      <c r="A44" s="29"/>
      <c r="B44" s="30"/>
      <c r="C44" s="31"/>
      <c r="D44" s="31"/>
      <c r="E44" s="32"/>
      <c r="F44" s="33"/>
      <c r="G44" s="34"/>
      <c r="H44" s="34"/>
      <c r="I44" s="33"/>
      <c r="J44" s="33"/>
    </row>
    <row r="45" spans="1:10" ht="18.75" x14ac:dyDescent="0.25">
      <c r="A45" s="29"/>
      <c r="B45" s="30"/>
      <c r="C45" s="31"/>
      <c r="D45" s="31"/>
      <c r="E45" s="32"/>
      <c r="F45" s="33"/>
      <c r="G45" s="34"/>
      <c r="H45" s="34"/>
      <c r="I45" s="33"/>
      <c r="J45" s="33"/>
    </row>
    <row r="46" spans="1:10" ht="186" customHeight="1" x14ac:dyDescent="0.25">
      <c r="A46" s="18" t="s">
        <v>74</v>
      </c>
      <c r="B46" s="18" t="s">
        <v>75</v>
      </c>
      <c r="C46" s="18">
        <f>C47+C48+C49+C50+C51</f>
        <v>0</v>
      </c>
      <c r="D46" s="18">
        <f>D47+D48+D49+D50+D51</f>
        <v>0</v>
      </c>
      <c r="E46" s="18"/>
      <c r="F46" s="18"/>
      <c r="G46" s="18">
        <f>G47+G48+G49+G50+G51</f>
        <v>0</v>
      </c>
      <c r="H46" s="18">
        <f>H47+H48+H49+H50+H51</f>
        <v>0</v>
      </c>
      <c r="I46" s="18">
        <f>I47+I48+I49+I50+I51</f>
        <v>0</v>
      </c>
      <c r="J46" s="18">
        <f>J47+J48+J49+J50+J51</f>
        <v>0</v>
      </c>
    </row>
    <row r="47" spans="1:10" ht="18.75" x14ac:dyDescent="0.25">
      <c r="A47" s="29"/>
      <c r="B47" s="30"/>
      <c r="C47" s="31"/>
      <c r="D47" s="31"/>
      <c r="E47" s="32"/>
      <c r="F47" s="33"/>
      <c r="G47" s="34"/>
      <c r="H47" s="34"/>
      <c r="I47" s="33"/>
      <c r="J47" s="33"/>
    </row>
    <row r="48" spans="1:10" ht="18.75" x14ac:dyDescent="0.25">
      <c r="A48" s="29"/>
      <c r="B48" s="30"/>
      <c r="C48" s="31"/>
      <c r="D48" s="31"/>
      <c r="E48" s="32"/>
      <c r="F48" s="33"/>
      <c r="G48" s="34"/>
      <c r="H48" s="34"/>
      <c r="I48" s="33"/>
      <c r="J48" s="33"/>
    </row>
    <row r="49" spans="1:10" ht="18.75" x14ac:dyDescent="0.25">
      <c r="A49" s="29"/>
      <c r="B49" s="30"/>
      <c r="C49" s="31"/>
      <c r="D49" s="31"/>
      <c r="E49" s="32"/>
      <c r="F49" s="33"/>
      <c r="G49" s="34"/>
      <c r="H49" s="34"/>
      <c r="I49" s="33"/>
      <c r="J49" s="33"/>
    </row>
    <row r="50" spans="1:10" ht="18.75" x14ac:dyDescent="0.25">
      <c r="A50" s="29"/>
      <c r="B50" s="30"/>
      <c r="C50" s="31"/>
      <c r="D50" s="31"/>
      <c r="E50" s="32"/>
      <c r="F50" s="33"/>
      <c r="G50" s="34"/>
      <c r="H50" s="34"/>
      <c r="I50" s="33"/>
      <c r="J50" s="33"/>
    </row>
    <row r="51" spans="1:10" ht="18.75" x14ac:dyDescent="0.25">
      <c r="A51" s="29"/>
      <c r="B51" s="30"/>
      <c r="C51" s="31"/>
      <c r="D51" s="31"/>
      <c r="E51" s="32"/>
      <c r="F51" s="33"/>
      <c r="G51" s="34"/>
      <c r="H51" s="34"/>
      <c r="I51" s="33"/>
      <c r="J51" s="33"/>
    </row>
    <row r="52" spans="1:10" ht="19.5" x14ac:dyDescent="0.35">
      <c r="A52" s="309" t="s">
        <v>76</v>
      </c>
      <c r="B52" s="309"/>
      <c r="C52" s="309"/>
      <c r="D52" s="309"/>
      <c r="E52" s="309"/>
      <c r="F52" s="309"/>
      <c r="G52" s="309"/>
      <c r="H52" s="309"/>
      <c r="I52" s="309"/>
      <c r="J52" s="309"/>
    </row>
  </sheetData>
  <mergeCells count="10">
    <mergeCell ref="A52:J52"/>
    <mergeCell ref="A1:J1"/>
    <mergeCell ref="A2:A3"/>
    <mergeCell ref="B2:B3"/>
    <mergeCell ref="C2:D2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view="pageBreakPreview" zoomScale="148" zoomScaleNormal="100" zoomScaleSheetLayoutView="148" workbookViewId="0">
      <selection activeCell="C4" sqref="C4"/>
    </sheetView>
  </sheetViews>
  <sheetFormatPr defaultRowHeight="15" x14ac:dyDescent="0.25"/>
  <cols>
    <col min="1" max="1" width="10.28515625" customWidth="1"/>
    <col min="2" max="2" width="36.7109375" customWidth="1"/>
    <col min="3" max="3" width="18" customWidth="1"/>
  </cols>
  <sheetData>
    <row r="1" spans="1:3" ht="18.75" x14ac:dyDescent="0.25">
      <c r="A1" s="312" t="s">
        <v>77</v>
      </c>
      <c r="B1" s="312"/>
      <c r="C1" s="312"/>
    </row>
    <row r="2" spans="1:3" ht="37.5" x14ac:dyDescent="0.25">
      <c r="A2" s="36" t="s">
        <v>50</v>
      </c>
      <c r="B2" s="27" t="s">
        <v>78</v>
      </c>
      <c r="C2" s="27" t="s">
        <v>79</v>
      </c>
    </row>
    <row r="3" spans="1:3" ht="58.5" customHeight="1" x14ac:dyDescent="0.25">
      <c r="A3" s="37">
        <v>1</v>
      </c>
      <c r="B3" s="38" t="s">
        <v>269</v>
      </c>
      <c r="C3" s="242">
        <v>1952</v>
      </c>
    </row>
    <row r="4" spans="1:3" ht="47.25" customHeight="1" x14ac:dyDescent="0.25">
      <c r="A4" s="37">
        <v>2</v>
      </c>
      <c r="B4" s="38" t="s">
        <v>80</v>
      </c>
      <c r="C4" s="243">
        <v>1017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zoomScale="80" zoomScaleNormal="100" zoomScaleSheetLayoutView="80" workbookViewId="0">
      <selection activeCell="D3" sqref="D3:D22"/>
    </sheetView>
  </sheetViews>
  <sheetFormatPr defaultRowHeight="15" x14ac:dyDescent="0.25"/>
  <cols>
    <col min="1" max="1" width="55.5703125" customWidth="1"/>
    <col min="2" max="2" width="54.7109375" customWidth="1"/>
    <col min="3" max="3" width="18.5703125" customWidth="1"/>
    <col min="4" max="4" width="18.140625" customWidth="1"/>
  </cols>
  <sheetData>
    <row r="1" spans="1:4" ht="18.75" x14ac:dyDescent="0.25">
      <c r="A1" s="312" t="s">
        <v>81</v>
      </c>
      <c r="B1" s="312"/>
      <c r="C1" s="312"/>
      <c r="D1" s="312"/>
    </row>
    <row r="2" spans="1:4" ht="56.25" x14ac:dyDescent="0.25">
      <c r="A2" s="27" t="s">
        <v>82</v>
      </c>
      <c r="B2" s="27" t="s">
        <v>12</v>
      </c>
      <c r="C2" s="27" t="s">
        <v>83</v>
      </c>
      <c r="D2" s="27" t="s">
        <v>84</v>
      </c>
    </row>
    <row r="3" spans="1:4" ht="29.25" customHeight="1" x14ac:dyDescent="0.25">
      <c r="A3" s="322" t="s">
        <v>270</v>
      </c>
      <c r="B3" s="65" t="s">
        <v>86</v>
      </c>
      <c r="C3" s="183">
        <v>222</v>
      </c>
      <c r="D3" s="315">
        <f>C3+C4</f>
        <v>230</v>
      </c>
    </row>
    <row r="4" spans="1:4" ht="31.5" customHeight="1" x14ac:dyDescent="0.25">
      <c r="A4" s="323"/>
      <c r="B4" s="65" t="s">
        <v>87</v>
      </c>
      <c r="C4" s="183">
        <v>8</v>
      </c>
      <c r="D4" s="315"/>
    </row>
    <row r="5" spans="1:4" ht="44.25" customHeight="1" x14ac:dyDescent="0.25">
      <c r="A5" s="320" t="s">
        <v>85</v>
      </c>
      <c r="B5" s="65" t="s">
        <v>86</v>
      </c>
      <c r="C5" s="174">
        <v>184</v>
      </c>
      <c r="D5" s="315">
        <f>C5+C6</f>
        <v>541</v>
      </c>
    </row>
    <row r="6" spans="1:4" ht="42.75" customHeight="1" x14ac:dyDescent="0.25">
      <c r="A6" s="320"/>
      <c r="B6" s="65" t="s">
        <v>87</v>
      </c>
      <c r="C6" s="179">
        <v>357</v>
      </c>
      <c r="D6" s="315"/>
    </row>
    <row r="7" spans="1:4" ht="39" customHeight="1" x14ac:dyDescent="0.25">
      <c r="A7" s="320" t="s">
        <v>88</v>
      </c>
      <c r="B7" s="65" t="s">
        <v>86</v>
      </c>
      <c r="C7" s="179">
        <v>25</v>
      </c>
      <c r="D7" s="315">
        <f>C7+C8</f>
        <v>58</v>
      </c>
    </row>
    <row r="8" spans="1:4" ht="35.25" customHeight="1" x14ac:dyDescent="0.25">
      <c r="A8" s="320"/>
      <c r="B8" s="65" t="s">
        <v>87</v>
      </c>
      <c r="C8" s="179">
        <v>33</v>
      </c>
      <c r="D8" s="315"/>
    </row>
    <row r="9" spans="1:4" ht="37.5" customHeight="1" x14ac:dyDescent="0.25">
      <c r="A9" s="313" t="s">
        <v>89</v>
      </c>
      <c r="B9" s="65" t="s">
        <v>86</v>
      </c>
      <c r="C9" s="179">
        <v>40</v>
      </c>
      <c r="D9" s="315">
        <f>C9+C10</f>
        <v>44</v>
      </c>
    </row>
    <row r="10" spans="1:4" ht="36.75" customHeight="1" x14ac:dyDescent="0.25">
      <c r="A10" s="314"/>
      <c r="B10" s="65" t="s">
        <v>87</v>
      </c>
      <c r="C10" s="179">
        <v>4</v>
      </c>
      <c r="D10" s="315"/>
    </row>
    <row r="11" spans="1:4" ht="63.75" customHeight="1" x14ac:dyDescent="0.25">
      <c r="A11" s="313" t="s">
        <v>90</v>
      </c>
      <c r="B11" s="65" t="s">
        <v>86</v>
      </c>
      <c r="C11" s="179">
        <v>514</v>
      </c>
      <c r="D11" s="315">
        <f>C11+C12</f>
        <v>644</v>
      </c>
    </row>
    <row r="12" spans="1:4" ht="45.75" customHeight="1" x14ac:dyDescent="0.25">
      <c r="A12" s="314"/>
      <c r="B12" s="65" t="s">
        <v>87</v>
      </c>
      <c r="C12" s="179">
        <v>130</v>
      </c>
      <c r="D12" s="315"/>
    </row>
    <row r="13" spans="1:4" ht="42" customHeight="1" x14ac:dyDescent="0.3">
      <c r="A13" s="320" t="s">
        <v>263</v>
      </c>
      <c r="B13" s="175" t="s">
        <v>86</v>
      </c>
      <c r="C13" s="180">
        <v>44</v>
      </c>
      <c r="D13" s="317">
        <f>C13+C14</f>
        <v>98</v>
      </c>
    </row>
    <row r="14" spans="1:4" ht="42" customHeight="1" x14ac:dyDescent="0.25">
      <c r="A14" s="320"/>
      <c r="B14" s="176" t="s">
        <v>87</v>
      </c>
      <c r="C14" s="181">
        <v>54</v>
      </c>
      <c r="D14" s="319"/>
    </row>
    <row r="15" spans="1:4" ht="42" customHeight="1" x14ac:dyDescent="0.3">
      <c r="A15" s="321" t="s">
        <v>264</v>
      </c>
      <c r="B15" s="177" t="s">
        <v>86</v>
      </c>
      <c r="C15" s="179">
        <v>29</v>
      </c>
      <c r="D15" s="317">
        <f>C15+C16</f>
        <v>53</v>
      </c>
    </row>
    <row r="16" spans="1:4" ht="39" customHeight="1" x14ac:dyDescent="0.25">
      <c r="A16" s="321"/>
      <c r="B16" s="65" t="s">
        <v>87</v>
      </c>
      <c r="C16" s="179">
        <v>24</v>
      </c>
      <c r="D16" s="319"/>
    </row>
    <row r="17" spans="1:4" ht="36" customHeight="1" x14ac:dyDescent="0.25">
      <c r="A17" s="313" t="s">
        <v>91</v>
      </c>
      <c r="B17" s="65" t="s">
        <v>86</v>
      </c>
      <c r="C17" s="179">
        <v>3</v>
      </c>
      <c r="D17" s="315">
        <f>C17+C18</f>
        <v>39</v>
      </c>
    </row>
    <row r="18" spans="1:4" ht="39" customHeight="1" x14ac:dyDescent="0.25">
      <c r="A18" s="314"/>
      <c r="B18" s="65" t="s">
        <v>87</v>
      </c>
      <c r="C18" s="179">
        <v>36</v>
      </c>
      <c r="D18" s="315"/>
    </row>
    <row r="19" spans="1:4" ht="49.5" customHeight="1" x14ac:dyDescent="0.25">
      <c r="A19" s="313" t="s">
        <v>92</v>
      </c>
      <c r="B19" s="65" t="s">
        <v>86</v>
      </c>
      <c r="C19" s="179">
        <v>4</v>
      </c>
      <c r="D19" s="315">
        <f>C19+C20</f>
        <v>4</v>
      </c>
    </row>
    <row r="20" spans="1:4" ht="38.25" customHeight="1" x14ac:dyDescent="0.25">
      <c r="A20" s="314"/>
      <c r="B20" s="65" t="s">
        <v>87</v>
      </c>
      <c r="C20" s="179">
        <v>0</v>
      </c>
      <c r="D20" s="315"/>
    </row>
    <row r="21" spans="1:4" ht="45.75" customHeight="1" x14ac:dyDescent="0.25">
      <c r="A21" s="313" t="s">
        <v>93</v>
      </c>
      <c r="B21" s="65" t="s">
        <v>86</v>
      </c>
      <c r="C21" s="179">
        <v>2</v>
      </c>
      <c r="D21" s="315">
        <f>C21+C22</f>
        <v>4</v>
      </c>
    </row>
    <row r="22" spans="1:4" ht="38.25" customHeight="1" x14ac:dyDescent="0.25">
      <c r="A22" s="314"/>
      <c r="B22" s="65" t="s">
        <v>87</v>
      </c>
      <c r="C22" s="179">
        <v>2</v>
      </c>
      <c r="D22" s="315"/>
    </row>
    <row r="23" spans="1:4" ht="56.25" x14ac:dyDescent="0.25">
      <c r="A23" s="27" t="s">
        <v>94</v>
      </c>
      <c r="B23" s="178" t="s">
        <v>12</v>
      </c>
      <c r="C23" s="173" t="s">
        <v>83</v>
      </c>
      <c r="D23" s="27" t="s">
        <v>84</v>
      </c>
    </row>
    <row r="24" spans="1:4" ht="21" customHeight="1" x14ac:dyDescent="0.25">
      <c r="A24" s="313" t="s">
        <v>95</v>
      </c>
      <c r="B24" s="65" t="s">
        <v>86</v>
      </c>
      <c r="C24" s="106">
        <v>21</v>
      </c>
      <c r="D24" s="317">
        <f>C24+C25+C26</f>
        <v>138</v>
      </c>
    </row>
    <row r="25" spans="1:4" ht="18.75" x14ac:dyDescent="0.25">
      <c r="A25" s="316"/>
      <c r="B25" s="65" t="s">
        <v>96</v>
      </c>
      <c r="C25" s="107">
        <v>0</v>
      </c>
      <c r="D25" s="318"/>
    </row>
    <row r="26" spans="1:4" ht="25.5" customHeight="1" thickBot="1" x14ac:dyDescent="0.3">
      <c r="A26" s="314"/>
      <c r="B26" s="65" t="s">
        <v>97</v>
      </c>
      <c r="C26" s="182">
        <v>117</v>
      </c>
      <c r="D26" s="319"/>
    </row>
  </sheetData>
  <mergeCells count="23">
    <mergeCell ref="A9:A10"/>
    <mergeCell ref="D9:D10"/>
    <mergeCell ref="A1:D1"/>
    <mergeCell ref="A5:A6"/>
    <mergeCell ref="D5:D6"/>
    <mergeCell ref="A7:A8"/>
    <mergeCell ref="D7:D8"/>
    <mergeCell ref="A3:A4"/>
    <mergeCell ref="D3:D4"/>
    <mergeCell ref="A11:A12"/>
    <mergeCell ref="D11:D12"/>
    <mergeCell ref="A17:A18"/>
    <mergeCell ref="D17:D18"/>
    <mergeCell ref="A13:A14"/>
    <mergeCell ref="A15:A16"/>
    <mergeCell ref="D13:D14"/>
    <mergeCell ref="D15:D16"/>
    <mergeCell ref="A19:A20"/>
    <mergeCell ref="D19:D20"/>
    <mergeCell ref="A21:A22"/>
    <mergeCell ref="D21:D22"/>
    <mergeCell ref="A24:A26"/>
    <mergeCell ref="D24:D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selection activeCell="J3" sqref="J3"/>
    </sheetView>
  </sheetViews>
  <sheetFormatPr defaultRowHeight="15" x14ac:dyDescent="0.25"/>
  <cols>
    <col min="1" max="1" width="13.85546875" customWidth="1"/>
    <col min="2" max="2" width="36.28515625" customWidth="1"/>
    <col min="3" max="3" width="36.5703125" customWidth="1"/>
    <col min="4" max="4" width="36.85546875" customWidth="1"/>
    <col min="5" max="5" width="37" customWidth="1"/>
  </cols>
  <sheetData>
    <row r="1" spans="1:10" ht="18.75" x14ac:dyDescent="0.25">
      <c r="A1" s="324" t="s">
        <v>98</v>
      </c>
      <c r="B1" s="324"/>
      <c r="C1" s="324"/>
      <c r="D1" s="324"/>
      <c r="E1" s="324"/>
    </row>
    <row r="2" spans="1:10" ht="75" x14ac:dyDescent="0.25">
      <c r="A2" s="27" t="s">
        <v>50</v>
      </c>
      <c r="B2" s="41" t="s">
        <v>99</v>
      </c>
      <c r="C2" s="36" t="s">
        <v>100</v>
      </c>
      <c r="D2" s="41" t="s">
        <v>101</v>
      </c>
      <c r="E2" s="110" t="s">
        <v>102</v>
      </c>
    </row>
    <row r="3" spans="1:10" ht="210" customHeight="1" x14ac:dyDescent="0.3">
      <c r="A3" s="32">
        <v>1</v>
      </c>
      <c r="B3" s="108" t="s">
        <v>523</v>
      </c>
      <c r="C3" s="108" t="s">
        <v>524</v>
      </c>
      <c r="D3" s="229">
        <v>850</v>
      </c>
      <c r="E3" s="108" t="s">
        <v>525</v>
      </c>
      <c r="J3" s="262"/>
    </row>
    <row r="4" spans="1:10" ht="20.25" customHeight="1" x14ac:dyDescent="0.25">
      <c r="A4" s="32">
        <v>2</v>
      </c>
      <c r="B4" s="108"/>
      <c r="C4" s="108"/>
      <c r="D4" s="124">
        <v>0</v>
      </c>
      <c r="E4" s="108"/>
    </row>
    <row r="5" spans="1:10" ht="20.25" customHeight="1" x14ac:dyDescent="0.25">
      <c r="A5" s="32">
        <v>3</v>
      </c>
      <c r="B5" s="108"/>
      <c r="C5" s="108"/>
      <c r="D5" s="124">
        <v>0</v>
      </c>
      <c r="E5" s="108"/>
    </row>
    <row r="6" spans="1:10" ht="18.75" x14ac:dyDescent="0.25">
      <c r="A6" s="32">
        <v>4</v>
      </c>
      <c r="B6" s="108"/>
      <c r="C6" s="108"/>
      <c r="D6" s="124">
        <v>0</v>
      </c>
      <c r="E6" s="108"/>
    </row>
    <row r="7" spans="1:10" ht="18.75" x14ac:dyDescent="0.25">
      <c r="A7" s="32">
        <v>5</v>
      </c>
      <c r="B7" s="30"/>
      <c r="C7" s="30"/>
      <c r="D7" s="33">
        <v>0</v>
      </c>
      <c r="E7" s="30"/>
    </row>
    <row r="8" spans="1:10" ht="18.75" x14ac:dyDescent="0.25">
      <c r="A8" s="33">
        <v>6</v>
      </c>
      <c r="B8" s="30"/>
      <c r="C8" s="30"/>
      <c r="D8" s="33">
        <v>0</v>
      </c>
      <c r="E8" s="30"/>
    </row>
    <row r="9" spans="1:10" ht="18.75" x14ac:dyDescent="0.25">
      <c r="A9" s="33">
        <v>7</v>
      </c>
      <c r="B9" s="30"/>
      <c r="C9" s="30"/>
      <c r="D9" s="33">
        <v>0</v>
      </c>
      <c r="E9" s="30"/>
    </row>
    <row r="10" spans="1:10" ht="18.75" x14ac:dyDescent="0.25">
      <c r="A10" s="33">
        <v>8</v>
      </c>
      <c r="B10" s="30"/>
      <c r="C10" s="30"/>
      <c r="D10" s="33">
        <v>0</v>
      </c>
      <c r="E10" s="30"/>
    </row>
    <row r="11" spans="1:10" ht="18.75" x14ac:dyDescent="0.25">
      <c r="A11" s="33">
        <v>9</v>
      </c>
      <c r="B11" s="30"/>
      <c r="C11" s="30"/>
      <c r="D11" s="33">
        <v>0</v>
      </c>
      <c r="E11" s="30"/>
    </row>
    <row r="12" spans="1:10" ht="18.75" x14ac:dyDescent="0.25">
      <c r="A12" s="33">
        <v>10</v>
      </c>
      <c r="B12" s="30"/>
      <c r="C12" s="30"/>
      <c r="D12" s="33">
        <v>0</v>
      </c>
      <c r="E12" s="30"/>
    </row>
    <row r="13" spans="1:10" ht="18.75" x14ac:dyDescent="0.25">
      <c r="A13" s="33">
        <v>11</v>
      </c>
      <c r="B13" s="30"/>
      <c r="C13" s="30"/>
      <c r="D13" s="33">
        <v>0</v>
      </c>
      <c r="E13" s="30"/>
    </row>
    <row r="14" spans="1:10" ht="18.75" x14ac:dyDescent="0.25">
      <c r="A14" s="33">
        <v>12</v>
      </c>
      <c r="B14" s="30"/>
      <c r="C14" s="30"/>
      <c r="D14" s="33">
        <v>0</v>
      </c>
      <c r="E14" s="30"/>
    </row>
    <row r="15" spans="1:10" ht="18.75" x14ac:dyDescent="0.25">
      <c r="A15" s="33">
        <v>13</v>
      </c>
      <c r="B15" s="30"/>
      <c r="C15" s="30"/>
      <c r="D15" s="33">
        <v>0</v>
      </c>
      <c r="E15" s="30"/>
    </row>
    <row r="16" spans="1:10" ht="18.75" x14ac:dyDescent="0.25">
      <c r="A16" s="33">
        <v>14</v>
      </c>
      <c r="B16" s="30"/>
      <c r="C16" s="30"/>
      <c r="D16" s="33">
        <v>0</v>
      </c>
      <c r="E16" s="30"/>
    </row>
    <row r="17" spans="1:5" ht="18.75" x14ac:dyDescent="0.25">
      <c r="A17" s="33">
        <v>15</v>
      </c>
      <c r="B17" s="30"/>
      <c r="C17" s="30"/>
      <c r="D17" s="33">
        <v>0</v>
      </c>
      <c r="E17" s="30"/>
    </row>
    <row r="18" spans="1:5" ht="18.75" x14ac:dyDescent="0.25">
      <c r="A18" s="33">
        <v>16</v>
      </c>
      <c r="B18" s="30"/>
      <c r="C18" s="30"/>
      <c r="D18" s="33">
        <v>0</v>
      </c>
      <c r="E18" s="30"/>
    </row>
    <row r="19" spans="1:5" ht="18.75" x14ac:dyDescent="0.25">
      <c r="A19" s="33">
        <v>17</v>
      </c>
      <c r="B19" s="30"/>
      <c r="C19" s="30"/>
      <c r="D19" s="33">
        <v>0</v>
      </c>
      <c r="E19" s="30"/>
    </row>
    <row r="20" spans="1:5" ht="18.75" x14ac:dyDescent="0.25">
      <c r="A20" s="33">
        <v>18</v>
      </c>
      <c r="B20" s="30"/>
      <c r="C20" s="30"/>
      <c r="D20" s="33">
        <v>0</v>
      </c>
      <c r="E20" s="30"/>
    </row>
    <row r="21" spans="1:5" ht="18.75" x14ac:dyDescent="0.25">
      <c r="A21" s="33">
        <v>19</v>
      </c>
      <c r="B21" s="30"/>
      <c r="C21" s="30"/>
      <c r="D21" s="33">
        <v>0</v>
      </c>
      <c r="E21" s="30"/>
    </row>
    <row r="22" spans="1:5" ht="18.75" x14ac:dyDescent="0.25">
      <c r="A22" s="33">
        <v>20</v>
      </c>
      <c r="B22" s="30"/>
      <c r="C22" s="30"/>
      <c r="D22" s="33">
        <v>0</v>
      </c>
      <c r="E22" s="30"/>
    </row>
    <row r="23" spans="1:5" ht="18.75" x14ac:dyDescent="0.25">
      <c r="A23" s="325" t="s">
        <v>103</v>
      </c>
      <c r="B23" s="326"/>
      <c r="C23" s="40"/>
      <c r="D23" s="40">
        <f>D22+D21+D20+D19+D18+D17+D16+D15+D14+D13+D12+D11+D10+D9+D8+D7+D6+D5+D4+D3</f>
        <v>850</v>
      </c>
      <c r="E23" s="40"/>
    </row>
  </sheetData>
  <mergeCells count="2">
    <mergeCell ref="A1:E1"/>
    <mergeCell ref="A23:B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view="pageBreakPreview" topLeftCell="B58" zoomScale="70" zoomScaleNormal="70" zoomScaleSheetLayoutView="70" workbookViewId="0">
      <selection activeCell="D3" sqref="D3:J6"/>
    </sheetView>
  </sheetViews>
  <sheetFormatPr defaultRowHeight="15" x14ac:dyDescent="0.25"/>
  <cols>
    <col min="2" max="2" width="86.140625" customWidth="1"/>
    <col min="3" max="3" width="38.42578125" customWidth="1"/>
    <col min="4" max="4" width="10.42578125" customWidth="1"/>
    <col min="5" max="5" width="25.140625" customWidth="1"/>
    <col min="6" max="6" width="22.7109375" customWidth="1"/>
    <col min="7" max="8" width="18.28515625" customWidth="1"/>
    <col min="9" max="9" width="23.140625" customWidth="1"/>
  </cols>
  <sheetData>
    <row r="1" spans="1:10" ht="26.25" customHeight="1" thickBot="1" x14ac:dyDescent="0.35">
      <c r="A1" s="344" t="s">
        <v>267</v>
      </c>
      <c r="B1" s="345"/>
      <c r="C1" s="345"/>
      <c r="D1" s="345"/>
      <c r="E1" s="345"/>
      <c r="F1" s="345"/>
      <c r="G1" s="345"/>
      <c r="H1" s="345"/>
      <c r="I1" s="345"/>
    </row>
    <row r="2" spans="1:10" ht="19.5" x14ac:dyDescent="0.25">
      <c r="A2" s="346" t="s">
        <v>50</v>
      </c>
      <c r="B2" s="349" t="s">
        <v>175</v>
      </c>
      <c r="C2" s="351" t="s">
        <v>241</v>
      </c>
      <c r="D2" s="353" t="s">
        <v>246</v>
      </c>
      <c r="E2" s="354"/>
      <c r="F2" s="354"/>
      <c r="G2" s="354"/>
      <c r="H2" s="354"/>
      <c r="I2" s="354"/>
    </row>
    <row r="3" spans="1:10" ht="37.5" x14ac:dyDescent="0.25">
      <c r="A3" s="347"/>
      <c r="B3" s="350"/>
      <c r="C3" s="352"/>
      <c r="D3" s="150"/>
      <c r="E3" s="168" t="s">
        <v>277</v>
      </c>
      <c r="F3" s="169" t="s">
        <v>274</v>
      </c>
      <c r="G3" s="168" t="s">
        <v>275</v>
      </c>
      <c r="H3" s="168" t="s">
        <v>276</v>
      </c>
      <c r="I3" s="168" t="s">
        <v>278</v>
      </c>
    </row>
    <row r="4" spans="1:10" ht="18.75" x14ac:dyDescent="0.3">
      <c r="A4" s="347"/>
      <c r="B4" s="350"/>
      <c r="C4" s="352"/>
      <c r="D4" s="150" t="s">
        <v>242</v>
      </c>
      <c r="E4" s="158">
        <v>3</v>
      </c>
      <c r="F4" s="158">
        <v>682</v>
      </c>
      <c r="G4" s="158">
        <v>818</v>
      </c>
      <c r="H4" s="158">
        <v>1017</v>
      </c>
      <c r="I4" s="158">
        <v>1510</v>
      </c>
      <c r="J4">
        <f>SUM(E4:I4)</f>
        <v>4030</v>
      </c>
    </row>
    <row r="5" spans="1:10" ht="18.75" x14ac:dyDescent="0.3">
      <c r="A5" s="347"/>
      <c r="B5" s="350"/>
      <c r="C5" s="352"/>
      <c r="D5" s="150" t="s">
        <v>243</v>
      </c>
      <c r="E5" s="158">
        <v>18</v>
      </c>
      <c r="F5" s="158">
        <v>937</v>
      </c>
      <c r="G5" s="158">
        <v>1420</v>
      </c>
      <c r="H5" s="158">
        <v>1564</v>
      </c>
      <c r="I5" s="158">
        <v>2568</v>
      </c>
      <c r="J5">
        <f>SUM(E5:I5)</f>
        <v>6507</v>
      </c>
    </row>
    <row r="6" spans="1:10" ht="18.75" x14ac:dyDescent="0.3">
      <c r="A6" s="348"/>
      <c r="B6" s="350"/>
      <c r="C6" s="352"/>
      <c r="D6" s="150" t="s">
        <v>244</v>
      </c>
      <c r="E6" s="158">
        <v>21</v>
      </c>
      <c r="F6" s="158">
        <v>1789</v>
      </c>
      <c r="G6" s="158">
        <v>2208</v>
      </c>
      <c r="H6" s="158">
        <v>2544</v>
      </c>
      <c r="I6" s="158">
        <v>4049</v>
      </c>
      <c r="J6">
        <f>SUM(E6:I6)</f>
        <v>10611</v>
      </c>
    </row>
    <row r="7" spans="1:10" ht="18.75" x14ac:dyDescent="0.25">
      <c r="A7" s="145"/>
      <c r="B7" s="148" t="s">
        <v>245</v>
      </c>
      <c r="C7" s="146">
        <f>C8+C12+C23+C29+C36+C43+C49+C57+C62+C69+C76+C83+C89+C92+C96+C101+C104+C105+C106+C107+C108</f>
        <v>14420</v>
      </c>
      <c r="D7" s="342" t="s">
        <v>247</v>
      </c>
      <c r="E7" s="343"/>
      <c r="F7" s="343"/>
      <c r="G7" s="343"/>
      <c r="H7" s="343"/>
      <c r="I7" s="343"/>
      <c r="J7">
        <f>SUM(J4:J5)</f>
        <v>10537</v>
      </c>
    </row>
    <row r="8" spans="1:10" ht="33.75" customHeight="1" x14ac:dyDescent="0.3">
      <c r="A8" s="153" t="s">
        <v>62</v>
      </c>
      <c r="B8" s="166" t="s">
        <v>279</v>
      </c>
      <c r="C8" s="149">
        <f>C9+C10+C11</f>
        <v>121</v>
      </c>
      <c r="D8" s="330"/>
      <c r="E8" s="153">
        <f>E9+E10+E11</f>
        <v>0</v>
      </c>
      <c r="F8" s="153">
        <f>F9+F10+F11</f>
        <v>0</v>
      </c>
      <c r="G8" s="153">
        <f>G9+G10+G11</f>
        <v>3</v>
      </c>
      <c r="H8" s="153">
        <f>H9+H10+H11</f>
        <v>72</v>
      </c>
      <c r="I8" s="153">
        <f>I9+I10+I11</f>
        <v>46</v>
      </c>
    </row>
    <row r="9" spans="1:10" ht="18.75" x14ac:dyDescent="0.3">
      <c r="A9" s="333"/>
      <c r="B9" s="157" t="s">
        <v>280</v>
      </c>
      <c r="C9" s="232">
        <f>SUM(E9:I9)</f>
        <v>56</v>
      </c>
      <c r="D9" s="331"/>
      <c r="E9" s="158">
        <v>0</v>
      </c>
      <c r="F9" s="158">
        <v>0</v>
      </c>
      <c r="G9" s="158">
        <v>1</v>
      </c>
      <c r="H9" s="158">
        <v>27</v>
      </c>
      <c r="I9" s="158">
        <v>28</v>
      </c>
    </row>
    <row r="10" spans="1:10" ht="18.75" x14ac:dyDescent="0.3">
      <c r="A10" s="333"/>
      <c r="B10" s="157" t="s">
        <v>281</v>
      </c>
      <c r="C10" s="232">
        <f t="shared" ref="C10:C11" si="0">SUM(E10:I10)</f>
        <v>30</v>
      </c>
      <c r="D10" s="331"/>
      <c r="E10" s="158">
        <v>0</v>
      </c>
      <c r="F10" s="158">
        <v>0</v>
      </c>
      <c r="G10" s="158">
        <v>2</v>
      </c>
      <c r="H10" s="158">
        <v>20</v>
      </c>
      <c r="I10" s="158">
        <v>8</v>
      </c>
    </row>
    <row r="11" spans="1:10" ht="18.75" x14ac:dyDescent="0.3">
      <c r="A11" s="333"/>
      <c r="B11" s="157" t="s">
        <v>282</v>
      </c>
      <c r="C11" s="232">
        <f t="shared" si="0"/>
        <v>35</v>
      </c>
      <c r="D11" s="331"/>
      <c r="E11" s="158">
        <v>0</v>
      </c>
      <c r="F11" s="158">
        <v>0</v>
      </c>
      <c r="G11" s="158">
        <v>0</v>
      </c>
      <c r="H11" s="158">
        <v>25</v>
      </c>
      <c r="I11" s="158">
        <v>10</v>
      </c>
    </row>
    <row r="12" spans="1:10" ht="18.75" x14ac:dyDescent="0.3">
      <c r="A12" s="147" t="s">
        <v>64</v>
      </c>
      <c r="B12" s="165" t="s">
        <v>283</v>
      </c>
      <c r="C12" s="155">
        <f>C13+C14+C15+C16+C17+C18+C19+C20+C21+C22</f>
        <v>2843</v>
      </c>
      <c r="D12" s="331"/>
      <c r="E12" s="153">
        <f>E13+E14+E15+E16+E17+E18+E19+E20+E21+E22</f>
        <v>0</v>
      </c>
      <c r="F12" s="153">
        <f>F13+F14+F15+F16+F17+F18+F19+F20+F21+F22</f>
        <v>43</v>
      </c>
      <c r="G12" s="153">
        <f>G13+G14+G15+G16+G17+G18+G19+G20+G21+G22</f>
        <v>194</v>
      </c>
      <c r="H12" s="153">
        <f>H13+H14+H15+H16+H17+H18+H19+H20+H21+H22</f>
        <v>671</v>
      </c>
      <c r="I12" s="153">
        <f>I13+I14+I15+I16+I17+I18+I19+I20+I21+I22</f>
        <v>1935</v>
      </c>
    </row>
    <row r="13" spans="1:10" ht="18.75" x14ac:dyDescent="0.3">
      <c r="A13" s="334"/>
      <c r="B13" s="156" t="s">
        <v>284</v>
      </c>
      <c r="C13" s="233">
        <f>SUM(E13:I13)</f>
        <v>445</v>
      </c>
      <c r="D13" s="331"/>
      <c r="E13" s="158">
        <v>0</v>
      </c>
      <c r="F13" s="158">
        <v>27</v>
      </c>
      <c r="G13" s="158">
        <v>78</v>
      </c>
      <c r="H13" s="158">
        <v>208</v>
      </c>
      <c r="I13" s="158">
        <v>132</v>
      </c>
    </row>
    <row r="14" spans="1:10" ht="18.75" x14ac:dyDescent="0.3">
      <c r="A14" s="335"/>
      <c r="B14" s="154" t="s">
        <v>285</v>
      </c>
      <c r="C14" s="233">
        <f t="shared" ref="C14:C22" si="1">SUM(E14:I14)</f>
        <v>93</v>
      </c>
      <c r="D14" s="331"/>
      <c r="E14" s="158">
        <v>0</v>
      </c>
      <c r="F14" s="158">
        <v>1</v>
      </c>
      <c r="G14" s="158">
        <v>19</v>
      </c>
      <c r="H14" s="158">
        <v>47</v>
      </c>
      <c r="I14" s="158">
        <v>26</v>
      </c>
    </row>
    <row r="15" spans="1:10" ht="18.75" x14ac:dyDescent="0.3">
      <c r="A15" s="335"/>
      <c r="B15" s="154" t="s">
        <v>286</v>
      </c>
      <c r="C15" s="233">
        <f t="shared" si="1"/>
        <v>371</v>
      </c>
      <c r="D15" s="331"/>
      <c r="E15" s="158">
        <v>0</v>
      </c>
      <c r="F15" s="158">
        <v>2</v>
      </c>
      <c r="G15" s="158">
        <v>51</v>
      </c>
      <c r="H15" s="158">
        <v>166</v>
      </c>
      <c r="I15" s="158">
        <v>152</v>
      </c>
    </row>
    <row r="16" spans="1:10" ht="18.75" x14ac:dyDescent="0.3">
      <c r="A16" s="335"/>
      <c r="B16" s="154" t="s">
        <v>287</v>
      </c>
      <c r="C16" s="233">
        <f t="shared" si="1"/>
        <v>198</v>
      </c>
      <c r="D16" s="331"/>
      <c r="E16" s="158">
        <v>0</v>
      </c>
      <c r="F16" s="158">
        <v>8</v>
      </c>
      <c r="G16" s="158">
        <v>26</v>
      </c>
      <c r="H16" s="158">
        <v>104</v>
      </c>
      <c r="I16" s="158">
        <v>60</v>
      </c>
    </row>
    <row r="17" spans="1:9" ht="18.75" x14ac:dyDescent="0.3">
      <c r="A17" s="335"/>
      <c r="B17" s="154" t="s">
        <v>288</v>
      </c>
      <c r="C17" s="233">
        <f t="shared" si="1"/>
        <v>78</v>
      </c>
      <c r="D17" s="331"/>
      <c r="E17" s="158">
        <v>0</v>
      </c>
      <c r="F17" s="158">
        <v>2</v>
      </c>
      <c r="G17" s="158">
        <v>3</v>
      </c>
      <c r="H17" s="158">
        <v>23</v>
      </c>
      <c r="I17" s="158">
        <v>50</v>
      </c>
    </row>
    <row r="18" spans="1:9" ht="21.75" customHeight="1" x14ac:dyDescent="0.3">
      <c r="A18" s="335"/>
      <c r="B18" s="156" t="s">
        <v>289</v>
      </c>
      <c r="C18" s="233">
        <f t="shared" si="1"/>
        <v>1567</v>
      </c>
      <c r="D18" s="331"/>
      <c r="E18" s="158">
        <v>0</v>
      </c>
      <c r="F18" s="158">
        <v>2</v>
      </c>
      <c r="G18" s="158">
        <v>14</v>
      </c>
      <c r="H18" s="158">
        <v>85</v>
      </c>
      <c r="I18" s="158">
        <v>1466</v>
      </c>
    </row>
    <row r="19" spans="1:9" ht="21.75" customHeight="1" x14ac:dyDescent="0.3">
      <c r="A19" s="335"/>
      <c r="B19" s="156" t="s">
        <v>290</v>
      </c>
      <c r="C19" s="233">
        <f t="shared" si="1"/>
        <v>27</v>
      </c>
      <c r="D19" s="331"/>
      <c r="E19" s="158">
        <v>0</v>
      </c>
      <c r="F19" s="158">
        <v>0</v>
      </c>
      <c r="G19" s="158">
        <v>1</v>
      </c>
      <c r="H19" s="158">
        <v>6</v>
      </c>
      <c r="I19" s="158">
        <v>20</v>
      </c>
    </row>
    <row r="20" spans="1:9" ht="18.75" x14ac:dyDescent="0.3">
      <c r="A20" s="335"/>
      <c r="B20" s="156" t="s">
        <v>291</v>
      </c>
      <c r="C20" s="233">
        <f t="shared" si="1"/>
        <v>53</v>
      </c>
      <c r="D20" s="331"/>
      <c r="E20" s="158">
        <v>0</v>
      </c>
      <c r="F20" s="158">
        <v>1</v>
      </c>
      <c r="G20" s="158">
        <v>2</v>
      </c>
      <c r="H20" s="158">
        <v>27</v>
      </c>
      <c r="I20" s="158">
        <v>23</v>
      </c>
    </row>
    <row r="21" spans="1:9" ht="18.75" x14ac:dyDescent="0.3">
      <c r="A21" s="335"/>
      <c r="B21" s="156" t="s">
        <v>292</v>
      </c>
      <c r="C21" s="233">
        <f t="shared" si="1"/>
        <v>2</v>
      </c>
      <c r="D21" s="331"/>
      <c r="E21" s="158">
        <v>0</v>
      </c>
      <c r="F21" s="158">
        <v>0</v>
      </c>
      <c r="G21" s="158">
        <v>0</v>
      </c>
      <c r="H21" s="158">
        <v>0</v>
      </c>
      <c r="I21" s="158">
        <v>2</v>
      </c>
    </row>
    <row r="22" spans="1:9" ht="18.75" x14ac:dyDescent="0.3">
      <c r="A22" s="336"/>
      <c r="B22" s="156" t="s">
        <v>293</v>
      </c>
      <c r="C22" s="233">
        <f t="shared" si="1"/>
        <v>9</v>
      </c>
      <c r="D22" s="331"/>
      <c r="E22" s="158">
        <v>0</v>
      </c>
      <c r="F22" s="158">
        <v>0</v>
      </c>
      <c r="G22" s="158">
        <v>0</v>
      </c>
      <c r="H22" s="158">
        <v>5</v>
      </c>
      <c r="I22" s="158">
        <v>4</v>
      </c>
    </row>
    <row r="23" spans="1:9" ht="18.75" x14ac:dyDescent="0.3">
      <c r="A23" s="147" t="s">
        <v>66</v>
      </c>
      <c r="B23" s="162" t="s">
        <v>294</v>
      </c>
      <c r="C23" s="149">
        <f>C24+C25+C26+C27+C28</f>
        <v>412</v>
      </c>
      <c r="D23" s="331"/>
      <c r="E23" s="153">
        <f>E24+E25+E26+E27+E28</f>
        <v>0</v>
      </c>
      <c r="F23" s="153">
        <f>F24+F25+F26+F27+F28</f>
        <v>6</v>
      </c>
      <c r="G23" s="153">
        <f>G24+G25+G26+G27+G28</f>
        <v>43</v>
      </c>
      <c r="H23" s="153">
        <f>H24+H25+H26+H27+H28</f>
        <v>188</v>
      </c>
      <c r="I23" s="153">
        <f>I24+I25+I26+I27+I28</f>
        <v>175</v>
      </c>
    </row>
    <row r="24" spans="1:9" ht="18.75" x14ac:dyDescent="0.3">
      <c r="A24" s="337"/>
      <c r="B24" s="143" t="s">
        <v>295</v>
      </c>
      <c r="C24" s="234">
        <f>SUM(E24:I24)</f>
        <v>48</v>
      </c>
      <c r="D24" s="331"/>
      <c r="E24" s="158">
        <v>0</v>
      </c>
      <c r="F24" s="158">
        <v>1</v>
      </c>
      <c r="G24" s="158">
        <v>5</v>
      </c>
      <c r="H24" s="158">
        <v>20</v>
      </c>
      <c r="I24" s="158">
        <v>22</v>
      </c>
    </row>
    <row r="25" spans="1:9" ht="18.75" x14ac:dyDescent="0.3">
      <c r="A25" s="338"/>
      <c r="B25" s="143" t="s">
        <v>296</v>
      </c>
      <c r="C25" s="234">
        <f t="shared" ref="C25:C28" si="2">SUM(E25:I25)</f>
        <v>63</v>
      </c>
      <c r="D25" s="331"/>
      <c r="E25" s="158">
        <v>0</v>
      </c>
      <c r="F25" s="158">
        <v>1</v>
      </c>
      <c r="G25" s="158">
        <v>7</v>
      </c>
      <c r="H25" s="158">
        <v>44</v>
      </c>
      <c r="I25" s="158">
        <v>11</v>
      </c>
    </row>
    <row r="26" spans="1:9" ht="18.75" x14ac:dyDescent="0.3">
      <c r="A26" s="338"/>
      <c r="B26" s="143" t="s">
        <v>297</v>
      </c>
      <c r="C26" s="234">
        <f t="shared" si="2"/>
        <v>115</v>
      </c>
      <c r="D26" s="331"/>
      <c r="E26" s="158">
        <v>0</v>
      </c>
      <c r="F26" s="158">
        <v>0</v>
      </c>
      <c r="G26" s="158">
        <v>6</v>
      </c>
      <c r="H26" s="158">
        <v>56</v>
      </c>
      <c r="I26" s="158">
        <v>53</v>
      </c>
    </row>
    <row r="27" spans="1:9" ht="18.75" x14ac:dyDescent="0.3">
      <c r="A27" s="338"/>
      <c r="B27" s="144" t="s">
        <v>298</v>
      </c>
      <c r="C27" s="234">
        <f t="shared" si="2"/>
        <v>177</v>
      </c>
      <c r="D27" s="331"/>
      <c r="E27" s="158">
        <v>0</v>
      </c>
      <c r="F27" s="158">
        <v>4</v>
      </c>
      <c r="G27" s="158">
        <v>21</v>
      </c>
      <c r="H27" s="158">
        <v>63</v>
      </c>
      <c r="I27" s="158">
        <v>89</v>
      </c>
    </row>
    <row r="28" spans="1:9" ht="17.25" customHeight="1" x14ac:dyDescent="0.3">
      <c r="A28" s="338"/>
      <c r="B28" s="144" t="s">
        <v>299</v>
      </c>
      <c r="C28" s="234">
        <f t="shared" si="2"/>
        <v>9</v>
      </c>
      <c r="D28" s="331"/>
      <c r="E28" s="158">
        <v>0</v>
      </c>
      <c r="F28" s="158">
        <v>0</v>
      </c>
      <c r="G28" s="158">
        <v>4</v>
      </c>
      <c r="H28" s="158">
        <v>5</v>
      </c>
      <c r="I28" s="158">
        <v>0</v>
      </c>
    </row>
    <row r="29" spans="1:9" ht="18.75" x14ac:dyDescent="0.3">
      <c r="A29" s="147" t="s">
        <v>68</v>
      </c>
      <c r="B29" s="162" t="s">
        <v>300</v>
      </c>
      <c r="C29" s="149">
        <f>C30+C31+C32+C33+C34+C35</f>
        <v>255</v>
      </c>
      <c r="D29" s="331"/>
      <c r="E29" s="153">
        <f>E30+E31+E32+E33+E34+E35</f>
        <v>0</v>
      </c>
      <c r="F29" s="153">
        <f>F30+F31+F32+F33+F34+F35</f>
        <v>5</v>
      </c>
      <c r="G29" s="153">
        <f>G30+G31+G32+G33+G34+G35</f>
        <v>9</v>
      </c>
      <c r="H29" s="153">
        <f>H30+H31+H32+H33+H34+H35</f>
        <v>92</v>
      </c>
      <c r="I29" s="153">
        <f>I30+I31+I32+I34+I33+I35</f>
        <v>149</v>
      </c>
    </row>
    <row r="30" spans="1:9" ht="18.75" x14ac:dyDescent="0.3">
      <c r="A30" s="334"/>
      <c r="B30" s="143" t="s">
        <v>301</v>
      </c>
      <c r="C30" s="234">
        <f>SUM(E30:I30)</f>
        <v>12</v>
      </c>
      <c r="D30" s="331"/>
      <c r="E30" s="158">
        <v>0</v>
      </c>
      <c r="F30" s="158">
        <v>1</v>
      </c>
      <c r="G30" s="158">
        <v>1</v>
      </c>
      <c r="H30" s="158">
        <v>4</v>
      </c>
      <c r="I30" s="158">
        <v>6</v>
      </c>
    </row>
    <row r="31" spans="1:9" ht="18.75" x14ac:dyDescent="0.3">
      <c r="A31" s="335"/>
      <c r="B31" s="143" t="s">
        <v>302</v>
      </c>
      <c r="C31" s="234">
        <f t="shared" ref="C31:C35" si="3">SUM(E31:I31)</f>
        <v>2</v>
      </c>
      <c r="D31" s="331"/>
      <c r="E31" s="158">
        <v>0</v>
      </c>
      <c r="F31" s="158">
        <v>0</v>
      </c>
      <c r="G31" s="158">
        <v>1</v>
      </c>
      <c r="H31" s="158">
        <v>1</v>
      </c>
      <c r="I31" s="158">
        <v>0</v>
      </c>
    </row>
    <row r="32" spans="1:9" ht="18.75" x14ac:dyDescent="0.3">
      <c r="A32" s="335"/>
      <c r="B32" s="143" t="s">
        <v>303</v>
      </c>
      <c r="C32" s="234">
        <f t="shared" si="3"/>
        <v>2</v>
      </c>
      <c r="D32" s="331"/>
      <c r="E32" s="158">
        <v>0</v>
      </c>
      <c r="F32" s="158">
        <v>0</v>
      </c>
      <c r="G32" s="158">
        <v>0</v>
      </c>
      <c r="H32" s="158">
        <v>2</v>
      </c>
      <c r="I32" s="158">
        <v>0</v>
      </c>
    </row>
    <row r="33" spans="1:9" ht="18.75" x14ac:dyDescent="0.3">
      <c r="A33" s="335"/>
      <c r="B33" s="143" t="s">
        <v>304</v>
      </c>
      <c r="C33" s="234">
        <f t="shared" si="3"/>
        <v>30</v>
      </c>
      <c r="D33" s="331"/>
      <c r="E33" s="158">
        <v>0</v>
      </c>
      <c r="F33" s="158">
        <v>0</v>
      </c>
      <c r="G33" s="158">
        <v>0</v>
      </c>
      <c r="H33" s="158">
        <v>20</v>
      </c>
      <c r="I33" s="158">
        <v>10</v>
      </c>
    </row>
    <row r="34" spans="1:9" ht="18.75" x14ac:dyDescent="0.3">
      <c r="A34" s="231"/>
      <c r="B34" s="143" t="s">
        <v>305</v>
      </c>
      <c r="C34" s="234">
        <f t="shared" si="3"/>
        <v>18</v>
      </c>
      <c r="D34" s="331"/>
      <c r="E34" s="158">
        <v>0</v>
      </c>
      <c r="F34" s="158">
        <v>4</v>
      </c>
      <c r="G34" s="158">
        <v>7</v>
      </c>
      <c r="H34" s="158">
        <v>4</v>
      </c>
      <c r="I34" s="158">
        <v>3</v>
      </c>
    </row>
    <row r="35" spans="1:9" ht="18.75" x14ac:dyDescent="0.3">
      <c r="A35" s="231"/>
      <c r="B35" s="143" t="s">
        <v>306</v>
      </c>
      <c r="C35" s="234">
        <f t="shared" si="3"/>
        <v>191</v>
      </c>
      <c r="D35" s="331"/>
      <c r="E35" s="158">
        <v>0</v>
      </c>
      <c r="F35" s="158">
        <v>0</v>
      </c>
      <c r="G35" s="158">
        <v>0</v>
      </c>
      <c r="H35" s="158">
        <v>61</v>
      </c>
      <c r="I35" s="158">
        <v>130</v>
      </c>
    </row>
    <row r="36" spans="1:9" ht="18.75" x14ac:dyDescent="0.3">
      <c r="A36" s="147" t="s">
        <v>70</v>
      </c>
      <c r="B36" s="162" t="s">
        <v>307</v>
      </c>
      <c r="C36" s="149">
        <f>C37+C38+C39+C40+C41+C42</f>
        <v>84</v>
      </c>
      <c r="D36" s="331"/>
      <c r="E36" s="153">
        <f>E37+E38+E39+E40+E41+E42</f>
        <v>0</v>
      </c>
      <c r="F36" s="153">
        <f>F37+F38+F39+F40+F41+F42</f>
        <v>2</v>
      </c>
      <c r="G36" s="153">
        <f>G37+G38+G39+G40+G41+G42</f>
        <v>11</v>
      </c>
      <c r="H36" s="153">
        <f>H37+H38+H39+H40+H41+H42</f>
        <v>56</v>
      </c>
      <c r="I36" s="153">
        <f>I37+I38+I39+I40+I41+I42</f>
        <v>15</v>
      </c>
    </row>
    <row r="37" spans="1:9" ht="18.75" x14ac:dyDescent="0.3">
      <c r="A37" s="337"/>
      <c r="B37" s="143" t="s">
        <v>308</v>
      </c>
      <c r="C37" s="234">
        <f>SUM(E37:I37)</f>
        <v>18</v>
      </c>
      <c r="D37" s="331"/>
      <c r="E37" s="158">
        <v>0</v>
      </c>
      <c r="F37" s="158">
        <v>0</v>
      </c>
      <c r="G37" s="158">
        <v>4</v>
      </c>
      <c r="H37" s="158">
        <v>12</v>
      </c>
      <c r="I37" s="158">
        <v>2</v>
      </c>
    </row>
    <row r="38" spans="1:9" ht="18.75" x14ac:dyDescent="0.3">
      <c r="A38" s="338"/>
      <c r="B38" s="143" t="s">
        <v>309</v>
      </c>
      <c r="C38" s="234">
        <f t="shared" ref="C38:C42" si="4">SUM(E38:I38)</f>
        <v>3</v>
      </c>
      <c r="D38" s="331"/>
      <c r="E38" s="158">
        <v>0</v>
      </c>
      <c r="F38" s="158">
        <v>2</v>
      </c>
      <c r="G38" s="158">
        <v>1</v>
      </c>
      <c r="H38" s="158">
        <v>0</v>
      </c>
      <c r="I38" s="158">
        <v>0</v>
      </c>
    </row>
    <row r="39" spans="1:9" ht="18.75" x14ac:dyDescent="0.3">
      <c r="A39" s="338"/>
      <c r="B39" s="143" t="s">
        <v>310</v>
      </c>
      <c r="C39" s="234">
        <f t="shared" si="4"/>
        <v>17</v>
      </c>
      <c r="D39" s="331"/>
      <c r="E39" s="158">
        <v>0</v>
      </c>
      <c r="F39" s="158">
        <v>0</v>
      </c>
      <c r="G39" s="158">
        <v>3</v>
      </c>
      <c r="H39" s="158">
        <v>7</v>
      </c>
      <c r="I39" s="158">
        <v>7</v>
      </c>
    </row>
    <row r="40" spans="1:9" ht="18.75" x14ac:dyDescent="0.3">
      <c r="A40" s="338"/>
      <c r="B40" s="143" t="s">
        <v>311</v>
      </c>
      <c r="C40" s="234">
        <f t="shared" si="4"/>
        <v>21</v>
      </c>
      <c r="D40" s="331"/>
      <c r="E40" s="158">
        <v>0</v>
      </c>
      <c r="F40" s="158">
        <v>0</v>
      </c>
      <c r="G40" s="158">
        <v>0</v>
      </c>
      <c r="H40" s="158">
        <v>17</v>
      </c>
      <c r="I40" s="158">
        <v>4</v>
      </c>
    </row>
    <row r="41" spans="1:9" ht="18.75" x14ac:dyDescent="0.3">
      <c r="A41" s="338"/>
      <c r="B41" s="143" t="s">
        <v>248</v>
      </c>
      <c r="C41" s="234">
        <f t="shared" si="4"/>
        <v>8</v>
      </c>
      <c r="D41" s="331"/>
      <c r="E41" s="158">
        <v>0</v>
      </c>
      <c r="F41" s="158">
        <v>0</v>
      </c>
      <c r="G41" s="158">
        <v>2</v>
      </c>
      <c r="H41" s="158">
        <v>5</v>
      </c>
      <c r="I41" s="158">
        <v>1</v>
      </c>
    </row>
    <row r="42" spans="1:9" ht="18.75" x14ac:dyDescent="0.3">
      <c r="A42" s="338"/>
      <c r="B42" s="143" t="s">
        <v>312</v>
      </c>
      <c r="C42" s="234">
        <f t="shared" si="4"/>
        <v>17</v>
      </c>
      <c r="D42" s="331"/>
      <c r="E42" s="158">
        <v>0</v>
      </c>
      <c r="F42" s="158">
        <v>0</v>
      </c>
      <c r="G42" s="158">
        <v>1</v>
      </c>
      <c r="H42" s="158">
        <v>15</v>
      </c>
      <c r="I42" s="158">
        <v>1</v>
      </c>
    </row>
    <row r="43" spans="1:9" ht="18.75" x14ac:dyDescent="0.3">
      <c r="A43" s="147" t="s">
        <v>72</v>
      </c>
      <c r="B43" s="162" t="s">
        <v>313</v>
      </c>
      <c r="C43" s="149">
        <f>C44+C45+C47+C46+C48</f>
        <v>583</v>
      </c>
      <c r="D43" s="331"/>
      <c r="E43" s="153">
        <f>E44+E45+E46+E47+E48</f>
        <v>1</v>
      </c>
      <c r="F43" s="153">
        <f>F44+F45+F46+F47+F48</f>
        <v>74</v>
      </c>
      <c r="G43" s="153">
        <f>G44+G45+G46+G47+G48</f>
        <v>184</v>
      </c>
      <c r="H43" s="153">
        <f>H44+H45+H46+H47+H48</f>
        <v>220</v>
      </c>
      <c r="I43" s="153">
        <f>I44+I45+I46+I47+I48</f>
        <v>104</v>
      </c>
    </row>
    <row r="44" spans="1:9" ht="18.75" x14ac:dyDescent="0.3">
      <c r="A44" s="337"/>
      <c r="B44" s="143" t="s">
        <v>314</v>
      </c>
      <c r="C44" s="234">
        <f>SUM(E44:I44)</f>
        <v>218</v>
      </c>
      <c r="D44" s="331"/>
      <c r="E44" s="158">
        <v>1</v>
      </c>
      <c r="F44" s="158">
        <v>54</v>
      </c>
      <c r="G44" s="158">
        <v>88</v>
      </c>
      <c r="H44" s="158">
        <v>39</v>
      </c>
      <c r="I44" s="158">
        <v>36</v>
      </c>
    </row>
    <row r="45" spans="1:9" ht="18.75" x14ac:dyDescent="0.3">
      <c r="A45" s="338"/>
      <c r="B45" s="143" t="s">
        <v>315</v>
      </c>
      <c r="C45" s="234">
        <f t="shared" ref="C45:C48" si="5">SUM(E45:I45)</f>
        <v>126</v>
      </c>
      <c r="D45" s="331"/>
      <c r="E45" s="158">
        <v>0</v>
      </c>
      <c r="F45" s="158">
        <v>12</v>
      </c>
      <c r="G45" s="158">
        <v>36</v>
      </c>
      <c r="H45" s="158">
        <v>51</v>
      </c>
      <c r="I45" s="158">
        <v>27</v>
      </c>
    </row>
    <row r="46" spans="1:9" ht="18.75" x14ac:dyDescent="0.3">
      <c r="A46" s="338"/>
      <c r="B46" s="143" t="s">
        <v>262</v>
      </c>
      <c r="C46" s="234">
        <f t="shared" si="5"/>
        <v>34</v>
      </c>
      <c r="D46" s="331"/>
      <c r="E46" s="158">
        <v>0</v>
      </c>
      <c r="F46" s="158">
        <v>0</v>
      </c>
      <c r="G46" s="158">
        <v>11</v>
      </c>
      <c r="H46" s="158">
        <v>11</v>
      </c>
      <c r="I46" s="158">
        <v>12</v>
      </c>
    </row>
    <row r="47" spans="1:9" ht="18.75" x14ac:dyDescent="0.3">
      <c r="A47" s="338"/>
      <c r="B47" s="143" t="s">
        <v>316</v>
      </c>
      <c r="C47" s="234">
        <f t="shared" si="5"/>
        <v>181</v>
      </c>
      <c r="D47" s="331"/>
      <c r="E47" s="158">
        <v>0</v>
      </c>
      <c r="F47" s="158">
        <v>3</v>
      </c>
      <c r="G47" s="158">
        <v>43</v>
      </c>
      <c r="H47" s="158">
        <v>111</v>
      </c>
      <c r="I47" s="158">
        <v>24</v>
      </c>
    </row>
    <row r="48" spans="1:9" ht="18.75" x14ac:dyDescent="0.3">
      <c r="A48" s="338"/>
      <c r="B48" s="164" t="s">
        <v>317</v>
      </c>
      <c r="C48" s="234">
        <f t="shared" si="5"/>
        <v>24</v>
      </c>
      <c r="D48" s="331"/>
      <c r="E48" s="158">
        <v>0</v>
      </c>
      <c r="F48" s="158">
        <v>5</v>
      </c>
      <c r="G48" s="158">
        <v>6</v>
      </c>
      <c r="H48" s="158">
        <v>8</v>
      </c>
      <c r="I48" s="158">
        <v>5</v>
      </c>
    </row>
    <row r="49" spans="1:9" ht="18.75" x14ac:dyDescent="0.3">
      <c r="A49" s="147" t="s">
        <v>74</v>
      </c>
      <c r="B49" s="162" t="s">
        <v>318</v>
      </c>
      <c r="C49" s="149">
        <f>C50+C51+C52+C53+C54+C55+C56</f>
        <v>764</v>
      </c>
      <c r="D49" s="331"/>
      <c r="E49" s="153">
        <f>E50+E51+E52+E53+E54+E55+E56</f>
        <v>0</v>
      </c>
      <c r="F49" s="153">
        <f>F50+F51+F52+F53+F54+F55+F56</f>
        <v>119</v>
      </c>
      <c r="G49" s="153">
        <f>G50+G51+G52+G53+G54+G55+G56</f>
        <v>179</v>
      </c>
      <c r="H49" s="153">
        <f>H50+H51+H52+H53+H54+H55+H56</f>
        <v>185</v>
      </c>
      <c r="I49" s="153">
        <f>I50+I51+I52+I53+I54+I55+I56</f>
        <v>281</v>
      </c>
    </row>
    <row r="50" spans="1:9" ht="18.75" x14ac:dyDescent="0.3">
      <c r="A50" s="337"/>
      <c r="B50" s="143" t="s">
        <v>319</v>
      </c>
      <c r="C50" s="234">
        <f>SUM(E50:I50)</f>
        <v>123</v>
      </c>
      <c r="D50" s="331"/>
      <c r="E50" s="158">
        <v>0</v>
      </c>
      <c r="F50" s="158">
        <v>59</v>
      </c>
      <c r="G50" s="158">
        <v>54</v>
      </c>
      <c r="H50" s="158">
        <v>9</v>
      </c>
      <c r="I50" s="158">
        <v>1</v>
      </c>
    </row>
    <row r="51" spans="1:9" ht="18.75" x14ac:dyDescent="0.3">
      <c r="A51" s="338"/>
      <c r="B51" s="143" t="s">
        <v>320</v>
      </c>
      <c r="C51" s="234">
        <f t="shared" ref="C51:C56" si="6">SUM(E51:I51)</f>
        <v>48</v>
      </c>
      <c r="D51" s="331"/>
      <c r="E51" s="158">
        <v>0</v>
      </c>
      <c r="F51" s="158">
        <v>9</v>
      </c>
      <c r="G51" s="158">
        <v>27</v>
      </c>
      <c r="H51" s="158">
        <v>5</v>
      </c>
      <c r="I51" s="158">
        <v>7</v>
      </c>
    </row>
    <row r="52" spans="1:9" ht="18.75" x14ac:dyDescent="0.3">
      <c r="A52" s="338"/>
      <c r="B52" s="143" t="s">
        <v>321</v>
      </c>
      <c r="C52" s="234">
        <f t="shared" si="6"/>
        <v>77</v>
      </c>
      <c r="D52" s="331"/>
      <c r="E52" s="158">
        <v>0</v>
      </c>
      <c r="F52" s="158">
        <v>0</v>
      </c>
      <c r="G52" s="158">
        <v>2</v>
      </c>
      <c r="H52" s="158">
        <v>29</v>
      </c>
      <c r="I52" s="158">
        <v>46</v>
      </c>
    </row>
    <row r="53" spans="1:9" ht="18.75" x14ac:dyDescent="0.3">
      <c r="A53" s="338"/>
      <c r="B53" s="143" t="s">
        <v>322</v>
      </c>
      <c r="C53" s="234">
        <f t="shared" si="6"/>
        <v>16</v>
      </c>
      <c r="D53" s="331"/>
      <c r="E53" s="158">
        <v>0</v>
      </c>
      <c r="F53" s="158">
        <v>6</v>
      </c>
      <c r="G53" s="158">
        <v>5</v>
      </c>
      <c r="H53" s="158">
        <v>2</v>
      </c>
      <c r="I53" s="158">
        <v>3</v>
      </c>
    </row>
    <row r="54" spans="1:9" ht="18.75" x14ac:dyDescent="0.3">
      <c r="A54" s="338"/>
      <c r="B54" s="143" t="s">
        <v>323</v>
      </c>
      <c r="C54" s="234">
        <f t="shared" si="6"/>
        <v>223</v>
      </c>
      <c r="D54" s="331"/>
      <c r="E54" s="158">
        <v>0</v>
      </c>
      <c r="F54" s="158">
        <v>25</v>
      </c>
      <c r="G54" s="158">
        <v>69</v>
      </c>
      <c r="H54" s="158">
        <v>57</v>
      </c>
      <c r="I54" s="158">
        <v>72</v>
      </c>
    </row>
    <row r="55" spans="1:9" ht="18.75" x14ac:dyDescent="0.3">
      <c r="A55" s="338"/>
      <c r="B55" s="143" t="s">
        <v>324</v>
      </c>
      <c r="C55" s="234">
        <f t="shared" si="6"/>
        <v>24</v>
      </c>
      <c r="D55" s="331"/>
      <c r="E55" s="158">
        <v>0</v>
      </c>
      <c r="F55" s="158">
        <v>8</v>
      </c>
      <c r="G55" s="158">
        <v>4</v>
      </c>
      <c r="H55" s="158">
        <v>4</v>
      </c>
      <c r="I55" s="158">
        <v>8</v>
      </c>
    </row>
    <row r="56" spans="1:9" ht="18.75" x14ac:dyDescent="0.3">
      <c r="A56" s="338"/>
      <c r="B56" s="143" t="s">
        <v>325</v>
      </c>
      <c r="C56" s="234">
        <f t="shared" si="6"/>
        <v>253</v>
      </c>
      <c r="D56" s="331"/>
      <c r="E56" s="158">
        <v>0</v>
      </c>
      <c r="F56" s="158">
        <v>12</v>
      </c>
      <c r="G56" s="158">
        <v>18</v>
      </c>
      <c r="H56" s="158">
        <v>79</v>
      </c>
      <c r="I56" s="158">
        <v>144</v>
      </c>
    </row>
    <row r="57" spans="1:9" ht="18.75" x14ac:dyDescent="0.3">
      <c r="A57" s="147" t="s">
        <v>249</v>
      </c>
      <c r="B57" s="162" t="s">
        <v>326</v>
      </c>
      <c r="C57" s="149">
        <f>C58+C59+C60+C61</f>
        <v>121</v>
      </c>
      <c r="D57" s="331"/>
      <c r="E57" s="153">
        <f>E58+E59+E60+E61</f>
        <v>0</v>
      </c>
      <c r="F57" s="153">
        <f>F58+F59+F60+F61</f>
        <v>1</v>
      </c>
      <c r="G57" s="153">
        <f>G58+G59+G60+G61</f>
        <v>4</v>
      </c>
      <c r="H57" s="153">
        <f>H58+H59+H60+H61</f>
        <v>59</v>
      </c>
      <c r="I57" s="153">
        <f>I58+I59+I60+I61</f>
        <v>57</v>
      </c>
    </row>
    <row r="58" spans="1:9" ht="18.75" x14ac:dyDescent="0.3">
      <c r="A58" s="337"/>
      <c r="B58" s="143" t="s">
        <v>327</v>
      </c>
      <c r="C58" s="234">
        <f>SUM(E58:I58)</f>
        <v>3</v>
      </c>
      <c r="D58" s="331"/>
      <c r="E58" s="158">
        <v>0</v>
      </c>
      <c r="F58" s="158">
        <v>0</v>
      </c>
      <c r="G58" s="158">
        <v>0</v>
      </c>
      <c r="H58" s="158">
        <v>0</v>
      </c>
      <c r="I58" s="158">
        <v>3</v>
      </c>
    </row>
    <row r="59" spans="1:9" ht="18.75" x14ac:dyDescent="0.3">
      <c r="A59" s="338"/>
      <c r="B59" s="143" t="s">
        <v>328</v>
      </c>
      <c r="C59" s="234">
        <f t="shared" ref="C59:C61" si="7">SUM(E59:I59)</f>
        <v>23</v>
      </c>
      <c r="D59" s="331"/>
      <c r="E59" s="158">
        <v>0</v>
      </c>
      <c r="F59" s="158">
        <v>1</v>
      </c>
      <c r="G59" s="158">
        <v>0</v>
      </c>
      <c r="H59" s="158">
        <v>20</v>
      </c>
      <c r="I59" s="158">
        <v>2</v>
      </c>
    </row>
    <row r="60" spans="1:9" ht="18.75" x14ac:dyDescent="0.3">
      <c r="A60" s="338"/>
      <c r="B60" s="143" t="s">
        <v>250</v>
      </c>
      <c r="C60" s="234">
        <f t="shared" si="7"/>
        <v>27</v>
      </c>
      <c r="D60" s="331"/>
      <c r="E60" s="158">
        <v>0</v>
      </c>
      <c r="F60" s="158">
        <v>0</v>
      </c>
      <c r="G60" s="158">
        <v>4</v>
      </c>
      <c r="H60" s="158">
        <v>13</v>
      </c>
      <c r="I60" s="158">
        <v>10</v>
      </c>
    </row>
    <row r="61" spans="1:9" ht="18.75" x14ac:dyDescent="0.3">
      <c r="A61" s="338"/>
      <c r="B61" s="143" t="s">
        <v>251</v>
      </c>
      <c r="C61" s="234">
        <f t="shared" si="7"/>
        <v>68</v>
      </c>
      <c r="D61" s="331"/>
      <c r="E61" s="158">
        <v>0</v>
      </c>
      <c r="F61" s="158">
        <v>0</v>
      </c>
      <c r="G61" s="158">
        <v>0</v>
      </c>
      <c r="H61" s="158">
        <v>26</v>
      </c>
      <c r="I61" s="158">
        <v>42</v>
      </c>
    </row>
    <row r="62" spans="1:9" ht="18.75" x14ac:dyDescent="0.3">
      <c r="A62" s="147" t="s">
        <v>252</v>
      </c>
      <c r="B62" s="162" t="s">
        <v>329</v>
      </c>
      <c r="C62" s="149">
        <f>C63+C64+C65+C66+C67+C68</f>
        <v>154</v>
      </c>
      <c r="D62" s="331"/>
      <c r="E62" s="153">
        <f>E63+E64+E65+E66+E67+E68</f>
        <v>0</v>
      </c>
      <c r="F62" s="153">
        <f>F63+F64+F65+F66+F67+F68</f>
        <v>14</v>
      </c>
      <c r="G62" s="153">
        <f>G63+G64+G65+G66+G67+G68</f>
        <v>20</v>
      </c>
      <c r="H62" s="153">
        <f>H63+H64+H65+H66+H67+H68</f>
        <v>53</v>
      </c>
      <c r="I62" s="153">
        <f>I63+I64+I65+I66+I67+I68</f>
        <v>67</v>
      </c>
    </row>
    <row r="63" spans="1:9" ht="18.75" x14ac:dyDescent="0.3">
      <c r="A63" s="337"/>
      <c r="B63" s="143" t="s">
        <v>330</v>
      </c>
      <c r="C63" s="234">
        <f>SUM(E63:I63)</f>
        <v>96</v>
      </c>
      <c r="D63" s="331"/>
      <c r="E63" s="158">
        <v>0</v>
      </c>
      <c r="F63" s="158">
        <v>1</v>
      </c>
      <c r="G63" s="158">
        <v>1</v>
      </c>
      <c r="H63" s="158">
        <v>37</v>
      </c>
      <c r="I63" s="158">
        <v>57</v>
      </c>
    </row>
    <row r="64" spans="1:9" ht="18.75" x14ac:dyDescent="0.3">
      <c r="A64" s="338"/>
      <c r="B64" s="143" t="s">
        <v>331</v>
      </c>
      <c r="C64" s="234">
        <f t="shared" ref="C64:C68" si="8">SUM(E64:I64)</f>
        <v>11</v>
      </c>
      <c r="D64" s="331"/>
      <c r="E64" s="158">
        <v>0</v>
      </c>
      <c r="F64" s="158">
        <v>0</v>
      </c>
      <c r="G64" s="158">
        <v>0</v>
      </c>
      <c r="H64" s="158">
        <v>3</v>
      </c>
      <c r="I64" s="158">
        <v>8</v>
      </c>
    </row>
    <row r="65" spans="1:9" ht="18.75" x14ac:dyDescent="0.3">
      <c r="A65" s="338"/>
      <c r="B65" s="143" t="s">
        <v>332</v>
      </c>
      <c r="C65" s="234">
        <f t="shared" si="8"/>
        <v>33</v>
      </c>
      <c r="D65" s="331"/>
      <c r="E65" s="158">
        <v>0</v>
      </c>
      <c r="F65" s="158">
        <v>9</v>
      </c>
      <c r="G65" s="158">
        <v>14</v>
      </c>
      <c r="H65" s="158">
        <v>10</v>
      </c>
      <c r="I65" s="158">
        <v>0</v>
      </c>
    </row>
    <row r="66" spans="1:9" ht="18.75" x14ac:dyDescent="0.3">
      <c r="A66" s="338"/>
      <c r="B66" s="143" t="s">
        <v>333</v>
      </c>
      <c r="C66" s="234">
        <f t="shared" si="8"/>
        <v>8</v>
      </c>
      <c r="D66" s="331"/>
      <c r="E66" s="158">
        <v>0</v>
      </c>
      <c r="F66" s="158">
        <v>3</v>
      </c>
      <c r="G66" s="158">
        <v>4</v>
      </c>
      <c r="H66" s="158">
        <v>1</v>
      </c>
      <c r="I66" s="158">
        <v>0</v>
      </c>
    </row>
    <row r="67" spans="1:9" ht="18.75" x14ac:dyDescent="0.3">
      <c r="A67" s="338"/>
      <c r="B67" s="164" t="s">
        <v>334</v>
      </c>
      <c r="C67" s="234">
        <f t="shared" si="8"/>
        <v>6</v>
      </c>
      <c r="D67" s="331"/>
      <c r="E67" s="158">
        <v>0</v>
      </c>
      <c r="F67" s="158">
        <v>1</v>
      </c>
      <c r="G67" s="158">
        <v>1</v>
      </c>
      <c r="H67" s="158">
        <v>2</v>
      </c>
      <c r="I67" s="158">
        <v>2</v>
      </c>
    </row>
    <row r="68" spans="1:9" ht="18.75" x14ac:dyDescent="0.3">
      <c r="A68" s="339"/>
      <c r="B68" s="143" t="s">
        <v>253</v>
      </c>
      <c r="C68" s="234">
        <f t="shared" si="8"/>
        <v>0</v>
      </c>
      <c r="D68" s="331"/>
      <c r="E68" s="158">
        <v>0</v>
      </c>
      <c r="F68" s="158">
        <v>0</v>
      </c>
      <c r="G68" s="158">
        <v>0</v>
      </c>
      <c r="H68" s="158">
        <v>0</v>
      </c>
      <c r="I68" s="158">
        <v>0</v>
      </c>
    </row>
    <row r="69" spans="1:9" ht="18.75" x14ac:dyDescent="0.3">
      <c r="A69" s="147" t="s">
        <v>254</v>
      </c>
      <c r="B69" s="162" t="s">
        <v>335</v>
      </c>
      <c r="C69" s="149">
        <f>C70+C71+C72+C73+C74+C75</f>
        <v>139</v>
      </c>
      <c r="D69" s="331"/>
      <c r="E69" s="153">
        <f>E70+E71+E72+E74+E73+E75</f>
        <v>0</v>
      </c>
      <c r="F69" s="153">
        <f>F70+F71+F72+F73+F74+F75</f>
        <v>2</v>
      </c>
      <c r="G69" s="153">
        <f>G70+G71+G72+G73+G74+G75</f>
        <v>10</v>
      </c>
      <c r="H69" s="153">
        <f>H70+H71+H72+H73+H74+H75</f>
        <v>55</v>
      </c>
      <c r="I69" s="153">
        <f>I70+I71+I72+I73+I74+I75</f>
        <v>72</v>
      </c>
    </row>
    <row r="70" spans="1:9" ht="18.75" x14ac:dyDescent="0.3">
      <c r="A70" s="337"/>
      <c r="B70" s="143" t="s">
        <v>336</v>
      </c>
      <c r="C70" s="234">
        <f>SUM(E70:I70)</f>
        <v>14</v>
      </c>
      <c r="D70" s="331"/>
      <c r="E70" s="158">
        <v>0</v>
      </c>
      <c r="F70" s="158">
        <v>1</v>
      </c>
      <c r="G70" s="158">
        <v>1</v>
      </c>
      <c r="H70" s="158">
        <v>3</v>
      </c>
      <c r="I70" s="158">
        <v>9</v>
      </c>
    </row>
    <row r="71" spans="1:9" ht="18.75" x14ac:dyDescent="0.3">
      <c r="A71" s="338"/>
      <c r="B71" s="144" t="s">
        <v>337</v>
      </c>
      <c r="C71" s="234">
        <f t="shared" ref="C71:C75" si="9">SUM(E71:I71)</f>
        <v>18</v>
      </c>
      <c r="D71" s="331"/>
      <c r="E71" s="158">
        <v>0</v>
      </c>
      <c r="F71" s="158">
        <v>1</v>
      </c>
      <c r="G71" s="158">
        <v>2</v>
      </c>
      <c r="H71" s="158">
        <v>5</v>
      </c>
      <c r="I71" s="158">
        <v>10</v>
      </c>
    </row>
    <row r="72" spans="1:9" ht="18.75" x14ac:dyDescent="0.3">
      <c r="A72" s="338"/>
      <c r="B72" s="164" t="s">
        <v>338</v>
      </c>
      <c r="C72" s="234">
        <f t="shared" si="9"/>
        <v>33</v>
      </c>
      <c r="D72" s="331"/>
      <c r="E72" s="158">
        <v>0</v>
      </c>
      <c r="F72" s="158">
        <v>0</v>
      </c>
      <c r="G72" s="158">
        <v>2</v>
      </c>
      <c r="H72" s="158">
        <v>18</v>
      </c>
      <c r="I72" s="158">
        <v>13</v>
      </c>
    </row>
    <row r="73" spans="1:9" ht="18.75" x14ac:dyDescent="0.3">
      <c r="A73" s="338"/>
      <c r="B73" s="143" t="s">
        <v>339</v>
      </c>
      <c r="C73" s="234">
        <f t="shared" si="9"/>
        <v>4</v>
      </c>
      <c r="D73" s="331"/>
      <c r="E73" s="158">
        <v>0</v>
      </c>
      <c r="F73" s="158">
        <v>0</v>
      </c>
      <c r="G73" s="158">
        <v>1</v>
      </c>
      <c r="H73" s="158">
        <v>1</v>
      </c>
      <c r="I73" s="158">
        <v>2</v>
      </c>
    </row>
    <row r="74" spans="1:9" ht="18.75" x14ac:dyDescent="0.3">
      <c r="A74" s="338"/>
      <c r="B74" s="143" t="s">
        <v>340</v>
      </c>
      <c r="C74" s="234">
        <f t="shared" si="9"/>
        <v>64</v>
      </c>
      <c r="D74" s="331"/>
      <c r="E74" s="158">
        <v>0</v>
      </c>
      <c r="F74" s="158">
        <v>0</v>
      </c>
      <c r="G74" s="158">
        <v>1</v>
      </c>
      <c r="H74" s="158">
        <v>25</v>
      </c>
      <c r="I74" s="158">
        <v>38</v>
      </c>
    </row>
    <row r="75" spans="1:9" ht="18.75" x14ac:dyDescent="0.3">
      <c r="A75" s="338"/>
      <c r="B75" s="143" t="s">
        <v>255</v>
      </c>
      <c r="C75" s="234">
        <f t="shared" si="9"/>
        <v>6</v>
      </c>
      <c r="D75" s="331"/>
      <c r="E75" s="158">
        <v>0</v>
      </c>
      <c r="F75" s="158">
        <v>0</v>
      </c>
      <c r="G75" s="158">
        <v>3</v>
      </c>
      <c r="H75" s="158">
        <v>3</v>
      </c>
      <c r="I75" s="158">
        <v>0</v>
      </c>
    </row>
    <row r="76" spans="1:9" ht="18.75" x14ac:dyDescent="0.3">
      <c r="A76" s="147" t="s">
        <v>256</v>
      </c>
      <c r="B76" s="162" t="s">
        <v>341</v>
      </c>
      <c r="C76" s="149">
        <f>C77+C78+C79+C80+C81+C82</f>
        <v>100</v>
      </c>
      <c r="D76" s="331"/>
      <c r="E76" s="153">
        <f>E77+E78+E79+E80+E81+E82</f>
        <v>0</v>
      </c>
      <c r="F76" s="153">
        <f>F77+F78+F79+F80+F81+F82</f>
        <v>21</v>
      </c>
      <c r="G76" s="153">
        <f>G77+G78+G79+G80+G81+G82</f>
        <v>40</v>
      </c>
      <c r="H76" s="153">
        <f>H77+H78+H79+H80+H81+H82</f>
        <v>21</v>
      </c>
      <c r="I76" s="153">
        <f>I77+I78+I79+I80+I81+I82</f>
        <v>18</v>
      </c>
    </row>
    <row r="77" spans="1:9" ht="18.75" x14ac:dyDescent="0.3">
      <c r="A77" s="337"/>
      <c r="B77" s="143" t="s">
        <v>342</v>
      </c>
      <c r="C77" s="234">
        <f>SUM(E77:I77)</f>
        <v>47</v>
      </c>
      <c r="D77" s="331"/>
      <c r="E77" s="158">
        <v>0</v>
      </c>
      <c r="F77" s="158">
        <v>8</v>
      </c>
      <c r="G77" s="158">
        <v>19</v>
      </c>
      <c r="H77" s="158">
        <v>10</v>
      </c>
      <c r="I77" s="158">
        <v>10</v>
      </c>
    </row>
    <row r="78" spans="1:9" ht="18.75" x14ac:dyDescent="0.3">
      <c r="A78" s="338"/>
      <c r="B78" s="143" t="s">
        <v>343</v>
      </c>
      <c r="C78" s="234">
        <f t="shared" ref="C78:C82" si="10">SUM(E78:I78)</f>
        <v>1</v>
      </c>
      <c r="D78" s="331"/>
      <c r="E78" s="158">
        <v>0</v>
      </c>
      <c r="F78" s="158">
        <v>0</v>
      </c>
      <c r="G78" s="158">
        <v>1</v>
      </c>
      <c r="H78" s="158">
        <v>0</v>
      </c>
      <c r="I78" s="158">
        <v>0</v>
      </c>
    </row>
    <row r="79" spans="1:9" ht="18.75" x14ac:dyDescent="0.3">
      <c r="A79" s="338"/>
      <c r="B79" s="143" t="s">
        <v>344</v>
      </c>
      <c r="C79" s="234">
        <f t="shared" si="10"/>
        <v>16</v>
      </c>
      <c r="D79" s="331"/>
      <c r="E79" s="158">
        <v>0</v>
      </c>
      <c r="F79" s="158">
        <v>8</v>
      </c>
      <c r="G79" s="158">
        <v>6</v>
      </c>
      <c r="H79" s="158">
        <v>0</v>
      </c>
      <c r="I79" s="158">
        <v>2</v>
      </c>
    </row>
    <row r="80" spans="1:9" ht="18.75" x14ac:dyDescent="0.3">
      <c r="A80" s="338"/>
      <c r="B80" s="143" t="s">
        <v>345</v>
      </c>
      <c r="C80" s="234">
        <f t="shared" si="10"/>
        <v>16</v>
      </c>
      <c r="D80" s="331"/>
      <c r="E80" s="158">
        <v>0</v>
      </c>
      <c r="F80" s="158">
        <v>2</v>
      </c>
      <c r="G80" s="158">
        <v>0</v>
      </c>
      <c r="H80" s="158">
        <v>10</v>
      </c>
      <c r="I80" s="158">
        <v>4</v>
      </c>
    </row>
    <row r="81" spans="1:9" ht="18.75" x14ac:dyDescent="0.3">
      <c r="A81" s="338"/>
      <c r="B81" s="143" t="s">
        <v>346</v>
      </c>
      <c r="C81" s="234">
        <f t="shared" si="10"/>
        <v>17</v>
      </c>
      <c r="D81" s="331"/>
      <c r="E81" s="158">
        <v>0</v>
      </c>
      <c r="F81" s="158">
        <v>3</v>
      </c>
      <c r="G81" s="158">
        <v>12</v>
      </c>
      <c r="H81" s="158">
        <v>0</v>
      </c>
      <c r="I81" s="158">
        <v>2</v>
      </c>
    </row>
    <row r="82" spans="1:9" ht="41.25" customHeight="1" x14ac:dyDescent="0.3">
      <c r="A82" s="338"/>
      <c r="B82" s="144" t="s">
        <v>257</v>
      </c>
      <c r="C82" s="234">
        <f t="shared" si="10"/>
        <v>3</v>
      </c>
      <c r="D82" s="331"/>
      <c r="E82" s="158">
        <v>0</v>
      </c>
      <c r="F82" s="158">
        <v>0</v>
      </c>
      <c r="G82" s="158">
        <v>2</v>
      </c>
      <c r="H82" s="158">
        <v>1</v>
      </c>
      <c r="I82" s="158">
        <v>0</v>
      </c>
    </row>
    <row r="83" spans="1:9" ht="38.25" customHeight="1" x14ac:dyDescent="0.3">
      <c r="A83" s="147" t="s">
        <v>258</v>
      </c>
      <c r="B83" s="163" t="s">
        <v>347</v>
      </c>
      <c r="C83" s="153">
        <f>C84+C85+C86+C88+C87</f>
        <v>182</v>
      </c>
      <c r="D83" s="331"/>
      <c r="E83" s="153">
        <f>E84+E85+E86+E87+E88</f>
        <v>0</v>
      </c>
      <c r="F83" s="153">
        <f>F84+F85+F86+F87+F88</f>
        <v>5</v>
      </c>
      <c r="G83" s="153">
        <f>G84+G85+G86+G87+G88</f>
        <v>39</v>
      </c>
      <c r="H83" s="153">
        <f>H84+H85+H86+H87+H88</f>
        <v>98</v>
      </c>
      <c r="I83" s="153">
        <f>I84+I85+I86+I87+I88</f>
        <v>40</v>
      </c>
    </row>
    <row r="84" spans="1:9" ht="18.75" x14ac:dyDescent="0.3">
      <c r="A84" s="334"/>
      <c r="B84" s="143" t="s">
        <v>348</v>
      </c>
      <c r="C84" s="234">
        <f>SUM(E84:I84)</f>
        <v>118</v>
      </c>
      <c r="D84" s="331"/>
      <c r="E84" s="158">
        <v>0</v>
      </c>
      <c r="F84" s="158">
        <v>3</v>
      </c>
      <c r="G84" s="158">
        <v>28</v>
      </c>
      <c r="H84" s="158">
        <v>63</v>
      </c>
      <c r="I84" s="158">
        <v>24</v>
      </c>
    </row>
    <row r="85" spans="1:9" ht="18.75" x14ac:dyDescent="0.3">
      <c r="A85" s="335"/>
      <c r="B85" s="143" t="s">
        <v>349</v>
      </c>
      <c r="C85" s="234">
        <f t="shared" ref="C85:C88" si="11">SUM(E85:I85)</f>
        <v>24</v>
      </c>
      <c r="D85" s="331"/>
      <c r="E85" s="158">
        <v>0</v>
      </c>
      <c r="F85" s="158">
        <v>0</v>
      </c>
      <c r="G85" s="158">
        <v>3</v>
      </c>
      <c r="H85" s="158">
        <v>14</v>
      </c>
      <c r="I85" s="158">
        <v>7</v>
      </c>
    </row>
    <row r="86" spans="1:9" ht="18.75" x14ac:dyDescent="0.3">
      <c r="A86" s="335"/>
      <c r="B86" s="144" t="s">
        <v>350</v>
      </c>
      <c r="C86" s="234">
        <f t="shared" si="11"/>
        <v>12</v>
      </c>
      <c r="D86" s="331"/>
      <c r="E86" s="158">
        <v>0</v>
      </c>
      <c r="F86" s="158">
        <v>0</v>
      </c>
      <c r="G86" s="158">
        <v>2</v>
      </c>
      <c r="H86" s="158">
        <v>9</v>
      </c>
      <c r="I86" s="158">
        <v>1</v>
      </c>
    </row>
    <row r="87" spans="1:9" ht="18.75" x14ac:dyDescent="0.3">
      <c r="A87" s="335"/>
      <c r="B87" s="170" t="s">
        <v>351</v>
      </c>
      <c r="C87" s="234">
        <f t="shared" si="11"/>
        <v>22</v>
      </c>
      <c r="D87" s="331"/>
      <c r="E87" s="158">
        <v>0</v>
      </c>
      <c r="F87" s="158">
        <v>2</v>
      </c>
      <c r="G87" s="158">
        <v>4</v>
      </c>
      <c r="H87" s="158">
        <v>9</v>
      </c>
      <c r="I87" s="158">
        <v>7</v>
      </c>
    </row>
    <row r="88" spans="1:9" ht="18.75" x14ac:dyDescent="0.3">
      <c r="A88" s="335"/>
      <c r="B88" s="143" t="s">
        <v>352</v>
      </c>
      <c r="C88" s="234">
        <f t="shared" si="11"/>
        <v>6</v>
      </c>
      <c r="D88" s="331"/>
      <c r="E88" s="158">
        <v>0</v>
      </c>
      <c r="F88" s="158">
        <v>0</v>
      </c>
      <c r="G88" s="158">
        <v>2</v>
      </c>
      <c r="H88" s="158">
        <v>3</v>
      </c>
      <c r="I88" s="158">
        <v>1</v>
      </c>
    </row>
    <row r="89" spans="1:9" ht="18.75" x14ac:dyDescent="0.3">
      <c r="A89" s="147" t="s">
        <v>259</v>
      </c>
      <c r="B89" s="162" t="s">
        <v>353</v>
      </c>
      <c r="C89" s="149">
        <f>C90+C91</f>
        <v>7</v>
      </c>
      <c r="D89" s="331"/>
      <c r="E89" s="153">
        <f>E90+E91</f>
        <v>0</v>
      </c>
      <c r="F89" s="153">
        <f>F90+F91</f>
        <v>0</v>
      </c>
      <c r="G89" s="153">
        <f>G90+G91</f>
        <v>0</v>
      </c>
      <c r="H89" s="153">
        <f>H90+H91</f>
        <v>5</v>
      </c>
      <c r="I89" s="153">
        <f>I90+I91</f>
        <v>2</v>
      </c>
    </row>
    <row r="90" spans="1:9" ht="21" customHeight="1" x14ac:dyDescent="0.3">
      <c r="A90" s="340"/>
      <c r="B90" s="144" t="s">
        <v>354</v>
      </c>
      <c r="C90" s="234">
        <f>SUM(E90:I90)</f>
        <v>2</v>
      </c>
      <c r="D90" s="331"/>
      <c r="E90" s="158">
        <v>0</v>
      </c>
      <c r="F90" s="158">
        <v>0</v>
      </c>
      <c r="G90" s="158">
        <v>0</v>
      </c>
      <c r="H90" s="158">
        <v>2</v>
      </c>
      <c r="I90" s="158">
        <v>0</v>
      </c>
    </row>
    <row r="91" spans="1:9" ht="18.75" x14ac:dyDescent="0.3">
      <c r="A91" s="341"/>
      <c r="B91" s="143" t="s">
        <v>355</v>
      </c>
      <c r="C91" s="234">
        <f>SUM(E91:I91)</f>
        <v>5</v>
      </c>
      <c r="D91" s="331"/>
      <c r="E91" s="158">
        <v>0</v>
      </c>
      <c r="F91" s="158">
        <v>0</v>
      </c>
      <c r="G91" s="158">
        <v>0</v>
      </c>
      <c r="H91" s="158">
        <v>3</v>
      </c>
      <c r="I91" s="158">
        <v>2</v>
      </c>
    </row>
    <row r="92" spans="1:9" ht="18.75" x14ac:dyDescent="0.3">
      <c r="A92" s="171" t="s">
        <v>260</v>
      </c>
      <c r="B92" s="160" t="s">
        <v>357</v>
      </c>
      <c r="C92" s="161">
        <f>C93+C94+C95</f>
        <v>192</v>
      </c>
      <c r="D92" s="331"/>
      <c r="E92" s="153">
        <f>E93+E94+E95</f>
        <v>0</v>
      </c>
      <c r="F92" s="153">
        <f>F93+F94+F95</f>
        <v>7</v>
      </c>
      <c r="G92" s="153">
        <f>G93+G94+G95</f>
        <v>27</v>
      </c>
      <c r="H92" s="153">
        <f>H93+H94+H95</f>
        <v>89</v>
      </c>
      <c r="I92" s="153">
        <f>I93+I94+I95</f>
        <v>69</v>
      </c>
    </row>
    <row r="93" spans="1:9" ht="18.75" x14ac:dyDescent="0.3">
      <c r="A93" s="327"/>
      <c r="B93" s="159" t="s">
        <v>356</v>
      </c>
      <c r="C93" s="232">
        <f>SUM(E93:I93)</f>
        <v>135</v>
      </c>
      <c r="D93" s="331"/>
      <c r="E93" s="167">
        <v>0</v>
      </c>
      <c r="F93" s="158">
        <v>5</v>
      </c>
      <c r="G93" s="158">
        <v>18</v>
      </c>
      <c r="H93" s="158">
        <v>61</v>
      </c>
      <c r="I93" s="158">
        <v>51</v>
      </c>
    </row>
    <row r="94" spans="1:9" ht="18.75" x14ac:dyDescent="0.3">
      <c r="A94" s="328"/>
      <c r="B94" s="159" t="s">
        <v>358</v>
      </c>
      <c r="C94" s="232">
        <f t="shared" ref="C94:C95" si="12">SUM(E94:I94)</f>
        <v>24</v>
      </c>
      <c r="D94" s="331"/>
      <c r="E94" s="167">
        <v>0</v>
      </c>
      <c r="F94" s="158">
        <v>0</v>
      </c>
      <c r="G94" s="158">
        <v>4</v>
      </c>
      <c r="H94" s="158">
        <v>11</v>
      </c>
      <c r="I94" s="158">
        <v>9</v>
      </c>
    </row>
    <row r="95" spans="1:9" ht="18.75" x14ac:dyDescent="0.3">
      <c r="A95" s="329"/>
      <c r="B95" s="159" t="s">
        <v>261</v>
      </c>
      <c r="C95" s="232">
        <f t="shared" si="12"/>
        <v>33</v>
      </c>
      <c r="D95" s="331"/>
      <c r="E95" s="167">
        <v>0</v>
      </c>
      <c r="F95" s="158">
        <v>2</v>
      </c>
      <c r="G95" s="158">
        <v>5</v>
      </c>
      <c r="H95" s="158">
        <v>17</v>
      </c>
      <c r="I95" s="158">
        <v>9</v>
      </c>
    </row>
    <row r="96" spans="1:9" ht="18.75" x14ac:dyDescent="0.3">
      <c r="A96" s="149" t="s">
        <v>359</v>
      </c>
      <c r="B96" s="160" t="s">
        <v>360</v>
      </c>
      <c r="C96" s="161">
        <f>C97+C98+C99+C100</f>
        <v>3007</v>
      </c>
      <c r="D96" s="331"/>
      <c r="E96" s="153">
        <f>E97+E98+E99+E100</f>
        <v>17</v>
      </c>
      <c r="F96" s="153">
        <f>F97+F98+F99+F100</f>
        <v>1190</v>
      </c>
      <c r="G96" s="153">
        <f>G97+G98+G99+G100</f>
        <v>1077</v>
      </c>
      <c r="H96" s="153">
        <f>H97+H98+H99+H100</f>
        <v>278</v>
      </c>
      <c r="I96" s="153">
        <f>I97+I98+I99+I100</f>
        <v>445</v>
      </c>
    </row>
    <row r="97" spans="1:9" ht="18.75" x14ac:dyDescent="0.3">
      <c r="A97" s="327"/>
      <c r="B97" s="159" t="s">
        <v>361</v>
      </c>
      <c r="C97" s="232">
        <f>SUM(E97:I97)</f>
        <v>5</v>
      </c>
      <c r="D97" s="331"/>
      <c r="E97" s="167">
        <v>0</v>
      </c>
      <c r="F97" s="158">
        <v>0</v>
      </c>
      <c r="G97" s="158">
        <v>1</v>
      </c>
      <c r="H97" s="158">
        <v>4</v>
      </c>
      <c r="I97" s="158">
        <v>0</v>
      </c>
    </row>
    <row r="98" spans="1:9" ht="18.75" x14ac:dyDescent="0.3">
      <c r="A98" s="328"/>
      <c r="B98" s="159" t="s">
        <v>362</v>
      </c>
      <c r="C98" s="232">
        <f t="shared" ref="C98:C100" si="13">SUM(E98:I98)</f>
        <v>326</v>
      </c>
      <c r="D98" s="331"/>
      <c r="E98" s="167">
        <v>0</v>
      </c>
      <c r="F98" s="158">
        <v>33</v>
      </c>
      <c r="G98" s="158">
        <v>52</v>
      </c>
      <c r="H98" s="158">
        <v>60</v>
      </c>
      <c r="I98" s="158">
        <v>181</v>
      </c>
    </row>
    <row r="99" spans="1:9" ht="18.75" x14ac:dyDescent="0.3">
      <c r="A99" s="328"/>
      <c r="B99" s="159" t="s">
        <v>363</v>
      </c>
      <c r="C99" s="232">
        <f t="shared" si="13"/>
        <v>1991</v>
      </c>
      <c r="D99" s="331"/>
      <c r="E99" s="167">
        <v>17</v>
      </c>
      <c r="F99" s="158">
        <v>1032</v>
      </c>
      <c r="G99" s="158">
        <v>848</v>
      </c>
      <c r="H99" s="158">
        <v>55</v>
      </c>
      <c r="I99" s="158">
        <v>39</v>
      </c>
    </row>
    <row r="100" spans="1:9" ht="18.75" x14ac:dyDescent="0.3">
      <c r="A100" s="329"/>
      <c r="B100" s="159" t="s">
        <v>364</v>
      </c>
      <c r="C100" s="232">
        <f t="shared" si="13"/>
        <v>685</v>
      </c>
      <c r="D100" s="331"/>
      <c r="E100" s="167">
        <v>0</v>
      </c>
      <c r="F100" s="158">
        <v>125</v>
      </c>
      <c r="G100" s="158">
        <v>176</v>
      </c>
      <c r="H100" s="158">
        <v>159</v>
      </c>
      <c r="I100" s="158">
        <v>225</v>
      </c>
    </row>
    <row r="101" spans="1:9" ht="18.75" x14ac:dyDescent="0.3">
      <c r="A101" s="149" t="s">
        <v>365</v>
      </c>
      <c r="B101" s="160" t="s">
        <v>366</v>
      </c>
      <c r="C101" s="161">
        <f>C102+C103</f>
        <v>3643</v>
      </c>
      <c r="D101" s="331"/>
      <c r="E101" s="153">
        <f>E102+E103</f>
        <v>3643</v>
      </c>
      <c r="F101" s="153">
        <f>F102+F103</f>
        <v>0</v>
      </c>
      <c r="G101" s="153">
        <f>G102+G103</f>
        <v>0</v>
      </c>
      <c r="H101" s="153">
        <f>H102+H103</f>
        <v>0</v>
      </c>
      <c r="I101" s="153">
        <f>I102+I103</f>
        <v>0</v>
      </c>
    </row>
    <row r="102" spans="1:9" ht="18.75" x14ac:dyDescent="0.3">
      <c r="A102" s="327"/>
      <c r="B102" s="159" t="s">
        <v>367</v>
      </c>
      <c r="C102" s="232">
        <f>SUM(E102:I102)</f>
        <v>2760</v>
      </c>
      <c r="D102" s="331"/>
      <c r="E102" s="167">
        <v>2760</v>
      </c>
      <c r="F102" s="158">
        <v>0</v>
      </c>
      <c r="G102" s="158">
        <v>0</v>
      </c>
      <c r="H102" s="158">
        <v>0</v>
      </c>
      <c r="I102" s="158">
        <v>0</v>
      </c>
    </row>
    <row r="103" spans="1:9" ht="18.75" x14ac:dyDescent="0.3">
      <c r="A103" s="329"/>
      <c r="B103" s="159" t="s">
        <v>368</v>
      </c>
      <c r="C103" s="232">
        <f>SUM(E103:I103)</f>
        <v>883</v>
      </c>
      <c r="D103" s="331"/>
      <c r="E103" s="167">
        <v>883</v>
      </c>
      <c r="F103" s="158">
        <v>0</v>
      </c>
      <c r="G103" s="158">
        <v>0</v>
      </c>
      <c r="H103" s="158">
        <v>0</v>
      </c>
      <c r="I103" s="158">
        <v>0</v>
      </c>
    </row>
    <row r="104" spans="1:9" ht="18.75" x14ac:dyDescent="0.3">
      <c r="A104" s="149" t="s">
        <v>369</v>
      </c>
      <c r="B104" s="160" t="s">
        <v>373</v>
      </c>
      <c r="C104" s="235">
        <f>SUM(E104:I104)</f>
        <v>20</v>
      </c>
      <c r="D104" s="331"/>
      <c r="E104" s="184">
        <v>0</v>
      </c>
      <c r="F104" s="184">
        <v>0</v>
      </c>
      <c r="G104" s="184">
        <v>1</v>
      </c>
      <c r="H104" s="184">
        <v>9</v>
      </c>
      <c r="I104" s="184">
        <v>10</v>
      </c>
    </row>
    <row r="105" spans="1:9" ht="18.75" x14ac:dyDescent="0.3">
      <c r="A105" s="149" t="s">
        <v>370</v>
      </c>
      <c r="B105" s="160" t="s">
        <v>374</v>
      </c>
      <c r="C105" s="235">
        <f t="shared" ref="C105:C109" si="14">SUM(E105:I105)</f>
        <v>33</v>
      </c>
      <c r="D105" s="331"/>
      <c r="E105" s="184">
        <v>0</v>
      </c>
      <c r="F105" s="184">
        <v>1</v>
      </c>
      <c r="G105" s="184">
        <v>5</v>
      </c>
      <c r="H105" s="184">
        <v>8</v>
      </c>
      <c r="I105" s="184">
        <v>19</v>
      </c>
    </row>
    <row r="106" spans="1:9" ht="18.75" x14ac:dyDescent="0.3">
      <c r="A106" s="149" t="s">
        <v>371</v>
      </c>
      <c r="B106" s="160" t="s">
        <v>375</v>
      </c>
      <c r="C106" s="235">
        <f t="shared" si="14"/>
        <v>992</v>
      </c>
      <c r="D106" s="331"/>
      <c r="E106" s="184">
        <v>3</v>
      </c>
      <c r="F106" s="184">
        <v>298</v>
      </c>
      <c r="G106" s="184">
        <v>265</v>
      </c>
      <c r="H106" s="184">
        <v>217</v>
      </c>
      <c r="I106" s="184">
        <v>209</v>
      </c>
    </row>
    <row r="107" spans="1:9" ht="18.75" x14ac:dyDescent="0.3">
      <c r="A107" s="149" t="s">
        <v>372</v>
      </c>
      <c r="B107" s="160" t="s">
        <v>376</v>
      </c>
      <c r="C107" s="235">
        <f t="shared" si="14"/>
        <v>384</v>
      </c>
      <c r="D107" s="331"/>
      <c r="E107" s="184">
        <v>0</v>
      </c>
      <c r="F107" s="184">
        <v>40</v>
      </c>
      <c r="G107" s="184">
        <v>42</v>
      </c>
      <c r="H107" s="184">
        <v>84</v>
      </c>
      <c r="I107" s="184">
        <v>218</v>
      </c>
    </row>
    <row r="108" spans="1:9" ht="18.75" x14ac:dyDescent="0.3">
      <c r="A108" s="149" t="s">
        <v>377</v>
      </c>
      <c r="B108" s="160" t="s">
        <v>378</v>
      </c>
      <c r="C108" s="235">
        <f t="shared" si="14"/>
        <v>384</v>
      </c>
      <c r="D108" s="331"/>
      <c r="E108" s="184">
        <v>0</v>
      </c>
      <c r="F108" s="184">
        <v>2</v>
      </c>
      <c r="G108" s="184">
        <v>20</v>
      </c>
      <c r="H108" s="184">
        <v>118</v>
      </c>
      <c r="I108" s="184">
        <v>244</v>
      </c>
    </row>
    <row r="109" spans="1:9" ht="18.75" x14ac:dyDescent="0.3">
      <c r="A109" s="3"/>
      <c r="B109" s="246" t="s">
        <v>231</v>
      </c>
      <c r="C109" s="236">
        <f t="shared" si="14"/>
        <v>14420</v>
      </c>
      <c r="D109" s="332"/>
      <c r="E109" s="172">
        <f>E108+E107+E106+E105+E104+E101+E96+E92+E89+E83+E76+E69+E62+E57+E49+E43+E36+E29+E23+E12+E8</f>
        <v>3664</v>
      </c>
      <c r="F109" s="172">
        <f>F108+F107+F106+F105+F104+F101+F96+F92+F89+F83+F76+F69+F62+F57+F49+F43+F36+F29+F23+F12+F8</f>
        <v>1830</v>
      </c>
      <c r="G109" s="172">
        <f>G108+G107+G106+G105+G104+G101+G96+G92+G89+G83+G76+G69+G62+G57+G49+G43+G36+G29+G23+G12+G8</f>
        <v>2173</v>
      </c>
      <c r="H109" s="172">
        <f>H108+H107+H106+H105+H104+H101+H96+H92+H89+H83+H76+H69+H62+H57+H49+H43+H36+H29+H23+H12+H8</f>
        <v>2578</v>
      </c>
      <c r="I109" s="172">
        <f>I108+I107+I106+I105+I104+I101+I96+I92+I89+I83+I76+I69+I62+I57+I49+I43+I36+I29+I23+I12+I8</f>
        <v>4175</v>
      </c>
    </row>
  </sheetData>
  <mergeCells count="23">
    <mergeCell ref="A93:A95"/>
    <mergeCell ref="D7:I7"/>
    <mergeCell ref="A1:I1"/>
    <mergeCell ref="A2:A6"/>
    <mergeCell ref="B2:B6"/>
    <mergeCell ref="C2:C6"/>
    <mergeCell ref="D2:I2"/>
    <mergeCell ref="A97:A100"/>
    <mergeCell ref="D8:D109"/>
    <mergeCell ref="A9:A11"/>
    <mergeCell ref="A13:A22"/>
    <mergeCell ref="A24:A28"/>
    <mergeCell ref="A30:A33"/>
    <mergeCell ref="A37:A42"/>
    <mergeCell ref="A44:A48"/>
    <mergeCell ref="A50:A56"/>
    <mergeCell ref="A58:A61"/>
    <mergeCell ref="A63:A68"/>
    <mergeCell ref="A102:A103"/>
    <mergeCell ref="A70:A75"/>
    <mergeCell ref="A77:A82"/>
    <mergeCell ref="A84:A88"/>
    <mergeCell ref="A90:A9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90" zoomScaleNormal="100" zoomScaleSheetLayoutView="90" workbookViewId="0">
      <selection activeCell="C17" sqref="C17"/>
    </sheetView>
  </sheetViews>
  <sheetFormatPr defaultRowHeight="15" x14ac:dyDescent="0.25"/>
  <cols>
    <col min="1" max="2" width="20.42578125" customWidth="1"/>
    <col min="3" max="3" width="18.7109375" customWidth="1"/>
    <col min="4" max="5" width="18.42578125" customWidth="1"/>
    <col min="6" max="6" width="18.140625" customWidth="1"/>
    <col min="7" max="7" width="18.42578125" customWidth="1"/>
  </cols>
  <sheetData>
    <row r="1" spans="1:7" ht="18.75" x14ac:dyDescent="0.25">
      <c r="A1" s="264" t="s">
        <v>104</v>
      </c>
      <c r="B1" s="264"/>
      <c r="C1" s="264"/>
      <c r="D1" s="264"/>
      <c r="E1" s="264"/>
      <c r="F1" s="264"/>
      <c r="G1" s="264"/>
    </row>
    <row r="2" spans="1:7" ht="18.75" x14ac:dyDescent="0.25">
      <c r="A2" s="355" t="s">
        <v>105</v>
      </c>
      <c r="B2" s="355"/>
      <c r="C2" s="355"/>
      <c r="D2" s="355"/>
      <c r="E2" s="355"/>
      <c r="F2" s="355"/>
      <c r="G2" s="355"/>
    </row>
    <row r="3" spans="1:7" ht="82.5" customHeight="1" x14ac:dyDescent="0.25">
      <c r="A3" s="27" t="s">
        <v>50</v>
      </c>
      <c r="B3" s="27" t="s">
        <v>106</v>
      </c>
      <c r="C3" s="27" t="s">
        <v>107</v>
      </c>
      <c r="D3" s="27" t="s">
        <v>108</v>
      </c>
      <c r="E3" s="27" t="s">
        <v>109</v>
      </c>
      <c r="F3" s="27" t="s">
        <v>110</v>
      </c>
      <c r="G3" s="27" t="s">
        <v>111</v>
      </c>
    </row>
    <row r="4" spans="1:7" ht="25.5" customHeight="1" x14ac:dyDescent="0.25">
      <c r="A4" s="125">
        <v>1</v>
      </c>
      <c r="B4" s="126"/>
      <c r="C4" s="125"/>
      <c r="D4" s="126"/>
      <c r="E4" s="125">
        <v>0</v>
      </c>
      <c r="F4" s="125"/>
      <c r="G4" s="127"/>
    </row>
    <row r="5" spans="1:7" ht="15.75" x14ac:dyDescent="0.25">
      <c r="A5" s="125">
        <v>2</v>
      </c>
      <c r="B5" s="126"/>
      <c r="C5" s="125"/>
      <c r="D5" s="126"/>
      <c r="E5" s="125">
        <v>0</v>
      </c>
      <c r="F5" s="125"/>
      <c r="G5" s="125"/>
    </row>
    <row r="6" spans="1:7" ht="15.75" x14ac:dyDescent="0.25">
      <c r="A6" s="125">
        <v>3</v>
      </c>
      <c r="B6" s="126"/>
      <c r="C6" s="125"/>
      <c r="D6" s="126"/>
      <c r="E6" s="125">
        <v>0</v>
      </c>
      <c r="F6" s="125"/>
      <c r="G6" s="125"/>
    </row>
    <row r="7" spans="1:7" ht="15.75" x14ac:dyDescent="0.25">
      <c r="A7" s="125">
        <v>4</v>
      </c>
      <c r="B7" s="126"/>
      <c r="C7" s="125"/>
      <c r="D7" s="126"/>
      <c r="E7" s="125">
        <v>0</v>
      </c>
      <c r="F7" s="125"/>
      <c r="G7" s="125"/>
    </row>
    <row r="8" spans="1:7" ht="15.75" x14ac:dyDescent="0.25">
      <c r="A8" s="125">
        <v>5</v>
      </c>
      <c r="B8" s="126"/>
      <c r="C8" s="125"/>
      <c r="D8" s="126"/>
      <c r="E8" s="125">
        <v>0</v>
      </c>
      <c r="F8" s="125"/>
      <c r="G8" s="125"/>
    </row>
    <row r="9" spans="1:7" ht="15.75" x14ac:dyDescent="0.25">
      <c r="A9" s="125">
        <v>6</v>
      </c>
      <c r="B9" s="126"/>
      <c r="C9" s="125"/>
      <c r="D9" s="126"/>
      <c r="E9" s="125">
        <v>0</v>
      </c>
      <c r="F9" s="125"/>
      <c r="G9" s="125"/>
    </row>
    <row r="10" spans="1:7" ht="15.75" x14ac:dyDescent="0.25">
      <c r="A10" s="125">
        <v>7</v>
      </c>
      <c r="B10" s="126"/>
      <c r="C10" s="125"/>
      <c r="D10" s="126"/>
      <c r="E10" s="125">
        <v>0</v>
      </c>
      <c r="F10" s="125"/>
      <c r="G10" s="125"/>
    </row>
    <row r="11" spans="1:7" ht="15.75" x14ac:dyDescent="0.25">
      <c r="A11" s="125">
        <v>8</v>
      </c>
      <c r="B11" s="126"/>
      <c r="C11" s="125"/>
      <c r="D11" s="126"/>
      <c r="E11" s="125">
        <v>0</v>
      </c>
      <c r="F11" s="125"/>
      <c r="G11" s="125"/>
    </row>
    <row r="12" spans="1:7" ht="15.75" x14ac:dyDescent="0.25">
      <c r="A12" s="125">
        <v>9</v>
      </c>
      <c r="B12" s="126"/>
      <c r="C12" s="125"/>
      <c r="D12" s="126"/>
      <c r="E12" s="125">
        <v>0</v>
      </c>
      <c r="F12" s="125"/>
      <c r="G12" s="125"/>
    </row>
    <row r="13" spans="1:7" ht="18.75" x14ac:dyDescent="0.25">
      <c r="A13" s="125">
        <v>10</v>
      </c>
      <c r="B13" s="126"/>
      <c r="C13" s="125"/>
      <c r="D13" s="126"/>
      <c r="E13" s="125">
        <v>0</v>
      </c>
      <c r="F13" s="33"/>
      <c r="G13" s="125"/>
    </row>
    <row r="14" spans="1:7" ht="15.75" x14ac:dyDescent="0.25">
      <c r="A14" s="125">
        <v>11</v>
      </c>
      <c r="B14" s="126"/>
      <c r="C14" s="125"/>
      <c r="D14" s="126"/>
      <c r="E14" s="125">
        <v>0</v>
      </c>
      <c r="F14" s="125"/>
      <c r="G14" s="125"/>
    </row>
    <row r="15" spans="1:7" ht="15.75" x14ac:dyDescent="0.25">
      <c r="A15" s="125">
        <v>12</v>
      </c>
      <c r="B15" s="126"/>
      <c r="C15" s="125"/>
      <c r="D15" s="126"/>
      <c r="E15" s="125">
        <v>0</v>
      </c>
      <c r="F15" s="125"/>
      <c r="G15" s="125"/>
    </row>
    <row r="16" spans="1:7" ht="15.75" x14ac:dyDescent="0.25">
      <c r="A16" s="125">
        <v>13</v>
      </c>
      <c r="B16" s="126"/>
      <c r="C16" s="125"/>
      <c r="D16" s="126"/>
      <c r="E16" s="125">
        <v>0</v>
      </c>
      <c r="F16" s="125"/>
      <c r="G16" s="125"/>
    </row>
    <row r="17" spans="1:7" ht="15.75" x14ac:dyDescent="0.25">
      <c r="A17" s="125">
        <v>14</v>
      </c>
      <c r="B17" s="126"/>
      <c r="C17" s="125"/>
      <c r="D17" s="126"/>
      <c r="E17" s="125">
        <v>0</v>
      </c>
      <c r="F17" s="125"/>
      <c r="G17" s="125"/>
    </row>
    <row r="18" spans="1:7" ht="15.75" x14ac:dyDescent="0.25">
      <c r="A18" s="125">
        <v>15</v>
      </c>
      <c r="B18" s="126"/>
      <c r="C18" s="125"/>
      <c r="D18" s="126"/>
      <c r="E18" s="125">
        <v>0</v>
      </c>
      <c r="F18" s="125"/>
      <c r="G18" s="125"/>
    </row>
    <row r="19" spans="1:7" ht="15.75" x14ac:dyDescent="0.25">
      <c r="A19" s="125">
        <v>16</v>
      </c>
      <c r="B19" s="126"/>
      <c r="C19" s="125"/>
      <c r="D19" s="126"/>
      <c r="E19" s="125">
        <v>0</v>
      </c>
      <c r="F19" s="125"/>
      <c r="G19" s="125"/>
    </row>
    <row r="20" spans="1:7" ht="15.75" x14ac:dyDescent="0.25">
      <c r="A20" s="125">
        <v>17</v>
      </c>
      <c r="B20" s="126"/>
      <c r="C20" s="125"/>
      <c r="D20" s="126"/>
      <c r="E20" s="125">
        <v>0</v>
      </c>
      <c r="F20" s="125"/>
      <c r="G20" s="125"/>
    </row>
    <row r="21" spans="1:7" ht="15.75" x14ac:dyDescent="0.25">
      <c r="A21" s="125">
        <v>18</v>
      </c>
      <c r="B21" s="126"/>
      <c r="C21" s="125"/>
      <c r="D21" s="126"/>
      <c r="E21" s="125">
        <v>0</v>
      </c>
      <c r="F21" s="125"/>
      <c r="G21" s="125"/>
    </row>
    <row r="22" spans="1:7" ht="15.75" x14ac:dyDescent="0.25">
      <c r="A22" s="125">
        <v>19</v>
      </c>
      <c r="B22" s="126"/>
      <c r="C22" s="125"/>
      <c r="D22" s="126"/>
      <c r="E22" s="125">
        <v>0</v>
      </c>
      <c r="F22" s="125"/>
      <c r="G22" s="125"/>
    </row>
    <row r="23" spans="1:7" ht="15.75" x14ac:dyDescent="0.25">
      <c r="A23" s="125">
        <v>20</v>
      </c>
      <c r="B23" s="126"/>
      <c r="C23" s="125"/>
      <c r="D23" s="126"/>
      <c r="E23" s="125">
        <v>0</v>
      </c>
      <c r="F23" s="125"/>
      <c r="G23" s="125"/>
    </row>
    <row r="24" spans="1:7" ht="18.75" x14ac:dyDescent="0.25">
      <c r="A24" s="325" t="s">
        <v>103</v>
      </c>
      <c r="B24" s="326"/>
      <c r="C24" s="40"/>
      <c r="D24" s="40"/>
      <c r="E24" s="40">
        <f>E23+E22+E21+E20+E19+E18+E17+E16+E15+E14+E13+E12+E11+E10+E9+E8+E7+E6+E5+E4</f>
        <v>0</v>
      </c>
      <c r="F24" s="40"/>
      <c r="G24" s="40"/>
    </row>
  </sheetData>
  <mergeCells count="3">
    <mergeCell ref="A1:G1"/>
    <mergeCell ref="A2:G2"/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6"/>
  <sheetViews>
    <sheetView view="pageBreakPreview" topLeftCell="I1" zoomScale="70" zoomScaleNormal="80" zoomScaleSheetLayoutView="70" workbookViewId="0">
      <selection activeCell="U9" sqref="U9"/>
    </sheetView>
  </sheetViews>
  <sheetFormatPr defaultRowHeight="15" x14ac:dyDescent="0.25"/>
  <cols>
    <col min="1" max="1" width="21.140625" style="189" customWidth="1"/>
    <col min="2" max="2" width="8.140625" style="187" customWidth="1"/>
    <col min="3" max="3" width="7.7109375" style="187" customWidth="1"/>
    <col min="4" max="4" width="30.140625" style="189" customWidth="1"/>
    <col min="5" max="5" width="29.140625" style="189" customWidth="1"/>
    <col min="6" max="6" width="17.7109375" style="189" customWidth="1"/>
    <col min="7" max="7" width="21.28515625" style="189" customWidth="1"/>
    <col min="8" max="8" width="17.28515625" style="189" customWidth="1"/>
    <col min="9" max="9" width="10.28515625" style="187" customWidth="1"/>
    <col min="10" max="10" width="7.85546875" style="187" customWidth="1"/>
    <col min="11" max="11" width="30" style="189" customWidth="1"/>
    <col min="12" max="12" width="29.28515625" style="189" customWidth="1"/>
    <col min="13" max="13" width="17.28515625" style="189" customWidth="1"/>
    <col min="14" max="14" width="20.85546875" style="189" customWidth="1"/>
    <col min="15" max="15" width="17.28515625" style="189" customWidth="1"/>
    <col min="16" max="16" width="10.28515625" style="187" customWidth="1"/>
    <col min="17" max="17" width="7.85546875" style="187" customWidth="1"/>
    <col min="18" max="18" width="30" style="189" customWidth="1"/>
    <col min="19" max="19" width="29.28515625" style="189" customWidth="1"/>
    <col min="20" max="20" width="17.28515625" style="189" customWidth="1"/>
    <col min="21" max="21" width="20.85546875" style="189" customWidth="1"/>
    <col min="22" max="16384" width="9.140625" style="189"/>
  </cols>
  <sheetData>
    <row r="1" spans="1:21" s="187" customFormat="1" ht="18.75" x14ac:dyDescent="0.3">
      <c r="A1" s="359" t="s">
        <v>385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8.75" x14ac:dyDescent="0.3">
      <c r="A2" s="205" t="s">
        <v>386</v>
      </c>
      <c r="B2" s="205"/>
      <c r="C2" s="205"/>
      <c r="D2" s="205"/>
      <c r="E2" s="205"/>
      <c r="F2" s="205"/>
      <c r="G2" s="205"/>
      <c r="H2" s="188"/>
      <c r="I2" s="186"/>
      <c r="J2" s="186"/>
      <c r="K2" s="188"/>
      <c r="L2" s="188"/>
      <c r="M2" s="188"/>
      <c r="N2" s="188"/>
      <c r="O2" s="188"/>
      <c r="P2" s="186"/>
      <c r="Q2" s="186"/>
      <c r="R2" s="188"/>
      <c r="S2" s="188"/>
      <c r="T2" s="188"/>
      <c r="U2" s="188"/>
    </row>
    <row r="3" spans="1:21" s="187" customFormat="1" ht="18.75" customHeight="1" x14ac:dyDescent="0.25">
      <c r="A3" s="356" t="s">
        <v>112</v>
      </c>
      <c r="B3" s="357" t="s">
        <v>379</v>
      </c>
      <c r="C3" s="357"/>
      <c r="D3" s="356" t="s">
        <v>380</v>
      </c>
      <c r="E3" s="358" t="s">
        <v>381</v>
      </c>
      <c r="F3" s="356" t="s">
        <v>113</v>
      </c>
      <c r="G3" s="356" t="s">
        <v>114</v>
      </c>
      <c r="H3" s="356" t="s">
        <v>112</v>
      </c>
      <c r="I3" s="357" t="s">
        <v>379</v>
      </c>
      <c r="J3" s="357"/>
      <c r="K3" s="356" t="s">
        <v>382</v>
      </c>
      <c r="L3" s="358" t="s">
        <v>381</v>
      </c>
      <c r="M3" s="356" t="s">
        <v>113</v>
      </c>
      <c r="N3" s="356" t="s">
        <v>114</v>
      </c>
      <c r="O3" s="356" t="s">
        <v>112</v>
      </c>
      <c r="P3" s="357" t="s">
        <v>379</v>
      </c>
      <c r="Q3" s="357"/>
      <c r="R3" s="356" t="s">
        <v>382</v>
      </c>
      <c r="S3" s="358" t="s">
        <v>381</v>
      </c>
      <c r="T3" s="356" t="s">
        <v>113</v>
      </c>
      <c r="U3" s="356" t="s">
        <v>114</v>
      </c>
    </row>
    <row r="4" spans="1:21" s="187" customFormat="1" ht="102.75" customHeight="1" x14ac:dyDescent="0.25">
      <c r="A4" s="356"/>
      <c r="B4" s="190" t="s">
        <v>58</v>
      </c>
      <c r="C4" s="190" t="s">
        <v>59</v>
      </c>
      <c r="D4" s="356"/>
      <c r="E4" s="358"/>
      <c r="F4" s="356"/>
      <c r="G4" s="356"/>
      <c r="H4" s="356"/>
      <c r="I4" s="190" t="s">
        <v>58</v>
      </c>
      <c r="J4" s="190" t="s">
        <v>59</v>
      </c>
      <c r="K4" s="356"/>
      <c r="L4" s="358"/>
      <c r="M4" s="356"/>
      <c r="N4" s="356"/>
      <c r="O4" s="356"/>
      <c r="P4" s="190" t="s">
        <v>58</v>
      </c>
      <c r="Q4" s="190" t="s">
        <v>59</v>
      </c>
      <c r="R4" s="356"/>
      <c r="S4" s="358"/>
      <c r="T4" s="356"/>
      <c r="U4" s="356"/>
    </row>
    <row r="5" spans="1:21" ht="18.75" x14ac:dyDescent="0.3">
      <c r="A5" s="191" t="s">
        <v>383</v>
      </c>
      <c r="B5" s="192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9</v>
      </c>
      <c r="C5" s="192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9</v>
      </c>
      <c r="D5" s="193"/>
      <c r="E5" s="193"/>
      <c r="F5" s="192">
        <f>SUM(F6:F146)</f>
        <v>1905</v>
      </c>
      <c r="G5" s="193"/>
      <c r="H5" s="191" t="s">
        <v>115</v>
      </c>
      <c r="I5" s="192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8</v>
      </c>
      <c r="J5" s="192">
        <f>SUM(J6:J146)</f>
        <v>8</v>
      </c>
      <c r="K5" s="193"/>
      <c r="L5" s="193"/>
      <c r="M5" s="192">
        <f>SUM(M6:M146)</f>
        <v>1002</v>
      </c>
      <c r="N5" s="193"/>
      <c r="O5" s="204" t="s">
        <v>384</v>
      </c>
      <c r="P5" s="192">
        <f>P6+P7+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80+P81+P82+P83+P84+P85+P86+P87+P88+P89+P90+P91+P92+P93+P94+P95+P96+P97+P98+P99+P100+P101+P102+P103+P104+P105+P106+P107+P108+P109+P110+P111+P112+P113+P114+P115+P116+P117+P118+P119+P120+P121+P122+P123+P124+P125+P126+P127+P128+P129+P130+P131+P132+P133+P134+P135+P136+P137+P138+P139+P140+P141+P142+P143+P144+P145+P146</f>
        <v>19</v>
      </c>
      <c r="Q5" s="192">
        <f>SUM(Q6:Q146)</f>
        <v>19</v>
      </c>
      <c r="R5" s="193"/>
      <c r="S5" s="193"/>
      <c r="T5" s="192">
        <f>SUM(T6:T146)</f>
        <v>5278</v>
      </c>
      <c r="U5" s="193"/>
    </row>
    <row r="6" spans="1:21" ht="87" customHeight="1" x14ac:dyDescent="0.25">
      <c r="A6" s="194"/>
      <c r="B6" s="195">
        <v>1</v>
      </c>
      <c r="C6" s="195">
        <v>1</v>
      </c>
      <c r="D6" s="209" t="s">
        <v>392</v>
      </c>
      <c r="E6" s="209" t="s">
        <v>73</v>
      </c>
      <c r="F6" s="195">
        <v>200</v>
      </c>
      <c r="G6" s="215" t="s">
        <v>504</v>
      </c>
      <c r="H6" s="194"/>
      <c r="I6" s="195">
        <v>1</v>
      </c>
      <c r="J6" s="195">
        <v>1</v>
      </c>
      <c r="K6" s="209" t="s">
        <v>401</v>
      </c>
      <c r="L6" s="209" t="s">
        <v>521</v>
      </c>
      <c r="M6" s="195">
        <v>130</v>
      </c>
      <c r="N6" s="215" t="s">
        <v>507</v>
      </c>
      <c r="O6" s="194"/>
      <c r="P6" s="195">
        <v>1</v>
      </c>
      <c r="Q6" s="195">
        <v>1</v>
      </c>
      <c r="R6" s="209" t="s">
        <v>408</v>
      </c>
      <c r="S6" s="209" t="s">
        <v>73</v>
      </c>
      <c r="T6" s="195">
        <v>24</v>
      </c>
      <c r="U6" s="238" t="s">
        <v>504</v>
      </c>
    </row>
    <row r="7" spans="1:21" ht="79.5" customHeight="1" x14ac:dyDescent="0.25">
      <c r="A7" s="196"/>
      <c r="B7" s="197">
        <v>1</v>
      </c>
      <c r="C7" s="197">
        <v>1</v>
      </c>
      <c r="D7" s="209" t="s">
        <v>393</v>
      </c>
      <c r="E7" s="209" t="s">
        <v>67</v>
      </c>
      <c r="F7" s="197">
        <v>500</v>
      </c>
      <c r="G7" s="217" t="s">
        <v>505</v>
      </c>
      <c r="H7" s="196"/>
      <c r="I7" s="197">
        <v>1</v>
      </c>
      <c r="J7" s="197">
        <v>1</v>
      </c>
      <c r="K7" s="209" t="s">
        <v>402</v>
      </c>
      <c r="L7" s="209" t="s">
        <v>73</v>
      </c>
      <c r="M7" s="197">
        <v>80</v>
      </c>
      <c r="N7" s="217" t="s">
        <v>508</v>
      </c>
      <c r="O7" s="196"/>
      <c r="P7" s="197">
        <v>1</v>
      </c>
      <c r="Q7" s="197">
        <v>1</v>
      </c>
      <c r="R7" s="209" t="s">
        <v>409</v>
      </c>
      <c r="S7" s="209" t="s">
        <v>73</v>
      </c>
      <c r="T7" s="197">
        <v>35</v>
      </c>
      <c r="U7" s="238" t="s">
        <v>504</v>
      </c>
    </row>
    <row r="8" spans="1:21" ht="68.25" customHeight="1" x14ac:dyDescent="0.25">
      <c r="A8" s="196"/>
      <c r="B8" s="197">
        <v>1</v>
      </c>
      <c r="C8" s="197">
        <v>1</v>
      </c>
      <c r="D8" s="209" t="s">
        <v>394</v>
      </c>
      <c r="E8" s="209" t="s">
        <v>71</v>
      </c>
      <c r="F8" s="197">
        <v>118</v>
      </c>
      <c r="G8" s="215" t="s">
        <v>504</v>
      </c>
      <c r="H8" s="196"/>
      <c r="I8" s="197">
        <v>1</v>
      </c>
      <c r="J8" s="197">
        <v>1</v>
      </c>
      <c r="K8" s="209" t="s">
        <v>403</v>
      </c>
      <c r="L8" s="209" t="s">
        <v>67</v>
      </c>
      <c r="M8" s="197">
        <v>102</v>
      </c>
      <c r="N8" s="217" t="s">
        <v>510</v>
      </c>
      <c r="O8" s="196"/>
      <c r="P8" s="197">
        <v>1</v>
      </c>
      <c r="Q8" s="197">
        <v>1</v>
      </c>
      <c r="R8" s="209" t="s">
        <v>410</v>
      </c>
      <c r="S8" s="209" t="s">
        <v>73</v>
      </c>
      <c r="T8" s="197">
        <v>2190</v>
      </c>
      <c r="U8" s="216" t="s">
        <v>411</v>
      </c>
    </row>
    <row r="9" spans="1:21" ht="68.25" customHeight="1" x14ac:dyDescent="0.25">
      <c r="A9" s="196"/>
      <c r="B9" s="197">
        <v>1</v>
      </c>
      <c r="C9" s="197">
        <v>1</v>
      </c>
      <c r="D9" s="209" t="s">
        <v>395</v>
      </c>
      <c r="E9" s="209" t="s">
        <v>522</v>
      </c>
      <c r="F9" s="197">
        <v>92</v>
      </c>
      <c r="G9" s="217" t="s">
        <v>506</v>
      </c>
      <c r="H9" s="196"/>
      <c r="I9" s="197">
        <v>1</v>
      </c>
      <c r="J9" s="197">
        <v>1</v>
      </c>
      <c r="K9" s="209" t="s">
        <v>404</v>
      </c>
      <c r="L9" s="209" t="s">
        <v>71</v>
      </c>
      <c r="M9" s="197">
        <v>31</v>
      </c>
      <c r="N9" s="217" t="s">
        <v>511</v>
      </c>
      <c r="O9" s="196"/>
      <c r="P9" s="197">
        <v>1</v>
      </c>
      <c r="Q9" s="197">
        <v>1</v>
      </c>
      <c r="R9" s="209" t="s">
        <v>412</v>
      </c>
      <c r="S9" s="209" t="s">
        <v>73</v>
      </c>
      <c r="T9" s="197">
        <v>24</v>
      </c>
      <c r="U9" s="217" t="s">
        <v>504</v>
      </c>
    </row>
    <row r="10" spans="1:21" ht="70.5" customHeight="1" x14ac:dyDescent="0.25">
      <c r="A10" s="196"/>
      <c r="B10" s="197">
        <v>1</v>
      </c>
      <c r="C10" s="197">
        <v>1</v>
      </c>
      <c r="D10" s="209" t="s">
        <v>396</v>
      </c>
      <c r="E10" s="209" t="s">
        <v>67</v>
      </c>
      <c r="F10" s="219">
        <v>35</v>
      </c>
      <c r="G10" s="215" t="s">
        <v>504</v>
      </c>
      <c r="H10" s="196"/>
      <c r="I10" s="197">
        <v>1</v>
      </c>
      <c r="J10" s="197">
        <v>1</v>
      </c>
      <c r="K10" s="209" t="s">
        <v>405</v>
      </c>
      <c r="L10" s="209" t="s">
        <v>522</v>
      </c>
      <c r="M10" s="219">
        <v>294</v>
      </c>
      <c r="N10" s="216" t="s">
        <v>512</v>
      </c>
      <c r="O10" s="196"/>
      <c r="P10" s="197">
        <v>1</v>
      </c>
      <c r="Q10" s="197">
        <v>1</v>
      </c>
      <c r="R10" s="209" t="s">
        <v>413</v>
      </c>
      <c r="S10" s="209" t="s">
        <v>67</v>
      </c>
      <c r="T10" s="197">
        <v>24</v>
      </c>
      <c r="U10" s="216" t="s">
        <v>535</v>
      </c>
    </row>
    <row r="11" spans="1:21" ht="68.25" customHeight="1" x14ac:dyDescent="0.25">
      <c r="A11" s="196"/>
      <c r="B11" s="197">
        <v>1</v>
      </c>
      <c r="C11" s="197">
        <v>1</v>
      </c>
      <c r="D11" s="209" t="s">
        <v>397</v>
      </c>
      <c r="E11" s="209" t="s">
        <v>522</v>
      </c>
      <c r="F11" s="219">
        <v>200</v>
      </c>
      <c r="G11" s="215" t="s">
        <v>504</v>
      </c>
      <c r="H11" s="196"/>
      <c r="I11" s="197">
        <v>1</v>
      </c>
      <c r="J11" s="197">
        <v>1</v>
      </c>
      <c r="K11" s="209" t="s">
        <v>406</v>
      </c>
      <c r="L11" s="209" t="s">
        <v>67</v>
      </c>
      <c r="M11" s="219">
        <v>80</v>
      </c>
      <c r="N11" s="217" t="s">
        <v>509</v>
      </c>
      <c r="O11" s="196"/>
      <c r="P11" s="197">
        <v>1</v>
      </c>
      <c r="Q11" s="197">
        <v>1</v>
      </c>
      <c r="R11" s="209" t="s">
        <v>414</v>
      </c>
      <c r="S11" s="209" t="s">
        <v>67</v>
      </c>
      <c r="T11" s="219">
        <v>300</v>
      </c>
      <c r="U11" s="216" t="s">
        <v>536</v>
      </c>
    </row>
    <row r="12" spans="1:21" ht="121.5" customHeight="1" x14ac:dyDescent="0.25">
      <c r="A12" s="196"/>
      <c r="B12" s="197">
        <v>1</v>
      </c>
      <c r="C12" s="197">
        <v>1</v>
      </c>
      <c r="D12" s="209" t="s">
        <v>398</v>
      </c>
      <c r="E12" s="209" t="s">
        <v>65</v>
      </c>
      <c r="F12" s="219">
        <v>300</v>
      </c>
      <c r="G12" s="215" t="s">
        <v>504</v>
      </c>
      <c r="H12" s="196"/>
      <c r="I12" s="197">
        <v>1</v>
      </c>
      <c r="J12" s="197">
        <v>1</v>
      </c>
      <c r="K12" s="209" t="s">
        <v>520</v>
      </c>
      <c r="L12" s="209" t="s">
        <v>71</v>
      </c>
      <c r="M12" s="219">
        <v>185</v>
      </c>
      <c r="N12" s="217" t="s">
        <v>508</v>
      </c>
      <c r="O12" s="196"/>
      <c r="P12" s="197">
        <v>1</v>
      </c>
      <c r="Q12" s="197">
        <v>1</v>
      </c>
      <c r="R12" s="209" t="s">
        <v>415</v>
      </c>
      <c r="S12" s="209" t="s">
        <v>522</v>
      </c>
      <c r="T12" s="197">
        <v>164</v>
      </c>
      <c r="U12" s="216" t="s">
        <v>506</v>
      </c>
    </row>
    <row r="13" spans="1:21" ht="69.75" customHeight="1" x14ac:dyDescent="0.25">
      <c r="A13" s="196"/>
      <c r="B13" s="197">
        <v>1</v>
      </c>
      <c r="C13" s="197">
        <v>1</v>
      </c>
      <c r="D13" s="209" t="s">
        <v>399</v>
      </c>
      <c r="E13" s="209" t="s">
        <v>522</v>
      </c>
      <c r="F13" s="219">
        <v>160</v>
      </c>
      <c r="G13" s="216" t="s">
        <v>506</v>
      </c>
      <c r="H13" s="196"/>
      <c r="I13" s="197">
        <v>1</v>
      </c>
      <c r="J13" s="197">
        <v>1</v>
      </c>
      <c r="K13" s="210" t="s">
        <v>407</v>
      </c>
      <c r="L13" s="209" t="s">
        <v>521</v>
      </c>
      <c r="M13" s="219">
        <v>100</v>
      </c>
      <c r="N13" s="217" t="s">
        <v>513</v>
      </c>
      <c r="O13" s="196"/>
      <c r="P13" s="197">
        <v>1</v>
      </c>
      <c r="Q13" s="197">
        <v>1</v>
      </c>
      <c r="R13" s="209" t="s">
        <v>416</v>
      </c>
      <c r="S13" s="209" t="s">
        <v>522</v>
      </c>
      <c r="T13" s="219">
        <v>350</v>
      </c>
      <c r="U13" s="216" t="s">
        <v>514</v>
      </c>
    </row>
    <row r="14" spans="1:21" ht="54.75" customHeight="1" x14ac:dyDescent="0.25">
      <c r="A14" s="196"/>
      <c r="B14" s="197">
        <v>1</v>
      </c>
      <c r="C14" s="197">
        <v>1</v>
      </c>
      <c r="D14" s="209" t="s">
        <v>400</v>
      </c>
      <c r="E14" s="209" t="s">
        <v>73</v>
      </c>
      <c r="F14" s="219">
        <v>300</v>
      </c>
      <c r="G14" s="215" t="s">
        <v>504</v>
      </c>
      <c r="H14" s="196"/>
      <c r="I14" s="197">
        <v>0</v>
      </c>
      <c r="J14" s="197">
        <v>0</v>
      </c>
      <c r="K14" s="198"/>
      <c r="L14" s="199"/>
      <c r="M14" s="197">
        <v>0</v>
      </c>
      <c r="N14" s="199"/>
      <c r="O14" s="196"/>
      <c r="P14" s="197">
        <v>1</v>
      </c>
      <c r="Q14" s="197">
        <v>1</v>
      </c>
      <c r="R14" s="209" t="s">
        <v>417</v>
      </c>
      <c r="S14" s="209" t="s">
        <v>71</v>
      </c>
      <c r="T14" s="197">
        <v>30</v>
      </c>
      <c r="U14" s="216" t="s">
        <v>515</v>
      </c>
    </row>
    <row r="15" spans="1:21" ht="52.5" customHeight="1" x14ac:dyDescent="0.25">
      <c r="A15" s="196"/>
      <c r="B15" s="197">
        <v>0</v>
      </c>
      <c r="C15" s="197">
        <v>0</v>
      </c>
      <c r="D15" s="198"/>
      <c r="E15" s="199"/>
      <c r="F15" s="197">
        <v>0</v>
      </c>
      <c r="G15" s="199"/>
      <c r="H15" s="196"/>
      <c r="I15" s="197">
        <v>0</v>
      </c>
      <c r="J15" s="197">
        <v>0</v>
      </c>
      <c r="K15" s="198"/>
      <c r="L15" s="199"/>
      <c r="M15" s="197">
        <v>0</v>
      </c>
      <c r="N15" s="199"/>
      <c r="O15" s="196"/>
      <c r="P15" s="197">
        <v>1</v>
      </c>
      <c r="Q15" s="197">
        <v>1</v>
      </c>
      <c r="R15" s="209" t="s">
        <v>418</v>
      </c>
      <c r="S15" s="209" t="s">
        <v>71</v>
      </c>
      <c r="T15" s="197">
        <v>32</v>
      </c>
      <c r="U15" s="217" t="s">
        <v>504</v>
      </c>
    </row>
    <row r="16" spans="1:21" ht="50.25" customHeight="1" x14ac:dyDescent="0.25">
      <c r="A16" s="196"/>
      <c r="B16" s="197">
        <v>0</v>
      </c>
      <c r="C16" s="197">
        <v>0</v>
      </c>
      <c r="D16" s="198"/>
      <c r="E16" s="199"/>
      <c r="F16" s="197">
        <v>0</v>
      </c>
      <c r="G16" s="199"/>
      <c r="H16" s="196"/>
      <c r="I16" s="197">
        <v>0</v>
      </c>
      <c r="J16" s="197">
        <v>0</v>
      </c>
      <c r="K16" s="198"/>
      <c r="L16" s="199"/>
      <c r="M16" s="197">
        <v>0</v>
      </c>
      <c r="N16" s="199"/>
      <c r="O16" s="196"/>
      <c r="P16" s="197">
        <v>1</v>
      </c>
      <c r="Q16" s="197">
        <v>1</v>
      </c>
      <c r="R16" s="209" t="s">
        <v>419</v>
      </c>
      <c r="S16" s="209" t="s">
        <v>71</v>
      </c>
      <c r="T16" s="197">
        <v>100</v>
      </c>
      <c r="U16" s="216" t="s">
        <v>537</v>
      </c>
    </row>
    <row r="17" spans="1:21" ht="52.5" customHeight="1" x14ac:dyDescent="0.25">
      <c r="A17" s="196"/>
      <c r="B17" s="197">
        <v>0</v>
      </c>
      <c r="C17" s="197">
        <v>0</v>
      </c>
      <c r="D17" s="198"/>
      <c r="E17" s="199"/>
      <c r="F17" s="197">
        <v>0</v>
      </c>
      <c r="G17" s="199"/>
      <c r="H17" s="196"/>
      <c r="I17" s="197">
        <v>0</v>
      </c>
      <c r="J17" s="197">
        <v>0</v>
      </c>
      <c r="K17" s="198"/>
      <c r="L17" s="199"/>
      <c r="M17" s="197">
        <v>0</v>
      </c>
      <c r="N17" s="199"/>
      <c r="O17" s="196"/>
      <c r="P17" s="197">
        <v>1</v>
      </c>
      <c r="Q17" s="197">
        <v>1</v>
      </c>
      <c r="R17" s="209" t="s">
        <v>420</v>
      </c>
      <c r="S17" s="209" t="s">
        <v>71</v>
      </c>
      <c r="T17" s="197">
        <v>200</v>
      </c>
      <c r="U17" s="216" t="s">
        <v>536</v>
      </c>
    </row>
    <row r="18" spans="1:21" ht="51" customHeight="1" x14ac:dyDescent="0.25">
      <c r="A18" s="196"/>
      <c r="B18" s="197">
        <v>0</v>
      </c>
      <c r="C18" s="197">
        <v>0</v>
      </c>
      <c r="D18" s="198"/>
      <c r="E18" s="199"/>
      <c r="F18" s="197">
        <v>0</v>
      </c>
      <c r="G18" s="199"/>
      <c r="H18" s="196"/>
      <c r="I18" s="197">
        <v>0</v>
      </c>
      <c r="J18" s="197">
        <v>0</v>
      </c>
      <c r="K18" s="198"/>
      <c r="L18" s="199"/>
      <c r="M18" s="197">
        <v>0</v>
      </c>
      <c r="N18" s="199"/>
      <c r="O18" s="196"/>
      <c r="P18" s="197">
        <v>1</v>
      </c>
      <c r="Q18" s="197">
        <v>1</v>
      </c>
      <c r="R18" s="209" t="s">
        <v>421</v>
      </c>
      <c r="S18" s="209" t="s">
        <v>71</v>
      </c>
      <c r="T18" s="197">
        <v>740</v>
      </c>
      <c r="U18" s="216" t="s">
        <v>515</v>
      </c>
    </row>
    <row r="19" spans="1:21" ht="52.5" customHeight="1" x14ac:dyDescent="0.25">
      <c r="A19" s="196"/>
      <c r="B19" s="197">
        <v>0</v>
      </c>
      <c r="C19" s="197">
        <v>0</v>
      </c>
      <c r="D19" s="198"/>
      <c r="E19" s="199"/>
      <c r="F19" s="197">
        <v>0</v>
      </c>
      <c r="G19" s="199"/>
      <c r="H19" s="196"/>
      <c r="I19" s="197">
        <v>0</v>
      </c>
      <c r="J19" s="197">
        <v>0</v>
      </c>
      <c r="K19" s="198"/>
      <c r="L19" s="199"/>
      <c r="M19" s="197">
        <v>0</v>
      </c>
      <c r="N19" s="199"/>
      <c r="O19" s="196"/>
      <c r="P19" s="197">
        <v>1</v>
      </c>
      <c r="Q19" s="197">
        <v>1</v>
      </c>
      <c r="R19" s="209" t="s">
        <v>422</v>
      </c>
      <c r="S19" s="209" t="s">
        <v>71</v>
      </c>
      <c r="T19" s="197">
        <v>300</v>
      </c>
      <c r="U19" s="216" t="s">
        <v>509</v>
      </c>
    </row>
    <row r="20" spans="1:21" ht="51" customHeight="1" x14ac:dyDescent="0.25">
      <c r="A20" s="196"/>
      <c r="B20" s="197">
        <v>0</v>
      </c>
      <c r="C20" s="197">
        <v>0</v>
      </c>
      <c r="D20" s="198"/>
      <c r="E20" s="199"/>
      <c r="F20" s="197">
        <v>0</v>
      </c>
      <c r="G20" s="199"/>
      <c r="H20" s="196"/>
      <c r="I20" s="197">
        <v>0</v>
      </c>
      <c r="J20" s="197">
        <v>0</v>
      </c>
      <c r="K20" s="198"/>
      <c r="L20" s="199"/>
      <c r="M20" s="197">
        <v>0</v>
      </c>
      <c r="N20" s="199"/>
      <c r="O20" s="196"/>
      <c r="P20" s="197">
        <v>1</v>
      </c>
      <c r="Q20" s="197">
        <v>1</v>
      </c>
      <c r="R20" s="209" t="s">
        <v>423</v>
      </c>
      <c r="S20" s="209" t="s">
        <v>71</v>
      </c>
      <c r="T20" s="219">
        <v>205</v>
      </c>
      <c r="U20" s="216" t="s">
        <v>514</v>
      </c>
    </row>
    <row r="21" spans="1:21" ht="52.5" customHeight="1" x14ac:dyDescent="0.25">
      <c r="A21" s="196"/>
      <c r="B21" s="197">
        <v>0</v>
      </c>
      <c r="C21" s="197">
        <v>0</v>
      </c>
      <c r="D21" s="198"/>
      <c r="E21" s="199"/>
      <c r="F21" s="197">
        <v>0</v>
      </c>
      <c r="G21" s="199"/>
      <c r="H21" s="196"/>
      <c r="I21" s="197">
        <v>0</v>
      </c>
      <c r="J21" s="197">
        <v>0</v>
      </c>
      <c r="K21" s="198"/>
      <c r="L21" s="199"/>
      <c r="M21" s="197">
        <v>0</v>
      </c>
      <c r="N21" s="199"/>
      <c r="O21" s="196"/>
      <c r="P21" s="197">
        <v>1</v>
      </c>
      <c r="Q21" s="197">
        <v>1</v>
      </c>
      <c r="R21" s="209" t="s">
        <v>424</v>
      </c>
      <c r="S21" s="209" t="s">
        <v>71</v>
      </c>
      <c r="T21" s="219">
        <v>200</v>
      </c>
      <c r="U21" s="216" t="s">
        <v>506</v>
      </c>
    </row>
    <row r="22" spans="1:21" ht="50.25" customHeight="1" x14ac:dyDescent="0.25">
      <c r="A22" s="196"/>
      <c r="B22" s="197">
        <v>0</v>
      </c>
      <c r="C22" s="197">
        <v>0</v>
      </c>
      <c r="D22" s="198"/>
      <c r="E22" s="199"/>
      <c r="F22" s="197">
        <v>0</v>
      </c>
      <c r="G22" s="199"/>
      <c r="H22" s="196"/>
      <c r="I22" s="197">
        <v>0</v>
      </c>
      <c r="J22" s="197">
        <v>0</v>
      </c>
      <c r="K22" s="198"/>
      <c r="L22" s="199"/>
      <c r="M22" s="197">
        <v>0</v>
      </c>
      <c r="N22" s="199"/>
      <c r="O22" s="196"/>
      <c r="P22" s="197">
        <v>1</v>
      </c>
      <c r="Q22" s="197">
        <v>1</v>
      </c>
      <c r="R22" s="209" t="s">
        <v>425</v>
      </c>
      <c r="S22" s="209" t="s">
        <v>71</v>
      </c>
      <c r="T22" s="219">
        <v>100</v>
      </c>
      <c r="U22" s="216" t="s">
        <v>538</v>
      </c>
    </row>
    <row r="23" spans="1:21" ht="51" customHeight="1" x14ac:dyDescent="0.25">
      <c r="A23" s="196"/>
      <c r="B23" s="197">
        <v>0</v>
      </c>
      <c r="C23" s="197">
        <v>0</v>
      </c>
      <c r="D23" s="198"/>
      <c r="E23" s="199"/>
      <c r="F23" s="197">
        <v>0</v>
      </c>
      <c r="G23" s="199"/>
      <c r="H23" s="196"/>
      <c r="I23" s="197">
        <v>0</v>
      </c>
      <c r="J23" s="197">
        <v>0</v>
      </c>
      <c r="K23" s="198"/>
      <c r="L23" s="199"/>
      <c r="M23" s="197">
        <v>0</v>
      </c>
      <c r="N23" s="199"/>
      <c r="O23" s="196"/>
      <c r="P23" s="197">
        <v>1</v>
      </c>
      <c r="Q23" s="197">
        <v>1</v>
      </c>
      <c r="R23" s="209" t="s">
        <v>426</v>
      </c>
      <c r="S23" s="209" t="s">
        <v>71</v>
      </c>
      <c r="T23" s="219">
        <v>200</v>
      </c>
      <c r="U23" s="216" t="s">
        <v>506</v>
      </c>
    </row>
    <row r="24" spans="1:21" ht="69.75" customHeight="1" x14ac:dyDescent="0.25">
      <c r="A24" s="196"/>
      <c r="B24" s="197">
        <v>0</v>
      </c>
      <c r="C24" s="197">
        <v>0</v>
      </c>
      <c r="D24" s="198"/>
      <c r="E24" s="199"/>
      <c r="F24" s="197">
        <v>0</v>
      </c>
      <c r="G24" s="199"/>
      <c r="H24" s="196"/>
      <c r="I24" s="197">
        <v>0</v>
      </c>
      <c r="J24" s="197">
        <v>0</v>
      </c>
      <c r="K24" s="198"/>
      <c r="L24" s="199"/>
      <c r="M24" s="197">
        <v>0</v>
      </c>
      <c r="N24" s="199"/>
      <c r="O24" s="196"/>
      <c r="P24" s="197">
        <v>1</v>
      </c>
      <c r="Q24" s="197">
        <v>1</v>
      </c>
      <c r="R24" s="209" t="s">
        <v>427</v>
      </c>
      <c r="S24" s="209" t="s">
        <v>71</v>
      </c>
      <c r="T24" s="219">
        <v>60</v>
      </c>
      <c r="U24" s="216" t="s">
        <v>506</v>
      </c>
    </row>
    <row r="25" spans="1:21" ht="18.75" x14ac:dyDescent="0.25">
      <c r="A25" s="196"/>
      <c r="B25" s="197">
        <v>0</v>
      </c>
      <c r="C25" s="197">
        <v>0</v>
      </c>
      <c r="D25" s="198"/>
      <c r="E25" s="199"/>
      <c r="F25" s="197">
        <v>0</v>
      </c>
      <c r="G25" s="199"/>
      <c r="H25" s="196"/>
      <c r="I25" s="197">
        <v>0</v>
      </c>
      <c r="J25" s="197">
        <v>0</v>
      </c>
      <c r="K25" s="198"/>
      <c r="L25" s="199"/>
      <c r="M25" s="197">
        <v>0</v>
      </c>
      <c r="N25" s="199"/>
      <c r="O25" s="196"/>
      <c r="P25" s="197">
        <v>0</v>
      </c>
      <c r="Q25" s="197">
        <v>0</v>
      </c>
      <c r="R25" s="198"/>
      <c r="S25" s="199"/>
      <c r="T25" s="197">
        <v>0</v>
      </c>
      <c r="U25" s="199"/>
    </row>
    <row r="26" spans="1:21" ht="18.75" x14ac:dyDescent="0.25">
      <c r="A26" s="196"/>
      <c r="B26" s="197">
        <v>0</v>
      </c>
      <c r="C26" s="197">
        <v>0</v>
      </c>
      <c r="D26" s="198"/>
      <c r="E26" s="199"/>
      <c r="F26" s="197">
        <v>0</v>
      </c>
      <c r="G26" s="199"/>
      <c r="H26" s="196"/>
      <c r="I26" s="197">
        <v>0</v>
      </c>
      <c r="J26" s="197">
        <v>0</v>
      </c>
      <c r="K26" s="198"/>
      <c r="L26" s="199"/>
      <c r="M26" s="197">
        <v>0</v>
      </c>
      <c r="N26" s="199"/>
      <c r="O26" s="196"/>
      <c r="P26" s="197">
        <v>0</v>
      </c>
      <c r="Q26" s="197">
        <v>0</v>
      </c>
      <c r="R26" s="198"/>
      <c r="S26" s="199"/>
      <c r="T26" s="197">
        <v>0</v>
      </c>
      <c r="U26" s="199"/>
    </row>
    <row r="27" spans="1:21" ht="18.75" x14ac:dyDescent="0.25">
      <c r="A27" s="196"/>
      <c r="B27" s="197">
        <v>0</v>
      </c>
      <c r="C27" s="197">
        <v>0</v>
      </c>
      <c r="D27" s="198"/>
      <c r="E27" s="199"/>
      <c r="F27" s="197">
        <v>0</v>
      </c>
      <c r="G27" s="199"/>
      <c r="H27" s="196"/>
      <c r="I27" s="197">
        <v>0</v>
      </c>
      <c r="J27" s="197">
        <v>0</v>
      </c>
      <c r="K27" s="198"/>
      <c r="L27" s="199"/>
      <c r="M27" s="197">
        <v>0</v>
      </c>
      <c r="N27" s="199"/>
      <c r="O27" s="196"/>
      <c r="P27" s="197">
        <v>0</v>
      </c>
      <c r="Q27" s="197">
        <v>0</v>
      </c>
      <c r="R27" s="198"/>
      <c r="S27" s="199"/>
      <c r="T27" s="197">
        <v>0</v>
      </c>
      <c r="U27" s="199"/>
    </row>
    <row r="28" spans="1:21" ht="18.75" x14ac:dyDescent="0.25">
      <c r="A28" s="196"/>
      <c r="B28" s="197">
        <v>0</v>
      </c>
      <c r="C28" s="197">
        <v>0</v>
      </c>
      <c r="D28" s="198"/>
      <c r="E28" s="199"/>
      <c r="F28" s="197">
        <v>0</v>
      </c>
      <c r="G28" s="199"/>
      <c r="H28" s="196"/>
      <c r="I28" s="197">
        <v>0</v>
      </c>
      <c r="J28" s="197">
        <v>0</v>
      </c>
      <c r="K28" s="198"/>
      <c r="L28" s="199"/>
      <c r="M28" s="197">
        <v>0</v>
      </c>
      <c r="N28" s="199"/>
      <c r="O28" s="196"/>
      <c r="P28" s="197">
        <v>0</v>
      </c>
      <c r="Q28" s="197">
        <v>0</v>
      </c>
      <c r="R28" s="198"/>
      <c r="S28" s="199"/>
      <c r="T28" s="197">
        <v>0</v>
      </c>
      <c r="U28" s="199"/>
    </row>
    <row r="29" spans="1:21" ht="18.75" x14ac:dyDescent="0.25">
      <c r="A29" s="196"/>
      <c r="B29" s="197">
        <v>0</v>
      </c>
      <c r="C29" s="197">
        <v>0</v>
      </c>
      <c r="D29" s="198"/>
      <c r="E29" s="199"/>
      <c r="F29" s="197">
        <v>0</v>
      </c>
      <c r="G29" s="199"/>
      <c r="H29" s="196"/>
      <c r="I29" s="197">
        <v>0</v>
      </c>
      <c r="J29" s="197">
        <v>0</v>
      </c>
      <c r="K29" s="198"/>
      <c r="L29" s="199"/>
      <c r="M29" s="197">
        <v>0</v>
      </c>
      <c r="N29" s="199"/>
      <c r="O29" s="196"/>
      <c r="P29" s="197">
        <v>0</v>
      </c>
      <c r="Q29" s="197">
        <v>0</v>
      </c>
      <c r="R29" s="198"/>
      <c r="S29" s="199"/>
      <c r="T29" s="197">
        <v>0</v>
      </c>
      <c r="U29" s="199"/>
    </row>
    <row r="30" spans="1:21" ht="18.75" x14ac:dyDescent="0.25">
      <c r="A30" s="196"/>
      <c r="B30" s="197">
        <v>0</v>
      </c>
      <c r="C30" s="197">
        <v>0</v>
      </c>
      <c r="D30" s="198"/>
      <c r="E30" s="199"/>
      <c r="F30" s="197">
        <v>0</v>
      </c>
      <c r="G30" s="199"/>
      <c r="H30" s="196"/>
      <c r="I30" s="197">
        <v>0</v>
      </c>
      <c r="J30" s="197">
        <v>0</v>
      </c>
      <c r="K30" s="198"/>
      <c r="L30" s="199"/>
      <c r="M30" s="197">
        <v>0</v>
      </c>
      <c r="N30" s="199"/>
      <c r="O30" s="196"/>
      <c r="P30" s="197">
        <v>0</v>
      </c>
      <c r="Q30" s="197">
        <v>0</v>
      </c>
      <c r="R30" s="198"/>
      <c r="S30" s="199"/>
      <c r="T30" s="197">
        <v>0</v>
      </c>
      <c r="U30" s="199"/>
    </row>
    <row r="31" spans="1:21" ht="18.75" x14ac:dyDescent="0.25">
      <c r="A31" s="196"/>
      <c r="B31" s="197">
        <v>0</v>
      </c>
      <c r="C31" s="197">
        <v>0</v>
      </c>
      <c r="D31" s="198"/>
      <c r="E31" s="199"/>
      <c r="F31" s="197">
        <v>0</v>
      </c>
      <c r="G31" s="199"/>
      <c r="H31" s="196"/>
      <c r="I31" s="197">
        <v>0</v>
      </c>
      <c r="J31" s="197">
        <v>0</v>
      </c>
      <c r="K31" s="198"/>
      <c r="L31" s="199"/>
      <c r="M31" s="197">
        <v>0</v>
      </c>
      <c r="N31" s="199"/>
      <c r="O31" s="196"/>
      <c r="P31" s="197">
        <v>0</v>
      </c>
      <c r="Q31" s="197">
        <v>0</v>
      </c>
      <c r="R31" s="198"/>
      <c r="S31" s="199"/>
      <c r="T31" s="197">
        <v>0</v>
      </c>
      <c r="U31" s="199"/>
    </row>
    <row r="32" spans="1:21" ht="18.75" x14ac:dyDescent="0.25">
      <c r="A32" s="196"/>
      <c r="B32" s="197">
        <v>0</v>
      </c>
      <c r="C32" s="197">
        <v>0</v>
      </c>
      <c r="D32" s="198"/>
      <c r="E32" s="199"/>
      <c r="F32" s="197">
        <v>0</v>
      </c>
      <c r="G32" s="199"/>
      <c r="H32" s="196"/>
      <c r="I32" s="197">
        <v>0</v>
      </c>
      <c r="J32" s="197">
        <v>0</v>
      </c>
      <c r="K32" s="198"/>
      <c r="L32" s="199"/>
      <c r="M32" s="197">
        <v>0</v>
      </c>
      <c r="N32" s="199"/>
      <c r="O32" s="196"/>
      <c r="P32" s="197">
        <v>0</v>
      </c>
      <c r="Q32" s="197">
        <v>0</v>
      </c>
      <c r="R32" s="198"/>
      <c r="S32" s="199"/>
      <c r="T32" s="197">
        <v>0</v>
      </c>
      <c r="U32" s="199"/>
    </row>
    <row r="33" spans="1:21" ht="18.75" x14ac:dyDescent="0.25">
      <c r="A33" s="196"/>
      <c r="B33" s="197">
        <v>0</v>
      </c>
      <c r="C33" s="197">
        <v>0</v>
      </c>
      <c r="D33" s="198"/>
      <c r="E33" s="199"/>
      <c r="F33" s="197">
        <v>0</v>
      </c>
      <c r="G33" s="199"/>
      <c r="H33" s="196"/>
      <c r="I33" s="197">
        <v>0</v>
      </c>
      <c r="J33" s="197">
        <v>0</v>
      </c>
      <c r="K33" s="198"/>
      <c r="L33" s="199"/>
      <c r="M33" s="197">
        <v>0</v>
      </c>
      <c r="N33" s="199"/>
      <c r="O33" s="196"/>
      <c r="P33" s="197">
        <v>0</v>
      </c>
      <c r="Q33" s="197">
        <v>0</v>
      </c>
      <c r="R33" s="198"/>
      <c r="S33" s="199"/>
      <c r="T33" s="197">
        <v>0</v>
      </c>
      <c r="U33" s="199"/>
    </row>
    <row r="34" spans="1:21" ht="18.75" x14ac:dyDescent="0.25">
      <c r="A34" s="196"/>
      <c r="B34" s="197">
        <v>0</v>
      </c>
      <c r="C34" s="197">
        <v>0</v>
      </c>
      <c r="D34" s="198"/>
      <c r="E34" s="199"/>
      <c r="F34" s="197">
        <v>0</v>
      </c>
      <c r="G34" s="199"/>
      <c r="H34" s="196"/>
      <c r="I34" s="197">
        <v>0</v>
      </c>
      <c r="J34" s="197">
        <v>0</v>
      </c>
      <c r="K34" s="198"/>
      <c r="L34" s="199"/>
      <c r="M34" s="197">
        <v>0</v>
      </c>
      <c r="N34" s="199"/>
      <c r="O34" s="196"/>
      <c r="P34" s="197">
        <v>0</v>
      </c>
      <c r="Q34" s="197">
        <v>0</v>
      </c>
      <c r="R34" s="198"/>
      <c r="S34" s="199"/>
      <c r="T34" s="197">
        <v>0</v>
      </c>
      <c r="U34" s="199"/>
    </row>
    <row r="35" spans="1:21" ht="18.75" x14ac:dyDescent="0.25">
      <c r="A35" s="196"/>
      <c r="B35" s="197">
        <v>0</v>
      </c>
      <c r="C35" s="197">
        <v>0</v>
      </c>
      <c r="D35" s="198"/>
      <c r="E35" s="199"/>
      <c r="F35" s="197">
        <v>0</v>
      </c>
      <c r="G35" s="199"/>
      <c r="H35" s="196"/>
      <c r="I35" s="197">
        <v>0</v>
      </c>
      <c r="J35" s="197">
        <v>0</v>
      </c>
      <c r="K35" s="198"/>
      <c r="L35" s="199"/>
      <c r="M35" s="197">
        <v>0</v>
      </c>
      <c r="N35" s="199"/>
      <c r="O35" s="196"/>
      <c r="P35" s="197">
        <v>0</v>
      </c>
      <c r="Q35" s="197">
        <v>0</v>
      </c>
      <c r="R35" s="198"/>
      <c r="S35" s="199"/>
      <c r="T35" s="197">
        <v>0</v>
      </c>
      <c r="U35" s="199"/>
    </row>
    <row r="36" spans="1:21" ht="18.75" x14ac:dyDescent="0.25">
      <c r="A36" s="196"/>
      <c r="B36" s="197">
        <v>0</v>
      </c>
      <c r="C36" s="197">
        <v>0</v>
      </c>
      <c r="D36" s="198"/>
      <c r="E36" s="199"/>
      <c r="F36" s="197">
        <v>0</v>
      </c>
      <c r="G36" s="199"/>
      <c r="H36" s="196"/>
      <c r="I36" s="197">
        <v>0</v>
      </c>
      <c r="J36" s="197">
        <v>0</v>
      </c>
      <c r="K36" s="198"/>
      <c r="L36" s="199"/>
      <c r="M36" s="197">
        <v>0</v>
      </c>
      <c r="N36" s="199"/>
      <c r="O36" s="196"/>
      <c r="P36" s="197">
        <v>0</v>
      </c>
      <c r="Q36" s="197">
        <v>0</v>
      </c>
      <c r="R36" s="198"/>
      <c r="S36" s="199"/>
      <c r="T36" s="197">
        <v>0</v>
      </c>
      <c r="U36" s="199"/>
    </row>
    <row r="37" spans="1:21" ht="18.75" x14ac:dyDescent="0.25">
      <c r="A37" s="196"/>
      <c r="B37" s="197">
        <v>0</v>
      </c>
      <c r="C37" s="197">
        <v>0</v>
      </c>
      <c r="D37" s="198"/>
      <c r="E37" s="199"/>
      <c r="F37" s="197">
        <v>0</v>
      </c>
      <c r="G37" s="199"/>
      <c r="H37" s="196"/>
      <c r="I37" s="197">
        <v>0</v>
      </c>
      <c r="J37" s="197">
        <v>0</v>
      </c>
      <c r="K37" s="198"/>
      <c r="L37" s="199"/>
      <c r="M37" s="197">
        <v>0</v>
      </c>
      <c r="N37" s="199"/>
      <c r="O37" s="196"/>
      <c r="P37" s="197">
        <v>0</v>
      </c>
      <c r="Q37" s="197">
        <v>0</v>
      </c>
      <c r="R37" s="198"/>
      <c r="S37" s="199"/>
      <c r="T37" s="197">
        <v>0</v>
      </c>
      <c r="U37" s="199"/>
    </row>
    <row r="38" spans="1:21" ht="18.75" x14ac:dyDescent="0.25">
      <c r="A38" s="196"/>
      <c r="B38" s="197">
        <v>0</v>
      </c>
      <c r="C38" s="197">
        <v>0</v>
      </c>
      <c r="D38" s="198"/>
      <c r="E38" s="199"/>
      <c r="F38" s="197">
        <v>0</v>
      </c>
      <c r="G38" s="199"/>
      <c r="H38" s="196"/>
      <c r="I38" s="197">
        <v>0</v>
      </c>
      <c r="J38" s="197">
        <v>0</v>
      </c>
      <c r="K38" s="198"/>
      <c r="L38" s="199"/>
      <c r="M38" s="197">
        <v>0</v>
      </c>
      <c r="N38" s="199"/>
      <c r="O38" s="196"/>
      <c r="P38" s="197">
        <v>0</v>
      </c>
      <c r="Q38" s="197">
        <v>0</v>
      </c>
      <c r="R38" s="198"/>
      <c r="S38" s="199"/>
      <c r="T38" s="197">
        <v>0</v>
      </c>
      <c r="U38" s="199"/>
    </row>
    <row r="39" spans="1:21" ht="18.75" x14ac:dyDescent="0.25">
      <c r="A39" s="196"/>
      <c r="B39" s="197">
        <v>0</v>
      </c>
      <c r="C39" s="197">
        <v>0</v>
      </c>
      <c r="D39" s="198"/>
      <c r="E39" s="199"/>
      <c r="F39" s="197">
        <v>0</v>
      </c>
      <c r="G39" s="199"/>
      <c r="H39" s="196"/>
      <c r="I39" s="197">
        <v>0</v>
      </c>
      <c r="J39" s="197">
        <v>0</v>
      </c>
      <c r="K39" s="198"/>
      <c r="L39" s="199"/>
      <c r="M39" s="197">
        <v>0</v>
      </c>
      <c r="N39" s="199"/>
      <c r="O39" s="196"/>
      <c r="P39" s="197">
        <v>0</v>
      </c>
      <c r="Q39" s="197">
        <v>0</v>
      </c>
      <c r="R39" s="198"/>
      <c r="S39" s="199"/>
      <c r="T39" s="197">
        <v>0</v>
      </c>
      <c r="U39" s="199"/>
    </row>
    <row r="40" spans="1:21" ht="18.75" x14ac:dyDescent="0.25">
      <c r="A40" s="196"/>
      <c r="B40" s="197">
        <v>0</v>
      </c>
      <c r="C40" s="197">
        <v>0</v>
      </c>
      <c r="D40" s="198"/>
      <c r="E40" s="199"/>
      <c r="F40" s="197">
        <v>0</v>
      </c>
      <c r="G40" s="199"/>
      <c r="H40" s="196"/>
      <c r="I40" s="197">
        <v>0</v>
      </c>
      <c r="J40" s="197">
        <v>0</v>
      </c>
      <c r="K40" s="198"/>
      <c r="L40" s="199"/>
      <c r="M40" s="197">
        <v>0</v>
      </c>
      <c r="N40" s="199"/>
      <c r="O40" s="196"/>
      <c r="P40" s="197">
        <v>0</v>
      </c>
      <c r="Q40" s="197">
        <v>0</v>
      </c>
      <c r="R40" s="198"/>
      <c r="S40" s="199"/>
      <c r="T40" s="197">
        <v>0</v>
      </c>
      <c r="U40" s="199"/>
    </row>
    <row r="41" spans="1:21" ht="18.75" x14ac:dyDescent="0.25">
      <c r="A41" s="196"/>
      <c r="B41" s="197">
        <v>0</v>
      </c>
      <c r="C41" s="197">
        <v>0</v>
      </c>
      <c r="D41" s="198"/>
      <c r="E41" s="199"/>
      <c r="F41" s="197">
        <v>0</v>
      </c>
      <c r="G41" s="199"/>
      <c r="H41" s="196"/>
      <c r="I41" s="197">
        <v>0</v>
      </c>
      <c r="J41" s="197">
        <v>0</v>
      </c>
      <c r="K41" s="198"/>
      <c r="L41" s="199"/>
      <c r="M41" s="197">
        <v>0</v>
      </c>
      <c r="N41" s="199"/>
      <c r="O41" s="196"/>
      <c r="P41" s="197">
        <v>0</v>
      </c>
      <c r="Q41" s="197">
        <v>0</v>
      </c>
      <c r="R41" s="198"/>
      <c r="S41" s="199"/>
      <c r="T41" s="197">
        <v>0</v>
      </c>
      <c r="U41" s="199"/>
    </row>
    <row r="42" spans="1:21" ht="18.75" x14ac:dyDescent="0.25">
      <c r="A42" s="196"/>
      <c r="B42" s="197">
        <v>0</v>
      </c>
      <c r="C42" s="197">
        <v>0</v>
      </c>
      <c r="D42" s="198"/>
      <c r="E42" s="199"/>
      <c r="F42" s="197">
        <v>0</v>
      </c>
      <c r="G42" s="199"/>
      <c r="H42" s="196"/>
      <c r="I42" s="197">
        <v>0</v>
      </c>
      <c r="J42" s="197">
        <v>0</v>
      </c>
      <c r="K42" s="198"/>
      <c r="L42" s="199"/>
      <c r="M42" s="197">
        <v>0</v>
      </c>
      <c r="N42" s="199"/>
      <c r="O42" s="196"/>
      <c r="P42" s="197">
        <v>0</v>
      </c>
      <c r="Q42" s="197">
        <v>0</v>
      </c>
      <c r="R42" s="198"/>
      <c r="S42" s="199"/>
      <c r="T42" s="197">
        <v>0</v>
      </c>
      <c r="U42" s="199"/>
    </row>
    <row r="43" spans="1:21" ht="18.75" x14ac:dyDescent="0.25">
      <c r="A43" s="196"/>
      <c r="B43" s="197">
        <v>0</v>
      </c>
      <c r="C43" s="197">
        <v>0</v>
      </c>
      <c r="D43" s="198"/>
      <c r="E43" s="199"/>
      <c r="F43" s="197">
        <v>0</v>
      </c>
      <c r="G43" s="199"/>
      <c r="H43" s="196"/>
      <c r="I43" s="197">
        <v>0</v>
      </c>
      <c r="J43" s="197">
        <v>0</v>
      </c>
      <c r="K43" s="198"/>
      <c r="L43" s="199"/>
      <c r="M43" s="197">
        <v>0</v>
      </c>
      <c r="N43" s="199"/>
      <c r="O43" s="196"/>
      <c r="P43" s="197">
        <v>0</v>
      </c>
      <c r="Q43" s="197">
        <v>0</v>
      </c>
      <c r="R43" s="198"/>
      <c r="S43" s="199"/>
      <c r="T43" s="197">
        <v>0</v>
      </c>
      <c r="U43" s="199"/>
    </row>
    <row r="44" spans="1:21" ht="18.75" x14ac:dyDescent="0.25">
      <c r="A44" s="196"/>
      <c r="B44" s="197">
        <v>0</v>
      </c>
      <c r="C44" s="197">
        <v>0</v>
      </c>
      <c r="D44" s="198"/>
      <c r="E44" s="199"/>
      <c r="F44" s="197">
        <v>0</v>
      </c>
      <c r="G44" s="199"/>
      <c r="H44" s="196"/>
      <c r="I44" s="197">
        <v>0</v>
      </c>
      <c r="J44" s="197">
        <v>0</v>
      </c>
      <c r="K44" s="198"/>
      <c r="L44" s="199"/>
      <c r="M44" s="197">
        <v>0</v>
      </c>
      <c r="N44" s="199"/>
      <c r="O44" s="196"/>
      <c r="P44" s="197">
        <v>0</v>
      </c>
      <c r="Q44" s="197">
        <v>0</v>
      </c>
      <c r="R44" s="198"/>
      <c r="S44" s="199"/>
      <c r="T44" s="197">
        <v>0</v>
      </c>
      <c r="U44" s="199"/>
    </row>
    <row r="45" spans="1:21" ht="18.75" x14ac:dyDescent="0.25">
      <c r="A45" s="196"/>
      <c r="B45" s="197">
        <v>0</v>
      </c>
      <c r="C45" s="197">
        <v>0</v>
      </c>
      <c r="D45" s="198"/>
      <c r="E45" s="199"/>
      <c r="F45" s="197">
        <v>0</v>
      </c>
      <c r="G45" s="199"/>
      <c r="H45" s="196"/>
      <c r="I45" s="197">
        <v>0</v>
      </c>
      <c r="J45" s="197">
        <v>0</v>
      </c>
      <c r="K45" s="198"/>
      <c r="L45" s="199"/>
      <c r="M45" s="197">
        <v>0</v>
      </c>
      <c r="N45" s="199"/>
      <c r="O45" s="196"/>
      <c r="P45" s="197">
        <v>0</v>
      </c>
      <c r="Q45" s="197">
        <v>0</v>
      </c>
      <c r="R45" s="198"/>
      <c r="S45" s="199"/>
      <c r="T45" s="197">
        <v>0</v>
      </c>
      <c r="U45" s="199"/>
    </row>
    <row r="46" spans="1:21" ht="18.75" x14ac:dyDescent="0.25">
      <c r="A46" s="196"/>
      <c r="B46" s="197">
        <v>0</v>
      </c>
      <c r="C46" s="197">
        <v>0</v>
      </c>
      <c r="D46" s="198"/>
      <c r="E46" s="199"/>
      <c r="F46" s="197">
        <v>0</v>
      </c>
      <c r="G46" s="199"/>
      <c r="H46" s="196"/>
      <c r="I46" s="197">
        <v>0</v>
      </c>
      <c r="J46" s="197">
        <v>0</v>
      </c>
      <c r="K46" s="198"/>
      <c r="L46" s="199"/>
      <c r="M46" s="197">
        <v>0</v>
      </c>
      <c r="N46" s="199"/>
      <c r="O46" s="196"/>
      <c r="P46" s="197">
        <v>0</v>
      </c>
      <c r="Q46" s="197">
        <v>0</v>
      </c>
      <c r="R46" s="198"/>
      <c r="S46" s="199"/>
      <c r="T46" s="197">
        <v>0</v>
      </c>
      <c r="U46" s="199"/>
    </row>
    <row r="47" spans="1:21" ht="18.75" x14ac:dyDescent="0.25">
      <c r="A47" s="196"/>
      <c r="B47" s="197">
        <v>0</v>
      </c>
      <c r="C47" s="197">
        <v>0</v>
      </c>
      <c r="D47" s="198"/>
      <c r="E47" s="199"/>
      <c r="F47" s="197">
        <v>0</v>
      </c>
      <c r="G47" s="199"/>
      <c r="H47" s="196"/>
      <c r="I47" s="197">
        <v>0</v>
      </c>
      <c r="J47" s="197">
        <v>0</v>
      </c>
      <c r="K47" s="198"/>
      <c r="L47" s="199"/>
      <c r="M47" s="197">
        <v>0</v>
      </c>
      <c r="N47" s="199"/>
      <c r="O47" s="196"/>
      <c r="P47" s="197">
        <v>0</v>
      </c>
      <c r="Q47" s="197">
        <v>0</v>
      </c>
      <c r="R47" s="198"/>
      <c r="S47" s="199"/>
      <c r="T47" s="197">
        <v>0</v>
      </c>
      <c r="U47" s="199"/>
    </row>
    <row r="48" spans="1:21" ht="18.75" x14ac:dyDescent="0.25">
      <c r="A48" s="196"/>
      <c r="B48" s="197">
        <v>0</v>
      </c>
      <c r="C48" s="197">
        <v>0</v>
      </c>
      <c r="D48" s="198"/>
      <c r="E48" s="199"/>
      <c r="F48" s="197">
        <v>0</v>
      </c>
      <c r="G48" s="199"/>
      <c r="H48" s="196"/>
      <c r="I48" s="197">
        <v>0</v>
      </c>
      <c r="J48" s="197">
        <v>0</v>
      </c>
      <c r="K48" s="198"/>
      <c r="L48" s="199"/>
      <c r="M48" s="197">
        <v>0</v>
      </c>
      <c r="N48" s="199"/>
      <c r="O48" s="196"/>
      <c r="P48" s="197">
        <v>0</v>
      </c>
      <c r="Q48" s="197">
        <v>0</v>
      </c>
      <c r="R48" s="198"/>
      <c r="S48" s="199"/>
      <c r="T48" s="197">
        <v>0</v>
      </c>
      <c r="U48" s="199"/>
    </row>
    <row r="49" spans="1:21" ht="18.75" x14ac:dyDescent="0.25">
      <c r="A49" s="196"/>
      <c r="B49" s="197">
        <v>0</v>
      </c>
      <c r="C49" s="197">
        <v>0</v>
      </c>
      <c r="D49" s="198"/>
      <c r="E49" s="199"/>
      <c r="F49" s="197">
        <v>0</v>
      </c>
      <c r="G49" s="199"/>
      <c r="H49" s="196"/>
      <c r="I49" s="197">
        <v>0</v>
      </c>
      <c r="J49" s="197">
        <v>0</v>
      </c>
      <c r="K49" s="198"/>
      <c r="L49" s="199"/>
      <c r="M49" s="197">
        <v>0</v>
      </c>
      <c r="N49" s="199"/>
      <c r="O49" s="196"/>
      <c r="P49" s="197">
        <v>0</v>
      </c>
      <c r="Q49" s="197">
        <v>0</v>
      </c>
      <c r="R49" s="198"/>
      <c r="S49" s="199"/>
      <c r="T49" s="197">
        <v>0</v>
      </c>
      <c r="U49" s="199"/>
    </row>
    <row r="50" spans="1:21" ht="18.75" x14ac:dyDescent="0.25">
      <c r="A50" s="196"/>
      <c r="B50" s="197">
        <v>0</v>
      </c>
      <c r="C50" s="197">
        <v>0</v>
      </c>
      <c r="D50" s="198"/>
      <c r="E50" s="199"/>
      <c r="F50" s="197">
        <v>0</v>
      </c>
      <c r="G50" s="199"/>
      <c r="H50" s="196"/>
      <c r="I50" s="197">
        <v>0</v>
      </c>
      <c r="J50" s="197">
        <v>0</v>
      </c>
      <c r="K50" s="198"/>
      <c r="L50" s="199"/>
      <c r="M50" s="197">
        <v>0</v>
      </c>
      <c r="N50" s="199"/>
      <c r="O50" s="196"/>
      <c r="P50" s="197">
        <v>0</v>
      </c>
      <c r="Q50" s="197">
        <v>0</v>
      </c>
      <c r="R50" s="198"/>
      <c r="S50" s="199"/>
      <c r="T50" s="197">
        <v>0</v>
      </c>
      <c r="U50" s="199"/>
    </row>
    <row r="51" spans="1:21" ht="18.75" x14ac:dyDescent="0.25">
      <c r="A51" s="196"/>
      <c r="B51" s="197">
        <v>0</v>
      </c>
      <c r="C51" s="197">
        <v>0</v>
      </c>
      <c r="D51" s="198"/>
      <c r="E51" s="199"/>
      <c r="F51" s="197">
        <v>0</v>
      </c>
      <c r="G51" s="199"/>
      <c r="H51" s="196"/>
      <c r="I51" s="197">
        <v>0</v>
      </c>
      <c r="J51" s="197">
        <v>0</v>
      </c>
      <c r="K51" s="198"/>
      <c r="L51" s="199"/>
      <c r="M51" s="197">
        <v>0</v>
      </c>
      <c r="N51" s="199"/>
      <c r="O51" s="196"/>
      <c r="P51" s="197">
        <v>0</v>
      </c>
      <c r="Q51" s="197">
        <v>0</v>
      </c>
      <c r="R51" s="198"/>
      <c r="S51" s="199"/>
      <c r="T51" s="197">
        <v>0</v>
      </c>
      <c r="U51" s="199"/>
    </row>
    <row r="52" spans="1:21" ht="18.75" x14ac:dyDescent="0.25">
      <c r="A52" s="196"/>
      <c r="B52" s="197">
        <v>0</v>
      </c>
      <c r="C52" s="197">
        <v>0</v>
      </c>
      <c r="D52" s="198"/>
      <c r="E52" s="199"/>
      <c r="F52" s="197">
        <v>0</v>
      </c>
      <c r="G52" s="199"/>
      <c r="H52" s="196"/>
      <c r="I52" s="197">
        <v>0</v>
      </c>
      <c r="J52" s="197">
        <v>0</v>
      </c>
      <c r="K52" s="198"/>
      <c r="L52" s="199"/>
      <c r="M52" s="197">
        <v>0</v>
      </c>
      <c r="N52" s="199"/>
      <c r="O52" s="196"/>
      <c r="P52" s="197">
        <v>0</v>
      </c>
      <c r="Q52" s="197">
        <v>0</v>
      </c>
      <c r="R52" s="198"/>
      <c r="S52" s="199"/>
      <c r="T52" s="197">
        <v>0</v>
      </c>
      <c r="U52" s="199"/>
    </row>
    <row r="53" spans="1:21" ht="18.75" x14ac:dyDescent="0.25">
      <c r="A53" s="196"/>
      <c r="B53" s="197">
        <v>0</v>
      </c>
      <c r="C53" s="197">
        <v>0</v>
      </c>
      <c r="D53" s="198"/>
      <c r="E53" s="199"/>
      <c r="F53" s="197">
        <v>0</v>
      </c>
      <c r="G53" s="199"/>
      <c r="H53" s="196"/>
      <c r="I53" s="197">
        <v>0</v>
      </c>
      <c r="J53" s="197">
        <v>0</v>
      </c>
      <c r="K53" s="198"/>
      <c r="L53" s="199"/>
      <c r="M53" s="197">
        <v>0</v>
      </c>
      <c r="N53" s="199"/>
      <c r="O53" s="196"/>
      <c r="P53" s="197">
        <v>0</v>
      </c>
      <c r="Q53" s="197">
        <v>0</v>
      </c>
      <c r="R53" s="198"/>
      <c r="S53" s="199"/>
      <c r="T53" s="197">
        <v>0</v>
      </c>
      <c r="U53" s="199"/>
    </row>
    <row r="54" spans="1:21" ht="18.75" x14ac:dyDescent="0.25">
      <c r="A54" s="196"/>
      <c r="B54" s="197">
        <v>0</v>
      </c>
      <c r="C54" s="197">
        <v>0</v>
      </c>
      <c r="D54" s="198"/>
      <c r="E54" s="199"/>
      <c r="F54" s="197">
        <v>0</v>
      </c>
      <c r="G54" s="199"/>
      <c r="H54" s="196"/>
      <c r="I54" s="197">
        <v>0</v>
      </c>
      <c r="J54" s="197">
        <v>0</v>
      </c>
      <c r="K54" s="198"/>
      <c r="L54" s="199"/>
      <c r="M54" s="197">
        <v>0</v>
      </c>
      <c r="N54" s="199"/>
      <c r="O54" s="196"/>
      <c r="P54" s="197">
        <v>0</v>
      </c>
      <c r="Q54" s="197">
        <v>0</v>
      </c>
      <c r="R54" s="198"/>
      <c r="S54" s="199"/>
      <c r="T54" s="197">
        <v>0</v>
      </c>
      <c r="U54" s="199"/>
    </row>
    <row r="55" spans="1:21" ht="18.75" x14ac:dyDescent="0.25">
      <c r="A55" s="196"/>
      <c r="B55" s="197">
        <v>0</v>
      </c>
      <c r="C55" s="197">
        <v>0</v>
      </c>
      <c r="D55" s="198"/>
      <c r="E55" s="199"/>
      <c r="F55" s="197">
        <v>0</v>
      </c>
      <c r="G55" s="199"/>
      <c r="H55" s="196"/>
      <c r="I55" s="197">
        <v>0</v>
      </c>
      <c r="J55" s="197">
        <v>0</v>
      </c>
      <c r="K55" s="198"/>
      <c r="L55" s="199"/>
      <c r="M55" s="197">
        <v>0</v>
      </c>
      <c r="N55" s="199"/>
      <c r="O55" s="196"/>
      <c r="P55" s="197">
        <v>0</v>
      </c>
      <c r="Q55" s="197">
        <v>0</v>
      </c>
      <c r="R55" s="198"/>
      <c r="S55" s="199"/>
      <c r="T55" s="197">
        <v>0</v>
      </c>
      <c r="U55" s="199"/>
    </row>
    <row r="56" spans="1:21" ht="18.75" x14ac:dyDescent="0.25">
      <c r="A56" s="196"/>
      <c r="B56" s="197">
        <v>0</v>
      </c>
      <c r="C56" s="197">
        <v>0</v>
      </c>
      <c r="D56" s="198"/>
      <c r="E56" s="199"/>
      <c r="F56" s="197">
        <v>0</v>
      </c>
      <c r="G56" s="199"/>
      <c r="H56" s="196"/>
      <c r="I56" s="197">
        <v>0</v>
      </c>
      <c r="J56" s="197">
        <v>0</v>
      </c>
      <c r="K56" s="198"/>
      <c r="L56" s="199"/>
      <c r="M56" s="197">
        <v>0</v>
      </c>
      <c r="N56" s="199"/>
      <c r="O56" s="196"/>
      <c r="P56" s="197">
        <v>0</v>
      </c>
      <c r="Q56" s="197">
        <v>0</v>
      </c>
      <c r="R56" s="198"/>
      <c r="S56" s="199"/>
      <c r="T56" s="197">
        <v>0</v>
      </c>
      <c r="U56" s="199"/>
    </row>
    <row r="57" spans="1:21" ht="18.75" x14ac:dyDescent="0.25">
      <c r="A57" s="196"/>
      <c r="B57" s="197">
        <v>0</v>
      </c>
      <c r="C57" s="197">
        <v>0</v>
      </c>
      <c r="D57" s="198"/>
      <c r="E57" s="199"/>
      <c r="F57" s="197">
        <v>0</v>
      </c>
      <c r="G57" s="199"/>
      <c r="H57" s="196"/>
      <c r="I57" s="197">
        <v>0</v>
      </c>
      <c r="J57" s="197">
        <v>0</v>
      </c>
      <c r="K57" s="198"/>
      <c r="L57" s="199"/>
      <c r="M57" s="197">
        <v>0</v>
      </c>
      <c r="N57" s="199"/>
      <c r="O57" s="196"/>
      <c r="P57" s="197">
        <v>0</v>
      </c>
      <c r="Q57" s="197">
        <v>0</v>
      </c>
      <c r="R57" s="198"/>
      <c r="S57" s="199"/>
      <c r="T57" s="197">
        <v>0</v>
      </c>
      <c r="U57" s="199"/>
    </row>
    <row r="58" spans="1:21" ht="18.75" x14ac:dyDescent="0.25">
      <c r="A58" s="196"/>
      <c r="B58" s="197">
        <v>0</v>
      </c>
      <c r="C58" s="197">
        <v>0</v>
      </c>
      <c r="D58" s="198"/>
      <c r="E58" s="199"/>
      <c r="F58" s="197">
        <v>0</v>
      </c>
      <c r="G58" s="199"/>
      <c r="H58" s="196"/>
      <c r="I58" s="197">
        <v>0</v>
      </c>
      <c r="J58" s="197">
        <v>0</v>
      </c>
      <c r="K58" s="198"/>
      <c r="L58" s="199"/>
      <c r="M58" s="197">
        <v>0</v>
      </c>
      <c r="N58" s="199"/>
      <c r="O58" s="196"/>
      <c r="P58" s="197">
        <v>0</v>
      </c>
      <c r="Q58" s="197">
        <v>0</v>
      </c>
      <c r="R58" s="198"/>
      <c r="S58" s="199"/>
      <c r="T58" s="197">
        <v>0</v>
      </c>
      <c r="U58" s="199"/>
    </row>
    <row r="59" spans="1:21" ht="18.75" x14ac:dyDescent="0.25">
      <c r="A59" s="196"/>
      <c r="B59" s="197">
        <v>0</v>
      </c>
      <c r="C59" s="197">
        <v>0</v>
      </c>
      <c r="D59" s="198"/>
      <c r="E59" s="199"/>
      <c r="F59" s="197">
        <v>0</v>
      </c>
      <c r="G59" s="199"/>
      <c r="H59" s="196"/>
      <c r="I59" s="197">
        <v>0</v>
      </c>
      <c r="J59" s="197">
        <v>0</v>
      </c>
      <c r="K59" s="198"/>
      <c r="L59" s="199"/>
      <c r="M59" s="197">
        <v>0</v>
      </c>
      <c r="N59" s="199"/>
      <c r="O59" s="196"/>
      <c r="P59" s="197">
        <v>0</v>
      </c>
      <c r="Q59" s="197">
        <v>0</v>
      </c>
      <c r="R59" s="198"/>
      <c r="S59" s="199"/>
      <c r="T59" s="197">
        <v>0</v>
      </c>
      <c r="U59" s="199"/>
    </row>
    <row r="60" spans="1:21" ht="18.75" x14ac:dyDescent="0.25">
      <c r="A60" s="196"/>
      <c r="B60" s="197">
        <v>0</v>
      </c>
      <c r="C60" s="197">
        <v>0</v>
      </c>
      <c r="D60" s="198"/>
      <c r="E60" s="199"/>
      <c r="F60" s="197">
        <v>0</v>
      </c>
      <c r="G60" s="199"/>
      <c r="H60" s="196"/>
      <c r="I60" s="197">
        <v>0</v>
      </c>
      <c r="J60" s="197">
        <v>0</v>
      </c>
      <c r="K60" s="198"/>
      <c r="L60" s="199"/>
      <c r="M60" s="197">
        <v>0</v>
      </c>
      <c r="N60" s="199"/>
      <c r="O60" s="196"/>
      <c r="P60" s="197">
        <v>0</v>
      </c>
      <c r="Q60" s="197">
        <v>0</v>
      </c>
      <c r="R60" s="198"/>
      <c r="S60" s="199"/>
      <c r="T60" s="197">
        <v>0</v>
      </c>
      <c r="U60" s="199"/>
    </row>
    <row r="61" spans="1:21" ht="18.75" x14ac:dyDescent="0.25">
      <c r="A61" s="196"/>
      <c r="B61" s="197">
        <v>0</v>
      </c>
      <c r="C61" s="197">
        <v>0</v>
      </c>
      <c r="D61" s="198"/>
      <c r="E61" s="199"/>
      <c r="F61" s="197">
        <v>0</v>
      </c>
      <c r="G61" s="199"/>
      <c r="H61" s="196"/>
      <c r="I61" s="197">
        <v>0</v>
      </c>
      <c r="J61" s="197">
        <v>0</v>
      </c>
      <c r="K61" s="198"/>
      <c r="L61" s="199"/>
      <c r="M61" s="197">
        <v>0</v>
      </c>
      <c r="N61" s="199"/>
      <c r="O61" s="196"/>
      <c r="P61" s="197">
        <v>0</v>
      </c>
      <c r="Q61" s="197">
        <v>0</v>
      </c>
      <c r="R61" s="198"/>
      <c r="S61" s="199"/>
      <c r="T61" s="197">
        <v>0</v>
      </c>
      <c r="U61" s="199"/>
    </row>
    <row r="62" spans="1:21" ht="18.75" x14ac:dyDescent="0.25">
      <c r="A62" s="196"/>
      <c r="B62" s="197">
        <v>0</v>
      </c>
      <c r="C62" s="197">
        <v>0</v>
      </c>
      <c r="D62" s="198"/>
      <c r="E62" s="199"/>
      <c r="F62" s="197">
        <v>0</v>
      </c>
      <c r="G62" s="199"/>
      <c r="H62" s="196"/>
      <c r="I62" s="197">
        <v>0</v>
      </c>
      <c r="J62" s="197">
        <v>0</v>
      </c>
      <c r="K62" s="198"/>
      <c r="L62" s="199"/>
      <c r="M62" s="197">
        <v>0</v>
      </c>
      <c r="N62" s="199"/>
      <c r="O62" s="196"/>
      <c r="P62" s="197">
        <v>0</v>
      </c>
      <c r="Q62" s="197">
        <v>0</v>
      </c>
      <c r="R62" s="198"/>
      <c r="S62" s="199"/>
      <c r="T62" s="197">
        <v>0</v>
      </c>
      <c r="U62" s="199"/>
    </row>
    <row r="63" spans="1:21" ht="18.75" x14ac:dyDescent="0.25">
      <c r="A63" s="196"/>
      <c r="B63" s="197">
        <v>0</v>
      </c>
      <c r="C63" s="197">
        <v>0</v>
      </c>
      <c r="D63" s="198"/>
      <c r="E63" s="199"/>
      <c r="F63" s="197">
        <v>0</v>
      </c>
      <c r="G63" s="199"/>
      <c r="H63" s="196"/>
      <c r="I63" s="197">
        <v>0</v>
      </c>
      <c r="J63" s="197">
        <v>0</v>
      </c>
      <c r="K63" s="198"/>
      <c r="L63" s="199"/>
      <c r="M63" s="197">
        <v>0</v>
      </c>
      <c r="N63" s="199"/>
      <c r="O63" s="196"/>
      <c r="P63" s="197">
        <v>0</v>
      </c>
      <c r="Q63" s="197">
        <v>0</v>
      </c>
      <c r="R63" s="198"/>
      <c r="S63" s="199"/>
      <c r="T63" s="197">
        <v>0</v>
      </c>
      <c r="U63" s="199"/>
    </row>
    <row r="64" spans="1:21" ht="18.75" x14ac:dyDescent="0.25">
      <c r="A64" s="196"/>
      <c r="B64" s="197">
        <v>0</v>
      </c>
      <c r="C64" s="197">
        <v>0</v>
      </c>
      <c r="D64" s="198"/>
      <c r="E64" s="199"/>
      <c r="F64" s="197">
        <v>0</v>
      </c>
      <c r="G64" s="199"/>
      <c r="H64" s="196"/>
      <c r="I64" s="197">
        <v>0</v>
      </c>
      <c r="J64" s="197">
        <v>0</v>
      </c>
      <c r="K64" s="198"/>
      <c r="L64" s="199"/>
      <c r="M64" s="197">
        <v>0</v>
      </c>
      <c r="N64" s="199"/>
      <c r="O64" s="196"/>
      <c r="P64" s="197">
        <v>0</v>
      </c>
      <c r="Q64" s="197">
        <v>0</v>
      </c>
      <c r="R64" s="198"/>
      <c r="S64" s="199"/>
      <c r="T64" s="197">
        <v>0</v>
      </c>
      <c r="U64" s="199"/>
    </row>
    <row r="65" spans="1:21" ht="18.75" x14ac:dyDescent="0.25">
      <c r="A65" s="196"/>
      <c r="B65" s="197">
        <v>0</v>
      </c>
      <c r="C65" s="197">
        <v>0</v>
      </c>
      <c r="D65" s="198"/>
      <c r="E65" s="199"/>
      <c r="F65" s="197">
        <v>0</v>
      </c>
      <c r="G65" s="199"/>
      <c r="H65" s="196"/>
      <c r="I65" s="197">
        <v>0</v>
      </c>
      <c r="J65" s="197">
        <v>0</v>
      </c>
      <c r="K65" s="198"/>
      <c r="L65" s="199"/>
      <c r="M65" s="197">
        <v>0</v>
      </c>
      <c r="N65" s="199"/>
      <c r="O65" s="196"/>
      <c r="P65" s="197">
        <v>0</v>
      </c>
      <c r="Q65" s="197">
        <v>0</v>
      </c>
      <c r="R65" s="198"/>
      <c r="S65" s="199"/>
      <c r="T65" s="197">
        <v>0</v>
      </c>
      <c r="U65" s="199"/>
    </row>
    <row r="66" spans="1:21" ht="18.75" x14ac:dyDescent="0.25">
      <c r="A66" s="196"/>
      <c r="B66" s="197">
        <v>0</v>
      </c>
      <c r="C66" s="197">
        <v>0</v>
      </c>
      <c r="D66" s="198"/>
      <c r="E66" s="199"/>
      <c r="F66" s="197">
        <v>0</v>
      </c>
      <c r="G66" s="199"/>
      <c r="H66" s="196"/>
      <c r="I66" s="197">
        <v>0</v>
      </c>
      <c r="J66" s="197">
        <v>0</v>
      </c>
      <c r="K66" s="198"/>
      <c r="L66" s="199"/>
      <c r="M66" s="197">
        <v>0</v>
      </c>
      <c r="N66" s="199"/>
      <c r="O66" s="196"/>
      <c r="P66" s="197">
        <v>0</v>
      </c>
      <c r="Q66" s="197">
        <v>0</v>
      </c>
      <c r="R66" s="198"/>
      <c r="S66" s="199"/>
      <c r="T66" s="197">
        <v>0</v>
      </c>
      <c r="U66" s="199"/>
    </row>
    <row r="67" spans="1:21" ht="18.75" x14ac:dyDescent="0.25">
      <c r="A67" s="196"/>
      <c r="B67" s="197">
        <v>0</v>
      </c>
      <c r="C67" s="197">
        <v>0</v>
      </c>
      <c r="D67" s="198"/>
      <c r="E67" s="199"/>
      <c r="F67" s="197">
        <v>0</v>
      </c>
      <c r="G67" s="199"/>
      <c r="H67" s="196"/>
      <c r="I67" s="197">
        <v>0</v>
      </c>
      <c r="J67" s="197">
        <v>0</v>
      </c>
      <c r="K67" s="198"/>
      <c r="L67" s="199"/>
      <c r="M67" s="197">
        <v>0</v>
      </c>
      <c r="N67" s="199"/>
      <c r="O67" s="196"/>
      <c r="P67" s="197">
        <v>0</v>
      </c>
      <c r="Q67" s="197">
        <v>0</v>
      </c>
      <c r="R67" s="198"/>
      <c r="S67" s="199"/>
      <c r="T67" s="197">
        <v>0</v>
      </c>
      <c r="U67" s="199"/>
    </row>
    <row r="68" spans="1:21" ht="18.75" x14ac:dyDescent="0.25">
      <c r="A68" s="196"/>
      <c r="B68" s="197">
        <v>0</v>
      </c>
      <c r="C68" s="197">
        <v>0</v>
      </c>
      <c r="D68" s="198"/>
      <c r="E68" s="199"/>
      <c r="F68" s="197">
        <v>0</v>
      </c>
      <c r="G68" s="199"/>
      <c r="H68" s="196"/>
      <c r="I68" s="197">
        <v>0</v>
      </c>
      <c r="J68" s="197">
        <v>0</v>
      </c>
      <c r="K68" s="198"/>
      <c r="L68" s="199"/>
      <c r="M68" s="197">
        <v>0</v>
      </c>
      <c r="N68" s="199"/>
      <c r="O68" s="196"/>
      <c r="P68" s="197">
        <v>0</v>
      </c>
      <c r="Q68" s="197">
        <v>0</v>
      </c>
      <c r="R68" s="198"/>
      <c r="S68" s="199"/>
      <c r="T68" s="197">
        <v>0</v>
      </c>
      <c r="U68" s="199"/>
    </row>
    <row r="69" spans="1:21" ht="18.75" x14ac:dyDescent="0.25">
      <c r="A69" s="196"/>
      <c r="B69" s="197">
        <v>0</v>
      </c>
      <c r="C69" s="197">
        <v>0</v>
      </c>
      <c r="D69" s="198"/>
      <c r="E69" s="199"/>
      <c r="F69" s="197">
        <v>0</v>
      </c>
      <c r="G69" s="199"/>
      <c r="H69" s="196"/>
      <c r="I69" s="197">
        <v>0</v>
      </c>
      <c r="J69" s="197">
        <v>0</v>
      </c>
      <c r="K69" s="198"/>
      <c r="L69" s="199"/>
      <c r="M69" s="197">
        <v>0</v>
      </c>
      <c r="N69" s="199"/>
      <c r="O69" s="196"/>
      <c r="P69" s="197">
        <v>0</v>
      </c>
      <c r="Q69" s="197">
        <v>0</v>
      </c>
      <c r="R69" s="198"/>
      <c r="S69" s="199"/>
      <c r="T69" s="197">
        <v>0</v>
      </c>
      <c r="U69" s="199"/>
    </row>
    <row r="70" spans="1:21" ht="18.75" x14ac:dyDescent="0.25">
      <c r="A70" s="200"/>
      <c r="B70" s="197">
        <v>0</v>
      </c>
      <c r="C70" s="197">
        <v>0</v>
      </c>
      <c r="D70" s="198"/>
      <c r="E70" s="199"/>
      <c r="F70" s="197">
        <v>0</v>
      </c>
      <c r="G70" s="199"/>
      <c r="H70" s="196"/>
      <c r="I70" s="197">
        <v>0</v>
      </c>
      <c r="J70" s="197">
        <v>0</v>
      </c>
      <c r="K70" s="198"/>
      <c r="L70" s="199"/>
      <c r="M70" s="197">
        <v>0</v>
      </c>
      <c r="N70" s="199"/>
      <c r="O70" s="196"/>
      <c r="P70" s="197">
        <v>0</v>
      </c>
      <c r="Q70" s="197">
        <v>0</v>
      </c>
      <c r="R70" s="198"/>
      <c r="S70" s="199"/>
      <c r="T70" s="197">
        <v>0</v>
      </c>
      <c r="U70" s="199"/>
    </row>
    <row r="71" spans="1:21" ht="18.75" x14ac:dyDescent="0.25">
      <c r="A71" s="200"/>
      <c r="B71" s="197">
        <v>0</v>
      </c>
      <c r="C71" s="197">
        <v>0</v>
      </c>
      <c r="D71" s="198"/>
      <c r="E71" s="199"/>
      <c r="F71" s="197">
        <v>0</v>
      </c>
      <c r="G71" s="199"/>
      <c r="H71" s="196"/>
      <c r="I71" s="197">
        <v>0</v>
      </c>
      <c r="J71" s="197">
        <v>0</v>
      </c>
      <c r="K71" s="198"/>
      <c r="L71" s="199"/>
      <c r="M71" s="197">
        <v>0</v>
      </c>
      <c r="N71" s="199"/>
      <c r="O71" s="196"/>
      <c r="P71" s="197">
        <v>0</v>
      </c>
      <c r="Q71" s="197">
        <v>0</v>
      </c>
      <c r="R71" s="198"/>
      <c r="S71" s="199"/>
      <c r="T71" s="197">
        <v>0</v>
      </c>
      <c r="U71" s="199"/>
    </row>
    <row r="72" spans="1:21" ht="18.75" x14ac:dyDescent="0.25">
      <c r="A72" s="200"/>
      <c r="B72" s="197">
        <v>0</v>
      </c>
      <c r="C72" s="197">
        <v>0</v>
      </c>
      <c r="D72" s="198"/>
      <c r="E72" s="199"/>
      <c r="F72" s="197">
        <v>0</v>
      </c>
      <c r="G72" s="199"/>
      <c r="H72" s="196"/>
      <c r="I72" s="197">
        <v>0</v>
      </c>
      <c r="J72" s="197">
        <v>0</v>
      </c>
      <c r="K72" s="198"/>
      <c r="L72" s="199"/>
      <c r="M72" s="197">
        <v>0</v>
      </c>
      <c r="N72" s="199"/>
      <c r="O72" s="196"/>
      <c r="P72" s="197">
        <v>0</v>
      </c>
      <c r="Q72" s="197">
        <v>0</v>
      </c>
      <c r="R72" s="198"/>
      <c r="S72" s="199"/>
      <c r="T72" s="197">
        <v>0</v>
      </c>
      <c r="U72" s="199"/>
    </row>
    <row r="73" spans="1:21" ht="18.75" x14ac:dyDescent="0.25">
      <c r="A73" s="200"/>
      <c r="B73" s="197">
        <v>0</v>
      </c>
      <c r="C73" s="197">
        <v>0</v>
      </c>
      <c r="D73" s="198"/>
      <c r="E73" s="199"/>
      <c r="F73" s="197">
        <v>0</v>
      </c>
      <c r="G73" s="199"/>
      <c r="H73" s="196"/>
      <c r="I73" s="197">
        <v>0</v>
      </c>
      <c r="J73" s="197">
        <v>0</v>
      </c>
      <c r="K73" s="198"/>
      <c r="L73" s="199"/>
      <c r="M73" s="197">
        <v>0</v>
      </c>
      <c r="N73" s="199"/>
      <c r="O73" s="196"/>
      <c r="P73" s="197">
        <v>0</v>
      </c>
      <c r="Q73" s="197">
        <v>0</v>
      </c>
      <c r="R73" s="198"/>
      <c r="S73" s="199"/>
      <c r="T73" s="197">
        <v>0</v>
      </c>
      <c r="U73" s="199"/>
    </row>
    <row r="74" spans="1:21" ht="18.75" x14ac:dyDescent="0.25">
      <c r="A74" s="200"/>
      <c r="B74" s="197">
        <v>0</v>
      </c>
      <c r="C74" s="197">
        <v>0</v>
      </c>
      <c r="D74" s="198"/>
      <c r="E74" s="199"/>
      <c r="F74" s="197">
        <v>0</v>
      </c>
      <c r="G74" s="199"/>
      <c r="H74" s="196"/>
      <c r="I74" s="197">
        <v>0</v>
      </c>
      <c r="J74" s="197">
        <v>0</v>
      </c>
      <c r="K74" s="198"/>
      <c r="L74" s="199"/>
      <c r="M74" s="197">
        <v>0</v>
      </c>
      <c r="N74" s="199"/>
      <c r="O74" s="196"/>
      <c r="P74" s="197">
        <v>0</v>
      </c>
      <c r="Q74" s="197">
        <v>0</v>
      </c>
      <c r="R74" s="198"/>
      <c r="S74" s="199"/>
      <c r="T74" s="197">
        <v>0</v>
      </c>
      <c r="U74" s="199"/>
    </row>
    <row r="75" spans="1:21" ht="18.75" x14ac:dyDescent="0.25">
      <c r="A75" s="200"/>
      <c r="B75" s="197">
        <v>0</v>
      </c>
      <c r="C75" s="197">
        <v>0</v>
      </c>
      <c r="D75" s="198"/>
      <c r="E75" s="199"/>
      <c r="F75" s="197">
        <v>0</v>
      </c>
      <c r="G75" s="199"/>
      <c r="H75" s="196"/>
      <c r="I75" s="197">
        <v>0</v>
      </c>
      <c r="J75" s="197">
        <v>0</v>
      </c>
      <c r="K75" s="198"/>
      <c r="L75" s="199"/>
      <c r="M75" s="197">
        <v>0</v>
      </c>
      <c r="N75" s="199"/>
      <c r="O75" s="196"/>
      <c r="P75" s="197">
        <v>0</v>
      </c>
      <c r="Q75" s="197">
        <v>0</v>
      </c>
      <c r="R75" s="198"/>
      <c r="S75" s="199"/>
      <c r="T75" s="197">
        <v>0</v>
      </c>
      <c r="U75" s="199"/>
    </row>
    <row r="76" spans="1:21" ht="18.75" x14ac:dyDescent="0.25">
      <c r="A76" s="200"/>
      <c r="B76" s="197">
        <v>0</v>
      </c>
      <c r="C76" s="197">
        <v>0</v>
      </c>
      <c r="D76" s="198"/>
      <c r="E76" s="199"/>
      <c r="F76" s="197">
        <v>0</v>
      </c>
      <c r="G76" s="199"/>
      <c r="H76" s="196"/>
      <c r="I76" s="197">
        <v>0</v>
      </c>
      <c r="J76" s="197">
        <v>0</v>
      </c>
      <c r="K76" s="198"/>
      <c r="L76" s="199"/>
      <c r="M76" s="197">
        <v>0</v>
      </c>
      <c r="N76" s="199"/>
      <c r="O76" s="196"/>
      <c r="P76" s="197">
        <v>0</v>
      </c>
      <c r="Q76" s="197">
        <v>0</v>
      </c>
      <c r="R76" s="198"/>
      <c r="S76" s="199"/>
      <c r="T76" s="197">
        <v>0</v>
      </c>
      <c r="U76" s="199"/>
    </row>
    <row r="77" spans="1:21" ht="18.75" x14ac:dyDescent="0.25">
      <c r="A77" s="200"/>
      <c r="B77" s="197">
        <v>0</v>
      </c>
      <c r="C77" s="197">
        <v>0</v>
      </c>
      <c r="D77" s="198"/>
      <c r="E77" s="199"/>
      <c r="F77" s="197">
        <v>0</v>
      </c>
      <c r="G77" s="199"/>
      <c r="H77" s="196"/>
      <c r="I77" s="197">
        <v>0</v>
      </c>
      <c r="J77" s="197">
        <v>0</v>
      </c>
      <c r="K77" s="198"/>
      <c r="L77" s="199"/>
      <c r="M77" s="197">
        <v>0</v>
      </c>
      <c r="N77" s="199"/>
      <c r="O77" s="196"/>
      <c r="P77" s="197">
        <v>0</v>
      </c>
      <c r="Q77" s="197">
        <v>0</v>
      </c>
      <c r="R77" s="198"/>
      <c r="S77" s="199"/>
      <c r="T77" s="197">
        <v>0</v>
      </c>
      <c r="U77" s="199"/>
    </row>
    <row r="78" spans="1:21" ht="18.75" x14ac:dyDescent="0.25">
      <c r="A78" s="200"/>
      <c r="B78" s="197">
        <v>0</v>
      </c>
      <c r="C78" s="197">
        <v>0</v>
      </c>
      <c r="D78" s="198"/>
      <c r="E78" s="199"/>
      <c r="F78" s="197">
        <v>0</v>
      </c>
      <c r="G78" s="199"/>
      <c r="H78" s="196"/>
      <c r="I78" s="197">
        <v>0</v>
      </c>
      <c r="J78" s="197">
        <v>0</v>
      </c>
      <c r="K78" s="198"/>
      <c r="L78" s="199"/>
      <c r="M78" s="197">
        <v>0</v>
      </c>
      <c r="N78" s="199"/>
      <c r="O78" s="196"/>
      <c r="P78" s="197">
        <v>0</v>
      </c>
      <c r="Q78" s="197">
        <v>0</v>
      </c>
      <c r="R78" s="198"/>
      <c r="S78" s="199"/>
      <c r="T78" s="197">
        <v>0</v>
      </c>
      <c r="U78" s="199"/>
    </row>
    <row r="79" spans="1:21" ht="18.75" x14ac:dyDescent="0.25">
      <c r="A79" s="200"/>
      <c r="B79" s="197">
        <v>0</v>
      </c>
      <c r="C79" s="197">
        <v>0</v>
      </c>
      <c r="D79" s="198"/>
      <c r="E79" s="199"/>
      <c r="F79" s="197">
        <v>0</v>
      </c>
      <c r="G79" s="199"/>
      <c r="H79" s="196"/>
      <c r="I79" s="197">
        <v>0</v>
      </c>
      <c r="J79" s="197">
        <v>0</v>
      </c>
      <c r="K79" s="198"/>
      <c r="L79" s="199"/>
      <c r="M79" s="197">
        <v>0</v>
      </c>
      <c r="N79" s="199"/>
      <c r="O79" s="196"/>
      <c r="P79" s="197">
        <v>0</v>
      </c>
      <c r="Q79" s="197">
        <v>0</v>
      </c>
      <c r="R79" s="198"/>
      <c r="S79" s="199"/>
      <c r="T79" s="197">
        <v>0</v>
      </c>
      <c r="U79" s="199"/>
    </row>
    <row r="80" spans="1:21" ht="18.75" x14ac:dyDescent="0.25">
      <c r="A80" s="200"/>
      <c r="B80" s="197">
        <v>0</v>
      </c>
      <c r="C80" s="197">
        <v>0</v>
      </c>
      <c r="D80" s="198"/>
      <c r="E80" s="199"/>
      <c r="F80" s="197">
        <v>0</v>
      </c>
      <c r="G80" s="199"/>
      <c r="H80" s="196"/>
      <c r="I80" s="197">
        <v>0</v>
      </c>
      <c r="J80" s="197">
        <v>0</v>
      </c>
      <c r="K80" s="198"/>
      <c r="L80" s="199"/>
      <c r="M80" s="197">
        <v>0</v>
      </c>
      <c r="N80" s="199"/>
      <c r="O80" s="196"/>
      <c r="P80" s="197">
        <v>0</v>
      </c>
      <c r="Q80" s="197">
        <v>0</v>
      </c>
      <c r="R80" s="198"/>
      <c r="S80" s="199"/>
      <c r="T80" s="197">
        <v>0</v>
      </c>
      <c r="U80" s="199"/>
    </row>
    <row r="81" spans="1:21" ht="18.75" x14ac:dyDescent="0.25">
      <c r="A81" s="200"/>
      <c r="B81" s="197">
        <v>0</v>
      </c>
      <c r="C81" s="197">
        <v>0</v>
      </c>
      <c r="D81" s="198"/>
      <c r="E81" s="199"/>
      <c r="F81" s="197">
        <v>0</v>
      </c>
      <c r="G81" s="199"/>
      <c r="H81" s="196"/>
      <c r="I81" s="197">
        <v>0</v>
      </c>
      <c r="J81" s="197">
        <v>0</v>
      </c>
      <c r="K81" s="198"/>
      <c r="L81" s="199"/>
      <c r="M81" s="197">
        <v>0</v>
      </c>
      <c r="N81" s="199"/>
      <c r="O81" s="196"/>
      <c r="P81" s="197">
        <v>0</v>
      </c>
      <c r="Q81" s="197">
        <v>0</v>
      </c>
      <c r="R81" s="198"/>
      <c r="S81" s="199"/>
      <c r="T81" s="197">
        <v>0</v>
      </c>
      <c r="U81" s="199"/>
    </row>
    <row r="82" spans="1:21" ht="18.75" x14ac:dyDescent="0.25">
      <c r="A82" s="200"/>
      <c r="B82" s="197">
        <v>0</v>
      </c>
      <c r="C82" s="197">
        <v>0</v>
      </c>
      <c r="D82" s="198"/>
      <c r="E82" s="199"/>
      <c r="F82" s="197">
        <v>0</v>
      </c>
      <c r="G82" s="199"/>
      <c r="H82" s="196"/>
      <c r="I82" s="197">
        <v>0</v>
      </c>
      <c r="J82" s="197">
        <v>0</v>
      </c>
      <c r="K82" s="198"/>
      <c r="L82" s="199"/>
      <c r="M82" s="197">
        <v>0</v>
      </c>
      <c r="N82" s="199"/>
      <c r="O82" s="196"/>
      <c r="P82" s="197">
        <v>0</v>
      </c>
      <c r="Q82" s="197">
        <v>0</v>
      </c>
      <c r="R82" s="198"/>
      <c r="S82" s="199"/>
      <c r="T82" s="197">
        <v>0</v>
      </c>
      <c r="U82" s="199"/>
    </row>
    <row r="83" spans="1:21" ht="18.75" x14ac:dyDescent="0.25">
      <c r="A83" s="200"/>
      <c r="B83" s="197">
        <v>0</v>
      </c>
      <c r="C83" s="197">
        <v>0</v>
      </c>
      <c r="D83" s="198"/>
      <c r="E83" s="199"/>
      <c r="F83" s="197">
        <v>0</v>
      </c>
      <c r="G83" s="199"/>
      <c r="H83" s="196"/>
      <c r="I83" s="197">
        <v>0</v>
      </c>
      <c r="J83" s="197">
        <v>0</v>
      </c>
      <c r="K83" s="198"/>
      <c r="L83" s="199"/>
      <c r="M83" s="197">
        <v>0</v>
      </c>
      <c r="N83" s="199"/>
      <c r="O83" s="196"/>
      <c r="P83" s="197">
        <v>0</v>
      </c>
      <c r="Q83" s="197">
        <v>0</v>
      </c>
      <c r="R83" s="198"/>
      <c r="S83" s="199"/>
      <c r="T83" s="197">
        <v>0</v>
      </c>
      <c r="U83" s="199"/>
    </row>
    <row r="84" spans="1:21" ht="18.75" x14ac:dyDescent="0.25">
      <c r="A84" s="200"/>
      <c r="B84" s="197">
        <v>0</v>
      </c>
      <c r="C84" s="197">
        <v>0</v>
      </c>
      <c r="D84" s="198"/>
      <c r="E84" s="199"/>
      <c r="F84" s="197">
        <v>0</v>
      </c>
      <c r="G84" s="199"/>
      <c r="H84" s="196"/>
      <c r="I84" s="197">
        <v>0</v>
      </c>
      <c r="J84" s="197">
        <v>0</v>
      </c>
      <c r="K84" s="198"/>
      <c r="L84" s="199"/>
      <c r="M84" s="197">
        <v>0</v>
      </c>
      <c r="N84" s="199"/>
      <c r="O84" s="196"/>
      <c r="P84" s="197">
        <v>0</v>
      </c>
      <c r="Q84" s="197">
        <v>0</v>
      </c>
      <c r="R84" s="198"/>
      <c r="S84" s="199"/>
      <c r="T84" s="197">
        <v>0</v>
      </c>
      <c r="U84" s="199"/>
    </row>
    <row r="85" spans="1:21" ht="18.75" x14ac:dyDescent="0.25">
      <c r="A85" s="200"/>
      <c r="B85" s="197">
        <v>0</v>
      </c>
      <c r="C85" s="197">
        <v>0</v>
      </c>
      <c r="D85" s="198"/>
      <c r="E85" s="199"/>
      <c r="F85" s="197">
        <v>0</v>
      </c>
      <c r="G85" s="199"/>
      <c r="H85" s="196"/>
      <c r="I85" s="197">
        <v>0</v>
      </c>
      <c r="J85" s="197">
        <v>0</v>
      </c>
      <c r="K85" s="198"/>
      <c r="L85" s="199"/>
      <c r="M85" s="197">
        <v>0</v>
      </c>
      <c r="N85" s="199"/>
      <c r="O85" s="196"/>
      <c r="P85" s="197">
        <v>0</v>
      </c>
      <c r="Q85" s="197">
        <v>0</v>
      </c>
      <c r="R85" s="198"/>
      <c r="S85" s="199"/>
      <c r="T85" s="197">
        <v>0</v>
      </c>
      <c r="U85" s="199"/>
    </row>
    <row r="86" spans="1:21" ht="18.75" x14ac:dyDescent="0.25">
      <c r="A86" s="200"/>
      <c r="B86" s="197">
        <v>0</v>
      </c>
      <c r="C86" s="197">
        <v>0</v>
      </c>
      <c r="D86" s="198"/>
      <c r="E86" s="199"/>
      <c r="F86" s="197">
        <v>0</v>
      </c>
      <c r="G86" s="199"/>
      <c r="H86" s="196"/>
      <c r="I86" s="197">
        <v>0</v>
      </c>
      <c r="J86" s="197">
        <v>0</v>
      </c>
      <c r="K86" s="198"/>
      <c r="L86" s="199"/>
      <c r="M86" s="197">
        <v>0</v>
      </c>
      <c r="N86" s="199"/>
      <c r="O86" s="196"/>
      <c r="P86" s="197">
        <v>0</v>
      </c>
      <c r="Q86" s="197">
        <v>0</v>
      </c>
      <c r="R86" s="198"/>
      <c r="S86" s="199"/>
      <c r="T86" s="197">
        <v>0</v>
      </c>
      <c r="U86" s="199"/>
    </row>
    <row r="87" spans="1:21" ht="18.75" x14ac:dyDescent="0.25">
      <c r="A87" s="200"/>
      <c r="B87" s="197">
        <v>0</v>
      </c>
      <c r="C87" s="197">
        <v>0</v>
      </c>
      <c r="D87" s="198"/>
      <c r="E87" s="199"/>
      <c r="F87" s="197">
        <v>0</v>
      </c>
      <c r="G87" s="199"/>
      <c r="H87" s="196"/>
      <c r="I87" s="197">
        <v>0</v>
      </c>
      <c r="J87" s="197">
        <v>0</v>
      </c>
      <c r="K87" s="198"/>
      <c r="L87" s="199"/>
      <c r="M87" s="197">
        <v>0</v>
      </c>
      <c r="N87" s="199"/>
      <c r="O87" s="196"/>
      <c r="P87" s="197">
        <v>0</v>
      </c>
      <c r="Q87" s="197">
        <v>0</v>
      </c>
      <c r="R87" s="198"/>
      <c r="S87" s="199"/>
      <c r="T87" s="197">
        <v>0</v>
      </c>
      <c r="U87" s="199"/>
    </row>
    <row r="88" spans="1:21" ht="18.75" x14ac:dyDescent="0.25">
      <c r="A88" s="200"/>
      <c r="B88" s="197">
        <v>0</v>
      </c>
      <c r="C88" s="197">
        <v>0</v>
      </c>
      <c r="D88" s="198"/>
      <c r="E88" s="199"/>
      <c r="F88" s="197">
        <v>0</v>
      </c>
      <c r="G88" s="199"/>
      <c r="H88" s="196"/>
      <c r="I88" s="197">
        <v>0</v>
      </c>
      <c r="J88" s="197">
        <v>0</v>
      </c>
      <c r="K88" s="198"/>
      <c r="L88" s="199"/>
      <c r="M88" s="197">
        <v>0</v>
      </c>
      <c r="N88" s="199"/>
      <c r="O88" s="196"/>
      <c r="P88" s="197">
        <v>0</v>
      </c>
      <c r="Q88" s="197">
        <v>0</v>
      </c>
      <c r="R88" s="198"/>
      <c r="S88" s="199"/>
      <c r="T88" s="197">
        <v>0</v>
      </c>
      <c r="U88" s="199"/>
    </row>
    <row r="89" spans="1:21" ht="18.75" x14ac:dyDescent="0.25">
      <c r="A89" s="200"/>
      <c r="B89" s="197">
        <v>0</v>
      </c>
      <c r="C89" s="197">
        <v>0</v>
      </c>
      <c r="D89" s="198"/>
      <c r="E89" s="199"/>
      <c r="F89" s="197">
        <v>0</v>
      </c>
      <c r="G89" s="199"/>
      <c r="H89" s="196"/>
      <c r="I89" s="197">
        <v>0</v>
      </c>
      <c r="J89" s="197">
        <v>0</v>
      </c>
      <c r="K89" s="198"/>
      <c r="L89" s="199"/>
      <c r="M89" s="197">
        <v>0</v>
      </c>
      <c r="N89" s="199"/>
      <c r="O89" s="196"/>
      <c r="P89" s="197">
        <v>0</v>
      </c>
      <c r="Q89" s="197">
        <v>0</v>
      </c>
      <c r="R89" s="198"/>
      <c r="S89" s="199"/>
      <c r="T89" s="197">
        <v>0</v>
      </c>
      <c r="U89" s="199"/>
    </row>
    <row r="90" spans="1:21" ht="18.75" x14ac:dyDescent="0.25">
      <c r="A90" s="200"/>
      <c r="B90" s="197">
        <v>0</v>
      </c>
      <c r="C90" s="197">
        <v>0</v>
      </c>
      <c r="D90" s="198"/>
      <c r="E90" s="199"/>
      <c r="F90" s="197">
        <v>0</v>
      </c>
      <c r="G90" s="199"/>
      <c r="H90" s="196"/>
      <c r="I90" s="197">
        <v>0</v>
      </c>
      <c r="J90" s="197">
        <v>0</v>
      </c>
      <c r="K90" s="198"/>
      <c r="L90" s="199"/>
      <c r="M90" s="197">
        <v>0</v>
      </c>
      <c r="N90" s="199"/>
      <c r="O90" s="196"/>
      <c r="P90" s="197">
        <v>0</v>
      </c>
      <c r="Q90" s="197">
        <v>0</v>
      </c>
      <c r="R90" s="198"/>
      <c r="S90" s="199"/>
      <c r="T90" s="197">
        <v>0</v>
      </c>
      <c r="U90" s="199"/>
    </row>
    <row r="91" spans="1:21" ht="18.75" x14ac:dyDescent="0.25">
      <c r="A91" s="200"/>
      <c r="B91" s="197">
        <v>0</v>
      </c>
      <c r="C91" s="197">
        <v>0</v>
      </c>
      <c r="D91" s="198"/>
      <c r="E91" s="199"/>
      <c r="F91" s="197">
        <v>0</v>
      </c>
      <c r="G91" s="199"/>
      <c r="H91" s="196"/>
      <c r="I91" s="197">
        <v>0</v>
      </c>
      <c r="J91" s="197">
        <v>0</v>
      </c>
      <c r="K91" s="198"/>
      <c r="L91" s="199"/>
      <c r="M91" s="197">
        <v>0</v>
      </c>
      <c r="N91" s="199"/>
      <c r="O91" s="196"/>
      <c r="P91" s="197">
        <v>0</v>
      </c>
      <c r="Q91" s="197">
        <v>0</v>
      </c>
      <c r="R91" s="198"/>
      <c r="S91" s="199"/>
      <c r="T91" s="197">
        <v>0</v>
      </c>
      <c r="U91" s="199"/>
    </row>
    <row r="92" spans="1:21" ht="18.75" x14ac:dyDescent="0.25">
      <c r="A92" s="200"/>
      <c r="B92" s="197">
        <v>0</v>
      </c>
      <c r="C92" s="197">
        <v>0</v>
      </c>
      <c r="D92" s="198"/>
      <c r="E92" s="199"/>
      <c r="F92" s="197">
        <v>0</v>
      </c>
      <c r="G92" s="199"/>
      <c r="H92" s="196"/>
      <c r="I92" s="197">
        <v>0</v>
      </c>
      <c r="J92" s="197">
        <v>0</v>
      </c>
      <c r="K92" s="198"/>
      <c r="L92" s="199"/>
      <c r="M92" s="197">
        <v>0</v>
      </c>
      <c r="N92" s="199"/>
      <c r="O92" s="196"/>
      <c r="P92" s="197">
        <v>0</v>
      </c>
      <c r="Q92" s="197">
        <v>0</v>
      </c>
      <c r="R92" s="198"/>
      <c r="S92" s="199"/>
      <c r="T92" s="197">
        <v>0</v>
      </c>
      <c r="U92" s="199"/>
    </row>
    <row r="93" spans="1:21" ht="18.75" x14ac:dyDescent="0.25">
      <c r="A93" s="200"/>
      <c r="B93" s="197">
        <v>0</v>
      </c>
      <c r="C93" s="197">
        <v>0</v>
      </c>
      <c r="D93" s="198"/>
      <c r="E93" s="199"/>
      <c r="F93" s="197">
        <v>0</v>
      </c>
      <c r="G93" s="199"/>
      <c r="H93" s="196"/>
      <c r="I93" s="197">
        <v>0</v>
      </c>
      <c r="J93" s="197">
        <v>0</v>
      </c>
      <c r="K93" s="198"/>
      <c r="L93" s="199"/>
      <c r="M93" s="197">
        <v>0</v>
      </c>
      <c r="N93" s="199"/>
      <c r="O93" s="196"/>
      <c r="P93" s="197">
        <v>0</v>
      </c>
      <c r="Q93" s="197">
        <v>0</v>
      </c>
      <c r="R93" s="198"/>
      <c r="S93" s="199"/>
      <c r="T93" s="197">
        <v>0</v>
      </c>
      <c r="U93" s="199"/>
    </row>
    <row r="94" spans="1:21" ht="18.75" x14ac:dyDescent="0.25">
      <c r="A94" s="200"/>
      <c r="B94" s="197">
        <v>0</v>
      </c>
      <c r="C94" s="197">
        <v>0</v>
      </c>
      <c r="D94" s="198"/>
      <c r="E94" s="199"/>
      <c r="F94" s="197">
        <v>0</v>
      </c>
      <c r="G94" s="199"/>
      <c r="H94" s="196"/>
      <c r="I94" s="197">
        <v>0</v>
      </c>
      <c r="J94" s="197">
        <v>0</v>
      </c>
      <c r="K94" s="198"/>
      <c r="L94" s="199"/>
      <c r="M94" s="197">
        <v>0</v>
      </c>
      <c r="N94" s="199"/>
      <c r="O94" s="196"/>
      <c r="P94" s="197">
        <v>0</v>
      </c>
      <c r="Q94" s="197">
        <v>0</v>
      </c>
      <c r="R94" s="198"/>
      <c r="S94" s="199"/>
      <c r="T94" s="197">
        <v>0</v>
      </c>
      <c r="U94" s="199"/>
    </row>
    <row r="95" spans="1:21" ht="18.75" x14ac:dyDescent="0.25">
      <c r="A95" s="200"/>
      <c r="B95" s="197">
        <v>0</v>
      </c>
      <c r="C95" s="197">
        <v>0</v>
      </c>
      <c r="D95" s="198"/>
      <c r="E95" s="199"/>
      <c r="F95" s="197">
        <v>0</v>
      </c>
      <c r="G95" s="199"/>
      <c r="H95" s="196"/>
      <c r="I95" s="197">
        <v>0</v>
      </c>
      <c r="J95" s="197">
        <v>0</v>
      </c>
      <c r="K95" s="198"/>
      <c r="L95" s="199"/>
      <c r="M95" s="197">
        <v>0</v>
      </c>
      <c r="N95" s="199"/>
      <c r="O95" s="196"/>
      <c r="P95" s="197">
        <v>0</v>
      </c>
      <c r="Q95" s="197">
        <v>0</v>
      </c>
      <c r="R95" s="198"/>
      <c r="S95" s="199"/>
      <c r="T95" s="197">
        <v>0</v>
      </c>
      <c r="U95" s="199"/>
    </row>
    <row r="96" spans="1:21" ht="18.75" x14ac:dyDescent="0.25">
      <c r="A96" s="200"/>
      <c r="B96" s="197">
        <v>0</v>
      </c>
      <c r="C96" s="197">
        <v>0</v>
      </c>
      <c r="D96" s="198"/>
      <c r="E96" s="199"/>
      <c r="F96" s="197">
        <v>0</v>
      </c>
      <c r="G96" s="199"/>
      <c r="H96" s="196"/>
      <c r="I96" s="197">
        <v>0</v>
      </c>
      <c r="J96" s="197">
        <v>0</v>
      </c>
      <c r="K96" s="198"/>
      <c r="L96" s="199"/>
      <c r="M96" s="197">
        <v>0</v>
      </c>
      <c r="N96" s="199"/>
      <c r="O96" s="196"/>
      <c r="P96" s="197">
        <v>0</v>
      </c>
      <c r="Q96" s="197">
        <v>0</v>
      </c>
      <c r="R96" s="198"/>
      <c r="S96" s="199"/>
      <c r="T96" s="197">
        <v>0</v>
      </c>
      <c r="U96" s="199"/>
    </row>
    <row r="97" spans="1:21" ht="18.75" x14ac:dyDescent="0.25">
      <c r="A97" s="200"/>
      <c r="B97" s="197">
        <v>0</v>
      </c>
      <c r="C97" s="197">
        <v>0</v>
      </c>
      <c r="D97" s="198"/>
      <c r="E97" s="199"/>
      <c r="F97" s="197">
        <v>0</v>
      </c>
      <c r="G97" s="199"/>
      <c r="H97" s="196"/>
      <c r="I97" s="197">
        <v>0</v>
      </c>
      <c r="J97" s="197">
        <v>0</v>
      </c>
      <c r="K97" s="198"/>
      <c r="L97" s="199"/>
      <c r="M97" s="197">
        <v>0</v>
      </c>
      <c r="N97" s="199"/>
      <c r="O97" s="196"/>
      <c r="P97" s="197">
        <v>0</v>
      </c>
      <c r="Q97" s="197">
        <v>0</v>
      </c>
      <c r="R97" s="198"/>
      <c r="S97" s="199"/>
      <c r="T97" s="197">
        <v>0</v>
      </c>
      <c r="U97" s="199"/>
    </row>
    <row r="98" spans="1:21" ht="18.75" x14ac:dyDescent="0.25">
      <c r="A98" s="200"/>
      <c r="B98" s="197">
        <v>0</v>
      </c>
      <c r="C98" s="197">
        <v>0</v>
      </c>
      <c r="D98" s="198"/>
      <c r="E98" s="199"/>
      <c r="F98" s="197">
        <v>0</v>
      </c>
      <c r="G98" s="199"/>
      <c r="H98" s="196"/>
      <c r="I98" s="197">
        <v>0</v>
      </c>
      <c r="J98" s="197">
        <v>0</v>
      </c>
      <c r="K98" s="198"/>
      <c r="L98" s="199"/>
      <c r="M98" s="197">
        <v>0</v>
      </c>
      <c r="N98" s="199"/>
      <c r="O98" s="196"/>
      <c r="P98" s="197">
        <v>0</v>
      </c>
      <c r="Q98" s="197">
        <v>0</v>
      </c>
      <c r="R98" s="198"/>
      <c r="S98" s="199"/>
      <c r="T98" s="197">
        <v>0</v>
      </c>
      <c r="U98" s="199"/>
    </row>
    <row r="99" spans="1:21" ht="18.75" x14ac:dyDescent="0.25">
      <c r="A99" s="200"/>
      <c r="B99" s="197">
        <v>0</v>
      </c>
      <c r="C99" s="197">
        <v>0</v>
      </c>
      <c r="D99" s="198"/>
      <c r="E99" s="199"/>
      <c r="F99" s="197">
        <v>0</v>
      </c>
      <c r="G99" s="199"/>
      <c r="H99" s="196"/>
      <c r="I99" s="197">
        <v>0</v>
      </c>
      <c r="J99" s="197">
        <v>0</v>
      </c>
      <c r="K99" s="198"/>
      <c r="L99" s="199"/>
      <c r="M99" s="197">
        <v>0</v>
      </c>
      <c r="N99" s="199"/>
      <c r="O99" s="196"/>
      <c r="P99" s="197">
        <v>0</v>
      </c>
      <c r="Q99" s="197">
        <v>0</v>
      </c>
      <c r="R99" s="198"/>
      <c r="S99" s="199"/>
      <c r="T99" s="197">
        <v>0</v>
      </c>
      <c r="U99" s="199"/>
    </row>
    <row r="100" spans="1:21" ht="18.75" x14ac:dyDescent="0.25">
      <c r="A100" s="200"/>
      <c r="B100" s="197">
        <v>0</v>
      </c>
      <c r="C100" s="197">
        <v>0</v>
      </c>
      <c r="D100" s="198"/>
      <c r="E100" s="199"/>
      <c r="F100" s="197">
        <v>0</v>
      </c>
      <c r="G100" s="199"/>
      <c r="H100" s="196"/>
      <c r="I100" s="197">
        <v>0</v>
      </c>
      <c r="J100" s="197">
        <v>0</v>
      </c>
      <c r="K100" s="198"/>
      <c r="L100" s="199"/>
      <c r="M100" s="197">
        <v>0</v>
      </c>
      <c r="N100" s="199"/>
      <c r="O100" s="196"/>
      <c r="P100" s="197">
        <v>0</v>
      </c>
      <c r="Q100" s="197">
        <v>0</v>
      </c>
      <c r="R100" s="198"/>
      <c r="S100" s="199"/>
      <c r="T100" s="197">
        <v>0</v>
      </c>
      <c r="U100" s="199"/>
    </row>
    <row r="101" spans="1:21" ht="18.75" x14ac:dyDescent="0.25">
      <c r="A101" s="200"/>
      <c r="B101" s="197">
        <v>0</v>
      </c>
      <c r="C101" s="197">
        <v>0</v>
      </c>
      <c r="D101" s="198"/>
      <c r="E101" s="199"/>
      <c r="F101" s="197">
        <v>0</v>
      </c>
      <c r="G101" s="199"/>
      <c r="H101" s="196"/>
      <c r="I101" s="197">
        <v>0</v>
      </c>
      <c r="J101" s="197">
        <v>0</v>
      </c>
      <c r="K101" s="198"/>
      <c r="L101" s="199"/>
      <c r="M101" s="197">
        <v>0</v>
      </c>
      <c r="N101" s="199"/>
      <c r="O101" s="196"/>
      <c r="P101" s="197">
        <v>0</v>
      </c>
      <c r="Q101" s="197">
        <v>0</v>
      </c>
      <c r="R101" s="198"/>
      <c r="S101" s="199"/>
      <c r="T101" s="197">
        <v>0</v>
      </c>
      <c r="U101" s="199"/>
    </row>
    <row r="102" spans="1:21" ht="18.75" x14ac:dyDescent="0.25">
      <c r="A102" s="200"/>
      <c r="B102" s="197">
        <v>0</v>
      </c>
      <c r="C102" s="197">
        <v>0</v>
      </c>
      <c r="D102" s="198"/>
      <c r="E102" s="199"/>
      <c r="F102" s="197">
        <v>0</v>
      </c>
      <c r="G102" s="199"/>
      <c r="H102" s="196"/>
      <c r="I102" s="197">
        <v>0</v>
      </c>
      <c r="J102" s="197">
        <v>0</v>
      </c>
      <c r="K102" s="198"/>
      <c r="L102" s="199"/>
      <c r="M102" s="197">
        <v>0</v>
      </c>
      <c r="N102" s="199"/>
      <c r="O102" s="196"/>
      <c r="P102" s="197">
        <v>0</v>
      </c>
      <c r="Q102" s="197">
        <v>0</v>
      </c>
      <c r="R102" s="198"/>
      <c r="S102" s="199"/>
      <c r="T102" s="197">
        <v>0</v>
      </c>
      <c r="U102" s="199"/>
    </row>
    <row r="103" spans="1:21" ht="18.75" x14ac:dyDescent="0.25">
      <c r="A103" s="200"/>
      <c r="B103" s="197">
        <v>0</v>
      </c>
      <c r="C103" s="197">
        <v>0</v>
      </c>
      <c r="D103" s="198"/>
      <c r="E103" s="199"/>
      <c r="F103" s="197">
        <v>0</v>
      </c>
      <c r="G103" s="199"/>
      <c r="H103" s="196"/>
      <c r="I103" s="197">
        <v>0</v>
      </c>
      <c r="J103" s="197">
        <v>0</v>
      </c>
      <c r="K103" s="198"/>
      <c r="L103" s="199"/>
      <c r="M103" s="197">
        <v>0</v>
      </c>
      <c r="N103" s="199"/>
      <c r="O103" s="196"/>
      <c r="P103" s="197">
        <v>0</v>
      </c>
      <c r="Q103" s="197">
        <v>0</v>
      </c>
      <c r="R103" s="198"/>
      <c r="S103" s="199"/>
      <c r="T103" s="197">
        <v>0</v>
      </c>
      <c r="U103" s="199"/>
    </row>
    <row r="104" spans="1:21" ht="18.75" x14ac:dyDescent="0.25">
      <c r="A104" s="200"/>
      <c r="B104" s="197">
        <v>0</v>
      </c>
      <c r="C104" s="197">
        <v>0</v>
      </c>
      <c r="D104" s="198"/>
      <c r="E104" s="199"/>
      <c r="F104" s="197">
        <v>0</v>
      </c>
      <c r="G104" s="199"/>
      <c r="H104" s="196"/>
      <c r="I104" s="197">
        <v>0</v>
      </c>
      <c r="J104" s="197">
        <v>0</v>
      </c>
      <c r="K104" s="198"/>
      <c r="L104" s="199"/>
      <c r="M104" s="197">
        <v>0</v>
      </c>
      <c r="N104" s="199"/>
      <c r="O104" s="196"/>
      <c r="P104" s="197">
        <v>0</v>
      </c>
      <c r="Q104" s="197">
        <v>0</v>
      </c>
      <c r="R104" s="198"/>
      <c r="S104" s="199"/>
      <c r="T104" s="197">
        <v>0</v>
      </c>
      <c r="U104" s="199"/>
    </row>
    <row r="105" spans="1:21" ht="18.75" x14ac:dyDescent="0.25">
      <c r="A105" s="200"/>
      <c r="B105" s="197">
        <v>0</v>
      </c>
      <c r="C105" s="197">
        <v>0</v>
      </c>
      <c r="D105" s="198"/>
      <c r="E105" s="199"/>
      <c r="F105" s="197">
        <v>0</v>
      </c>
      <c r="G105" s="199"/>
      <c r="H105" s="196"/>
      <c r="I105" s="197">
        <v>0</v>
      </c>
      <c r="J105" s="197">
        <v>0</v>
      </c>
      <c r="K105" s="198"/>
      <c r="L105" s="199"/>
      <c r="M105" s="197">
        <v>0</v>
      </c>
      <c r="N105" s="199"/>
      <c r="O105" s="196"/>
      <c r="P105" s="197">
        <v>0</v>
      </c>
      <c r="Q105" s="197">
        <v>0</v>
      </c>
      <c r="R105" s="198"/>
      <c r="S105" s="199"/>
      <c r="T105" s="197">
        <v>0</v>
      </c>
      <c r="U105" s="199"/>
    </row>
    <row r="106" spans="1:21" ht="18.75" x14ac:dyDescent="0.25">
      <c r="A106" s="200"/>
      <c r="B106" s="197">
        <v>0</v>
      </c>
      <c r="C106" s="197">
        <v>0</v>
      </c>
      <c r="D106" s="198"/>
      <c r="E106" s="199"/>
      <c r="F106" s="197">
        <v>0</v>
      </c>
      <c r="G106" s="199"/>
      <c r="H106" s="196"/>
      <c r="I106" s="197">
        <v>0</v>
      </c>
      <c r="J106" s="197">
        <v>0</v>
      </c>
      <c r="K106" s="198"/>
      <c r="L106" s="199"/>
      <c r="M106" s="197">
        <v>0</v>
      </c>
      <c r="N106" s="199"/>
      <c r="O106" s="196"/>
      <c r="P106" s="197">
        <v>0</v>
      </c>
      <c r="Q106" s="197">
        <v>0</v>
      </c>
      <c r="R106" s="198"/>
      <c r="S106" s="199"/>
      <c r="T106" s="197">
        <v>0</v>
      </c>
      <c r="U106" s="199"/>
    </row>
    <row r="107" spans="1:21" ht="18.75" x14ac:dyDescent="0.25">
      <c r="A107" s="200"/>
      <c r="B107" s="197">
        <v>0</v>
      </c>
      <c r="C107" s="197">
        <v>0</v>
      </c>
      <c r="D107" s="198"/>
      <c r="E107" s="199"/>
      <c r="F107" s="197">
        <v>0</v>
      </c>
      <c r="G107" s="199"/>
      <c r="H107" s="196"/>
      <c r="I107" s="197">
        <v>0</v>
      </c>
      <c r="J107" s="197">
        <v>0</v>
      </c>
      <c r="K107" s="198"/>
      <c r="L107" s="199"/>
      <c r="M107" s="197">
        <v>0</v>
      </c>
      <c r="N107" s="199"/>
      <c r="O107" s="196"/>
      <c r="P107" s="197">
        <v>0</v>
      </c>
      <c r="Q107" s="197">
        <v>0</v>
      </c>
      <c r="R107" s="198"/>
      <c r="S107" s="199"/>
      <c r="T107" s="197">
        <v>0</v>
      </c>
      <c r="U107" s="199"/>
    </row>
    <row r="108" spans="1:21" ht="18.75" x14ac:dyDescent="0.25">
      <c r="A108" s="200"/>
      <c r="B108" s="197">
        <v>0</v>
      </c>
      <c r="C108" s="197">
        <v>0</v>
      </c>
      <c r="D108" s="198"/>
      <c r="E108" s="199"/>
      <c r="F108" s="197">
        <v>0</v>
      </c>
      <c r="G108" s="199"/>
      <c r="H108" s="196"/>
      <c r="I108" s="197">
        <v>0</v>
      </c>
      <c r="J108" s="197">
        <v>0</v>
      </c>
      <c r="K108" s="198"/>
      <c r="L108" s="199"/>
      <c r="M108" s="197">
        <v>0</v>
      </c>
      <c r="N108" s="199"/>
      <c r="O108" s="196"/>
      <c r="P108" s="197">
        <v>0</v>
      </c>
      <c r="Q108" s="197">
        <v>0</v>
      </c>
      <c r="R108" s="198"/>
      <c r="S108" s="199"/>
      <c r="T108" s="197">
        <v>0</v>
      </c>
      <c r="U108" s="199"/>
    </row>
    <row r="109" spans="1:21" ht="18.75" x14ac:dyDescent="0.25">
      <c r="A109" s="200"/>
      <c r="B109" s="197">
        <v>0</v>
      </c>
      <c r="C109" s="197">
        <v>0</v>
      </c>
      <c r="D109" s="198"/>
      <c r="E109" s="199"/>
      <c r="F109" s="197">
        <v>0</v>
      </c>
      <c r="G109" s="199"/>
      <c r="H109" s="196"/>
      <c r="I109" s="197">
        <v>0</v>
      </c>
      <c r="J109" s="197">
        <v>0</v>
      </c>
      <c r="K109" s="198"/>
      <c r="L109" s="199"/>
      <c r="M109" s="197">
        <v>0</v>
      </c>
      <c r="N109" s="199"/>
      <c r="O109" s="196"/>
      <c r="P109" s="197">
        <v>0</v>
      </c>
      <c r="Q109" s="197">
        <v>0</v>
      </c>
      <c r="R109" s="198"/>
      <c r="S109" s="199"/>
      <c r="T109" s="197">
        <v>0</v>
      </c>
      <c r="U109" s="199"/>
    </row>
    <row r="110" spans="1:21" ht="18.75" x14ac:dyDescent="0.25">
      <c r="A110" s="200"/>
      <c r="B110" s="197">
        <v>0</v>
      </c>
      <c r="C110" s="197">
        <v>0</v>
      </c>
      <c r="D110" s="198"/>
      <c r="E110" s="199"/>
      <c r="F110" s="197">
        <v>0</v>
      </c>
      <c r="G110" s="199"/>
      <c r="H110" s="196"/>
      <c r="I110" s="197">
        <v>0</v>
      </c>
      <c r="J110" s="197">
        <v>0</v>
      </c>
      <c r="K110" s="198"/>
      <c r="L110" s="199"/>
      <c r="M110" s="197">
        <v>0</v>
      </c>
      <c r="N110" s="199"/>
      <c r="O110" s="196"/>
      <c r="P110" s="197">
        <v>0</v>
      </c>
      <c r="Q110" s="197">
        <v>0</v>
      </c>
      <c r="R110" s="198"/>
      <c r="S110" s="199"/>
      <c r="T110" s="197">
        <v>0</v>
      </c>
      <c r="U110" s="199"/>
    </row>
    <row r="111" spans="1:21" ht="18.75" x14ac:dyDescent="0.25">
      <c r="A111" s="200"/>
      <c r="B111" s="197">
        <v>0</v>
      </c>
      <c r="C111" s="197">
        <v>0</v>
      </c>
      <c r="D111" s="198"/>
      <c r="E111" s="199"/>
      <c r="F111" s="197">
        <v>0</v>
      </c>
      <c r="G111" s="199"/>
      <c r="H111" s="196"/>
      <c r="I111" s="197">
        <v>0</v>
      </c>
      <c r="J111" s="197">
        <v>0</v>
      </c>
      <c r="K111" s="198"/>
      <c r="L111" s="199"/>
      <c r="M111" s="197">
        <v>0</v>
      </c>
      <c r="N111" s="199"/>
      <c r="O111" s="196"/>
      <c r="P111" s="197">
        <v>0</v>
      </c>
      <c r="Q111" s="197">
        <v>0</v>
      </c>
      <c r="R111" s="198"/>
      <c r="S111" s="199"/>
      <c r="T111" s="197">
        <v>0</v>
      </c>
      <c r="U111" s="199"/>
    </row>
    <row r="112" spans="1:21" ht="18.75" x14ac:dyDescent="0.25">
      <c r="A112" s="200"/>
      <c r="B112" s="197">
        <v>0</v>
      </c>
      <c r="C112" s="197">
        <v>0</v>
      </c>
      <c r="D112" s="198"/>
      <c r="E112" s="199"/>
      <c r="F112" s="197">
        <v>0</v>
      </c>
      <c r="G112" s="199"/>
      <c r="H112" s="196"/>
      <c r="I112" s="197">
        <v>0</v>
      </c>
      <c r="J112" s="197">
        <v>0</v>
      </c>
      <c r="K112" s="198"/>
      <c r="L112" s="199"/>
      <c r="M112" s="197">
        <v>0</v>
      </c>
      <c r="N112" s="199"/>
      <c r="O112" s="196"/>
      <c r="P112" s="197">
        <v>0</v>
      </c>
      <c r="Q112" s="197">
        <v>0</v>
      </c>
      <c r="R112" s="198"/>
      <c r="S112" s="199"/>
      <c r="T112" s="197">
        <v>0</v>
      </c>
      <c r="U112" s="199"/>
    </row>
    <row r="113" spans="1:21" ht="18.75" x14ac:dyDescent="0.25">
      <c r="A113" s="200"/>
      <c r="B113" s="197">
        <v>0</v>
      </c>
      <c r="C113" s="197">
        <v>0</v>
      </c>
      <c r="D113" s="198"/>
      <c r="E113" s="199"/>
      <c r="F113" s="197">
        <v>0</v>
      </c>
      <c r="G113" s="199"/>
      <c r="H113" s="196"/>
      <c r="I113" s="197">
        <v>0</v>
      </c>
      <c r="J113" s="197">
        <v>0</v>
      </c>
      <c r="K113" s="198"/>
      <c r="L113" s="199"/>
      <c r="M113" s="197">
        <v>0</v>
      </c>
      <c r="N113" s="199"/>
      <c r="O113" s="196"/>
      <c r="P113" s="197">
        <v>0</v>
      </c>
      <c r="Q113" s="197">
        <v>0</v>
      </c>
      <c r="R113" s="198"/>
      <c r="S113" s="199"/>
      <c r="T113" s="197">
        <v>0</v>
      </c>
      <c r="U113" s="199"/>
    </row>
    <row r="114" spans="1:21" ht="18.75" x14ac:dyDescent="0.25">
      <c r="A114" s="200"/>
      <c r="B114" s="197">
        <v>0</v>
      </c>
      <c r="C114" s="197">
        <v>0</v>
      </c>
      <c r="D114" s="198"/>
      <c r="E114" s="199"/>
      <c r="F114" s="197">
        <v>0</v>
      </c>
      <c r="G114" s="199"/>
      <c r="H114" s="196"/>
      <c r="I114" s="197">
        <v>0</v>
      </c>
      <c r="J114" s="197">
        <v>0</v>
      </c>
      <c r="K114" s="198"/>
      <c r="L114" s="199"/>
      <c r="M114" s="197">
        <v>0</v>
      </c>
      <c r="N114" s="199"/>
      <c r="O114" s="196"/>
      <c r="P114" s="197">
        <v>0</v>
      </c>
      <c r="Q114" s="197">
        <v>0</v>
      </c>
      <c r="R114" s="198"/>
      <c r="S114" s="199"/>
      <c r="T114" s="197">
        <v>0</v>
      </c>
      <c r="U114" s="199"/>
    </row>
    <row r="115" spans="1:21" ht="18.75" x14ac:dyDescent="0.25">
      <c r="A115" s="200"/>
      <c r="B115" s="197">
        <v>0</v>
      </c>
      <c r="C115" s="197">
        <v>0</v>
      </c>
      <c r="D115" s="198"/>
      <c r="E115" s="199"/>
      <c r="F115" s="197">
        <v>0</v>
      </c>
      <c r="G115" s="199"/>
      <c r="H115" s="196"/>
      <c r="I115" s="197">
        <v>0</v>
      </c>
      <c r="J115" s="197">
        <v>0</v>
      </c>
      <c r="K115" s="198"/>
      <c r="L115" s="199"/>
      <c r="M115" s="197">
        <v>0</v>
      </c>
      <c r="N115" s="199"/>
      <c r="O115" s="196"/>
      <c r="P115" s="197">
        <v>0</v>
      </c>
      <c r="Q115" s="197">
        <v>0</v>
      </c>
      <c r="R115" s="198"/>
      <c r="S115" s="199"/>
      <c r="T115" s="197">
        <v>0</v>
      </c>
      <c r="U115" s="199"/>
    </row>
    <row r="116" spans="1:21" ht="18.75" x14ac:dyDescent="0.25">
      <c r="A116" s="200"/>
      <c r="B116" s="197">
        <v>0</v>
      </c>
      <c r="C116" s="197">
        <v>0</v>
      </c>
      <c r="D116" s="198"/>
      <c r="E116" s="199"/>
      <c r="F116" s="197">
        <v>0</v>
      </c>
      <c r="G116" s="199"/>
      <c r="H116" s="196"/>
      <c r="I116" s="197">
        <v>0</v>
      </c>
      <c r="J116" s="197">
        <v>0</v>
      </c>
      <c r="K116" s="198"/>
      <c r="L116" s="199"/>
      <c r="M116" s="197">
        <v>0</v>
      </c>
      <c r="N116" s="199"/>
      <c r="O116" s="196"/>
      <c r="P116" s="197">
        <v>0</v>
      </c>
      <c r="Q116" s="197">
        <v>0</v>
      </c>
      <c r="R116" s="198"/>
      <c r="S116" s="199"/>
      <c r="T116" s="197">
        <v>0</v>
      </c>
      <c r="U116" s="199"/>
    </row>
    <row r="117" spans="1:21" ht="18.75" x14ac:dyDescent="0.25">
      <c r="A117" s="200"/>
      <c r="B117" s="197">
        <v>0</v>
      </c>
      <c r="C117" s="197">
        <v>0</v>
      </c>
      <c r="D117" s="198"/>
      <c r="E117" s="199"/>
      <c r="F117" s="197">
        <v>0</v>
      </c>
      <c r="G117" s="199"/>
      <c r="H117" s="196"/>
      <c r="I117" s="197">
        <v>0</v>
      </c>
      <c r="J117" s="197">
        <v>0</v>
      </c>
      <c r="K117" s="198"/>
      <c r="L117" s="199"/>
      <c r="M117" s="197">
        <v>0</v>
      </c>
      <c r="N117" s="199"/>
      <c r="O117" s="196"/>
      <c r="P117" s="197">
        <v>0</v>
      </c>
      <c r="Q117" s="197">
        <v>0</v>
      </c>
      <c r="R117" s="198"/>
      <c r="S117" s="199"/>
      <c r="T117" s="197">
        <v>0</v>
      </c>
      <c r="U117" s="199"/>
    </row>
    <row r="118" spans="1:21" ht="18.75" x14ac:dyDescent="0.25">
      <c r="A118" s="200"/>
      <c r="B118" s="197">
        <v>0</v>
      </c>
      <c r="C118" s="197">
        <v>0</v>
      </c>
      <c r="D118" s="198"/>
      <c r="E118" s="199"/>
      <c r="F118" s="197">
        <v>0</v>
      </c>
      <c r="G118" s="199"/>
      <c r="H118" s="196"/>
      <c r="I118" s="197">
        <v>0</v>
      </c>
      <c r="J118" s="197">
        <v>0</v>
      </c>
      <c r="K118" s="198"/>
      <c r="L118" s="199"/>
      <c r="M118" s="197">
        <v>0</v>
      </c>
      <c r="N118" s="199"/>
      <c r="O118" s="196"/>
      <c r="P118" s="197">
        <v>0</v>
      </c>
      <c r="Q118" s="197">
        <v>0</v>
      </c>
      <c r="R118" s="198"/>
      <c r="S118" s="199"/>
      <c r="T118" s="197">
        <v>0</v>
      </c>
      <c r="U118" s="199"/>
    </row>
    <row r="119" spans="1:21" ht="18.75" x14ac:dyDescent="0.25">
      <c r="A119" s="200"/>
      <c r="B119" s="197">
        <v>0</v>
      </c>
      <c r="C119" s="197">
        <v>0</v>
      </c>
      <c r="D119" s="198"/>
      <c r="E119" s="199"/>
      <c r="F119" s="197">
        <v>0</v>
      </c>
      <c r="G119" s="199"/>
      <c r="H119" s="196"/>
      <c r="I119" s="197">
        <v>0</v>
      </c>
      <c r="J119" s="197">
        <v>0</v>
      </c>
      <c r="K119" s="198"/>
      <c r="L119" s="199"/>
      <c r="M119" s="197">
        <v>0</v>
      </c>
      <c r="N119" s="199"/>
      <c r="O119" s="196"/>
      <c r="P119" s="197">
        <v>0</v>
      </c>
      <c r="Q119" s="197">
        <v>0</v>
      </c>
      <c r="R119" s="198"/>
      <c r="S119" s="199"/>
      <c r="T119" s="197">
        <v>0</v>
      </c>
      <c r="U119" s="199"/>
    </row>
    <row r="120" spans="1:21" ht="18.75" x14ac:dyDescent="0.25">
      <c r="A120" s="200"/>
      <c r="B120" s="197">
        <v>0</v>
      </c>
      <c r="C120" s="197">
        <v>0</v>
      </c>
      <c r="D120" s="198"/>
      <c r="E120" s="199"/>
      <c r="F120" s="197">
        <v>0</v>
      </c>
      <c r="G120" s="199"/>
      <c r="H120" s="196"/>
      <c r="I120" s="197">
        <v>0</v>
      </c>
      <c r="J120" s="197">
        <v>0</v>
      </c>
      <c r="K120" s="198"/>
      <c r="L120" s="199"/>
      <c r="M120" s="197">
        <v>0</v>
      </c>
      <c r="N120" s="199"/>
      <c r="O120" s="196"/>
      <c r="P120" s="197">
        <v>0</v>
      </c>
      <c r="Q120" s="197">
        <v>0</v>
      </c>
      <c r="R120" s="198"/>
      <c r="S120" s="199"/>
      <c r="T120" s="197">
        <v>0</v>
      </c>
      <c r="U120" s="199"/>
    </row>
    <row r="121" spans="1:21" ht="18.75" x14ac:dyDescent="0.25">
      <c r="B121" s="197">
        <v>0</v>
      </c>
      <c r="C121" s="197">
        <v>0</v>
      </c>
      <c r="D121" s="198"/>
      <c r="E121" s="199"/>
      <c r="F121" s="197">
        <v>0</v>
      </c>
      <c r="G121" s="199"/>
      <c r="H121" s="196"/>
      <c r="I121" s="197">
        <v>0</v>
      </c>
      <c r="J121" s="197">
        <v>0</v>
      </c>
      <c r="K121" s="198"/>
      <c r="L121" s="199"/>
      <c r="M121" s="197">
        <v>0</v>
      </c>
      <c r="N121" s="199"/>
      <c r="O121" s="196"/>
      <c r="P121" s="197">
        <v>0</v>
      </c>
      <c r="Q121" s="197">
        <v>0</v>
      </c>
      <c r="R121" s="198"/>
      <c r="S121" s="199"/>
      <c r="T121" s="197">
        <v>0</v>
      </c>
      <c r="U121" s="199"/>
    </row>
    <row r="122" spans="1:21" ht="18.75" x14ac:dyDescent="0.25">
      <c r="A122" s="200"/>
      <c r="B122" s="197">
        <v>0</v>
      </c>
      <c r="C122" s="197">
        <v>0</v>
      </c>
      <c r="D122" s="198"/>
      <c r="E122" s="199"/>
      <c r="F122" s="197">
        <v>0</v>
      </c>
      <c r="G122" s="199"/>
      <c r="H122" s="196"/>
      <c r="I122" s="197">
        <v>0</v>
      </c>
      <c r="J122" s="197">
        <v>0</v>
      </c>
      <c r="K122" s="198"/>
      <c r="L122" s="199"/>
      <c r="M122" s="197">
        <v>0</v>
      </c>
      <c r="N122" s="199"/>
      <c r="O122" s="196"/>
      <c r="P122" s="197">
        <v>0</v>
      </c>
      <c r="Q122" s="197">
        <v>0</v>
      </c>
      <c r="R122" s="198"/>
      <c r="S122" s="199"/>
      <c r="T122" s="197">
        <v>0</v>
      </c>
      <c r="U122" s="199"/>
    </row>
    <row r="123" spans="1:21" ht="18.75" x14ac:dyDescent="0.25">
      <c r="A123" s="200"/>
      <c r="B123" s="197">
        <v>0</v>
      </c>
      <c r="C123" s="197">
        <v>0</v>
      </c>
      <c r="D123" s="198"/>
      <c r="E123" s="199"/>
      <c r="F123" s="197">
        <v>0</v>
      </c>
      <c r="G123" s="199"/>
      <c r="H123" s="196"/>
      <c r="I123" s="197">
        <v>0</v>
      </c>
      <c r="J123" s="197">
        <v>0</v>
      </c>
      <c r="K123" s="198"/>
      <c r="L123" s="199"/>
      <c r="M123" s="197">
        <v>0</v>
      </c>
      <c r="N123" s="199"/>
      <c r="O123" s="196"/>
      <c r="P123" s="197">
        <v>0</v>
      </c>
      <c r="Q123" s="197">
        <v>0</v>
      </c>
      <c r="R123" s="198"/>
      <c r="S123" s="199"/>
      <c r="T123" s="197">
        <v>0</v>
      </c>
      <c r="U123" s="199"/>
    </row>
    <row r="124" spans="1:21" ht="18.75" x14ac:dyDescent="0.25">
      <c r="A124" s="200"/>
      <c r="B124" s="197">
        <v>0</v>
      </c>
      <c r="C124" s="197">
        <v>0</v>
      </c>
      <c r="D124" s="198"/>
      <c r="E124" s="199"/>
      <c r="F124" s="197">
        <v>0</v>
      </c>
      <c r="G124" s="199"/>
      <c r="H124" s="196"/>
      <c r="I124" s="197">
        <v>0</v>
      </c>
      <c r="J124" s="197">
        <v>0</v>
      </c>
      <c r="K124" s="198"/>
      <c r="L124" s="199"/>
      <c r="M124" s="197">
        <v>0</v>
      </c>
      <c r="N124" s="199"/>
      <c r="O124" s="196"/>
      <c r="P124" s="197">
        <v>0</v>
      </c>
      <c r="Q124" s="197">
        <v>0</v>
      </c>
      <c r="R124" s="198"/>
      <c r="S124" s="199"/>
      <c r="T124" s="197">
        <v>0</v>
      </c>
      <c r="U124" s="199"/>
    </row>
    <row r="125" spans="1:21" ht="18.75" x14ac:dyDescent="0.25">
      <c r="A125" s="200"/>
      <c r="B125" s="197">
        <v>0</v>
      </c>
      <c r="C125" s="197">
        <v>0</v>
      </c>
      <c r="D125" s="198"/>
      <c r="E125" s="199"/>
      <c r="F125" s="197">
        <v>0</v>
      </c>
      <c r="G125" s="199"/>
      <c r="H125" s="196"/>
      <c r="I125" s="197">
        <v>0</v>
      </c>
      <c r="J125" s="197">
        <v>0</v>
      </c>
      <c r="K125" s="198"/>
      <c r="L125" s="199"/>
      <c r="M125" s="197">
        <v>0</v>
      </c>
      <c r="N125" s="199"/>
      <c r="O125" s="196"/>
      <c r="P125" s="197">
        <v>0</v>
      </c>
      <c r="Q125" s="197">
        <v>0</v>
      </c>
      <c r="R125" s="198"/>
      <c r="S125" s="199"/>
      <c r="T125" s="197">
        <v>0</v>
      </c>
      <c r="U125" s="199"/>
    </row>
    <row r="126" spans="1:21" ht="18.75" x14ac:dyDescent="0.25">
      <c r="A126" s="200"/>
      <c r="B126" s="197">
        <v>0</v>
      </c>
      <c r="C126" s="197">
        <v>0</v>
      </c>
      <c r="D126" s="198"/>
      <c r="E126" s="199"/>
      <c r="F126" s="197">
        <v>0</v>
      </c>
      <c r="G126" s="199"/>
      <c r="H126" s="196"/>
      <c r="I126" s="197">
        <v>0</v>
      </c>
      <c r="J126" s="197">
        <v>0</v>
      </c>
      <c r="K126" s="198"/>
      <c r="L126" s="199"/>
      <c r="M126" s="197">
        <v>0</v>
      </c>
      <c r="N126" s="199"/>
      <c r="O126" s="196"/>
      <c r="P126" s="197">
        <v>0</v>
      </c>
      <c r="Q126" s="197">
        <v>0</v>
      </c>
      <c r="R126" s="198"/>
      <c r="S126" s="199"/>
      <c r="T126" s="197">
        <v>0</v>
      </c>
      <c r="U126" s="199"/>
    </row>
    <row r="127" spans="1:21" ht="18.75" x14ac:dyDescent="0.25">
      <c r="A127" s="200"/>
      <c r="B127" s="197">
        <v>0</v>
      </c>
      <c r="C127" s="197">
        <v>0</v>
      </c>
      <c r="D127" s="198"/>
      <c r="E127" s="199"/>
      <c r="F127" s="197">
        <v>0</v>
      </c>
      <c r="G127" s="199"/>
      <c r="H127" s="196"/>
      <c r="I127" s="197">
        <v>0</v>
      </c>
      <c r="J127" s="197">
        <v>0</v>
      </c>
      <c r="K127" s="198"/>
      <c r="L127" s="199"/>
      <c r="M127" s="197">
        <v>0</v>
      </c>
      <c r="N127" s="199"/>
      <c r="O127" s="196"/>
      <c r="P127" s="197">
        <v>0</v>
      </c>
      <c r="Q127" s="197">
        <v>0</v>
      </c>
      <c r="R127" s="198"/>
      <c r="S127" s="199"/>
      <c r="T127" s="197">
        <v>0</v>
      </c>
      <c r="U127" s="199"/>
    </row>
    <row r="128" spans="1:21" ht="18.75" x14ac:dyDescent="0.25">
      <c r="A128" s="200"/>
      <c r="B128" s="197">
        <v>0</v>
      </c>
      <c r="C128" s="197">
        <v>0</v>
      </c>
      <c r="D128" s="198"/>
      <c r="E128" s="199"/>
      <c r="F128" s="197">
        <v>0</v>
      </c>
      <c r="G128" s="199"/>
      <c r="H128" s="196"/>
      <c r="I128" s="197">
        <v>0</v>
      </c>
      <c r="J128" s="197">
        <v>0</v>
      </c>
      <c r="K128" s="198"/>
      <c r="L128" s="199"/>
      <c r="M128" s="197">
        <v>0</v>
      </c>
      <c r="N128" s="199"/>
      <c r="O128" s="196"/>
      <c r="P128" s="197">
        <v>0</v>
      </c>
      <c r="Q128" s="197">
        <v>0</v>
      </c>
      <c r="R128" s="198"/>
      <c r="S128" s="199"/>
      <c r="T128" s="197">
        <v>0</v>
      </c>
      <c r="U128" s="199"/>
    </row>
    <row r="129" spans="1:21" ht="18.75" x14ac:dyDescent="0.25">
      <c r="A129" s="200"/>
      <c r="B129" s="197">
        <v>0</v>
      </c>
      <c r="C129" s="197">
        <v>0</v>
      </c>
      <c r="D129" s="198"/>
      <c r="E129" s="199"/>
      <c r="F129" s="197">
        <v>0</v>
      </c>
      <c r="G129" s="199"/>
      <c r="H129" s="196"/>
      <c r="I129" s="197">
        <v>0</v>
      </c>
      <c r="J129" s="197">
        <v>0</v>
      </c>
      <c r="K129" s="198"/>
      <c r="L129" s="199"/>
      <c r="M129" s="197">
        <v>0</v>
      </c>
      <c r="N129" s="199"/>
      <c r="O129" s="196"/>
      <c r="P129" s="197">
        <v>0</v>
      </c>
      <c r="Q129" s="197">
        <v>0</v>
      </c>
      <c r="R129" s="198"/>
      <c r="S129" s="199"/>
      <c r="T129" s="197">
        <v>0</v>
      </c>
      <c r="U129" s="199"/>
    </row>
    <row r="130" spans="1:21" ht="18.75" x14ac:dyDescent="0.25">
      <c r="A130" s="200"/>
      <c r="B130" s="197">
        <v>0</v>
      </c>
      <c r="C130" s="197">
        <v>0</v>
      </c>
      <c r="D130" s="198"/>
      <c r="E130" s="199"/>
      <c r="F130" s="197">
        <v>0</v>
      </c>
      <c r="G130" s="199"/>
      <c r="H130" s="196"/>
      <c r="I130" s="197">
        <v>0</v>
      </c>
      <c r="J130" s="197">
        <v>0</v>
      </c>
      <c r="K130" s="198"/>
      <c r="L130" s="199"/>
      <c r="M130" s="197">
        <v>0</v>
      </c>
      <c r="N130" s="199"/>
      <c r="O130" s="196"/>
      <c r="P130" s="197">
        <v>0</v>
      </c>
      <c r="Q130" s="197">
        <v>0</v>
      </c>
      <c r="R130" s="198"/>
      <c r="S130" s="199"/>
      <c r="T130" s="197">
        <v>0</v>
      </c>
      <c r="U130" s="199"/>
    </row>
    <row r="131" spans="1:21" ht="18.75" x14ac:dyDescent="0.25">
      <c r="A131" s="200"/>
      <c r="B131" s="197">
        <v>0</v>
      </c>
      <c r="C131" s="197">
        <v>0</v>
      </c>
      <c r="D131" s="198"/>
      <c r="E131" s="199"/>
      <c r="F131" s="197">
        <v>0</v>
      </c>
      <c r="G131" s="199"/>
      <c r="H131" s="196"/>
      <c r="I131" s="197">
        <v>0</v>
      </c>
      <c r="J131" s="197">
        <v>0</v>
      </c>
      <c r="K131" s="198"/>
      <c r="L131" s="199"/>
      <c r="M131" s="197">
        <v>0</v>
      </c>
      <c r="N131" s="199"/>
      <c r="O131" s="196"/>
      <c r="P131" s="197">
        <v>0</v>
      </c>
      <c r="Q131" s="197">
        <v>0</v>
      </c>
      <c r="R131" s="198"/>
      <c r="S131" s="199"/>
      <c r="T131" s="197">
        <v>0</v>
      </c>
      <c r="U131" s="199"/>
    </row>
    <row r="132" spans="1:21" ht="18.75" x14ac:dyDescent="0.25">
      <c r="A132" s="200"/>
      <c r="B132" s="197">
        <v>0</v>
      </c>
      <c r="C132" s="197">
        <v>0</v>
      </c>
      <c r="D132" s="198"/>
      <c r="E132" s="199"/>
      <c r="F132" s="197">
        <v>0</v>
      </c>
      <c r="G132" s="199"/>
      <c r="H132" s="196"/>
      <c r="I132" s="197">
        <v>0</v>
      </c>
      <c r="J132" s="197">
        <v>0</v>
      </c>
      <c r="K132" s="198"/>
      <c r="L132" s="199"/>
      <c r="M132" s="197">
        <v>0</v>
      </c>
      <c r="N132" s="199"/>
      <c r="O132" s="196"/>
      <c r="P132" s="197">
        <v>0</v>
      </c>
      <c r="Q132" s="197">
        <v>0</v>
      </c>
      <c r="R132" s="198"/>
      <c r="S132" s="199"/>
      <c r="T132" s="197">
        <v>0</v>
      </c>
      <c r="U132" s="199"/>
    </row>
    <row r="133" spans="1:21" ht="18.75" x14ac:dyDescent="0.25">
      <c r="A133" s="200"/>
      <c r="B133" s="197">
        <v>0</v>
      </c>
      <c r="C133" s="197">
        <v>0</v>
      </c>
      <c r="D133" s="198"/>
      <c r="E133" s="199"/>
      <c r="F133" s="197">
        <v>0</v>
      </c>
      <c r="G133" s="199"/>
      <c r="H133" s="196"/>
      <c r="I133" s="197">
        <v>0</v>
      </c>
      <c r="J133" s="197">
        <v>0</v>
      </c>
      <c r="K133" s="198"/>
      <c r="L133" s="199"/>
      <c r="M133" s="197">
        <v>0</v>
      </c>
      <c r="N133" s="199"/>
      <c r="O133" s="196"/>
      <c r="P133" s="197">
        <v>0</v>
      </c>
      <c r="Q133" s="197">
        <v>0</v>
      </c>
      <c r="R133" s="198"/>
      <c r="S133" s="199"/>
      <c r="T133" s="197">
        <v>0</v>
      </c>
      <c r="U133" s="199"/>
    </row>
    <row r="134" spans="1:21" ht="18.75" x14ac:dyDescent="0.25">
      <c r="A134" s="200"/>
      <c r="B134" s="197">
        <v>0</v>
      </c>
      <c r="C134" s="197">
        <v>0</v>
      </c>
      <c r="D134" s="198"/>
      <c r="E134" s="199"/>
      <c r="F134" s="197">
        <v>0</v>
      </c>
      <c r="G134" s="199"/>
      <c r="H134" s="196"/>
      <c r="I134" s="197">
        <v>0</v>
      </c>
      <c r="J134" s="197">
        <v>0</v>
      </c>
      <c r="K134" s="198"/>
      <c r="L134" s="199"/>
      <c r="M134" s="197">
        <v>0</v>
      </c>
      <c r="N134" s="199"/>
      <c r="O134" s="196"/>
      <c r="P134" s="197">
        <v>0</v>
      </c>
      <c r="Q134" s="197">
        <v>0</v>
      </c>
      <c r="R134" s="198"/>
      <c r="S134" s="199"/>
      <c r="T134" s="197">
        <v>0</v>
      </c>
      <c r="U134" s="199"/>
    </row>
    <row r="135" spans="1:21" ht="18.75" x14ac:dyDescent="0.25">
      <c r="A135" s="200"/>
      <c r="B135" s="197">
        <v>0</v>
      </c>
      <c r="C135" s="197">
        <v>0</v>
      </c>
      <c r="D135" s="198"/>
      <c r="E135" s="199"/>
      <c r="F135" s="197">
        <v>0</v>
      </c>
      <c r="G135" s="199"/>
      <c r="H135" s="196"/>
      <c r="I135" s="197">
        <v>0</v>
      </c>
      <c r="J135" s="197">
        <v>0</v>
      </c>
      <c r="K135" s="198"/>
      <c r="L135" s="199"/>
      <c r="M135" s="197">
        <v>0</v>
      </c>
      <c r="N135" s="199"/>
      <c r="O135" s="196"/>
      <c r="P135" s="197">
        <v>0</v>
      </c>
      <c r="Q135" s="197">
        <v>0</v>
      </c>
      <c r="R135" s="198"/>
      <c r="S135" s="199"/>
      <c r="T135" s="197">
        <v>0</v>
      </c>
      <c r="U135" s="199"/>
    </row>
    <row r="136" spans="1:21" ht="18.75" x14ac:dyDescent="0.25">
      <c r="A136" s="200"/>
      <c r="B136" s="197">
        <v>0</v>
      </c>
      <c r="C136" s="197">
        <v>0</v>
      </c>
      <c r="D136" s="198"/>
      <c r="E136" s="199"/>
      <c r="F136" s="197">
        <v>0</v>
      </c>
      <c r="G136" s="199"/>
      <c r="H136" s="196"/>
      <c r="I136" s="197">
        <v>0</v>
      </c>
      <c r="J136" s="197">
        <v>0</v>
      </c>
      <c r="K136" s="198"/>
      <c r="L136" s="199"/>
      <c r="M136" s="197">
        <v>0</v>
      </c>
      <c r="N136" s="199"/>
      <c r="O136" s="196"/>
      <c r="P136" s="197">
        <v>0</v>
      </c>
      <c r="Q136" s="197">
        <v>0</v>
      </c>
      <c r="R136" s="198"/>
      <c r="S136" s="199"/>
      <c r="T136" s="197">
        <v>0</v>
      </c>
      <c r="U136" s="199"/>
    </row>
    <row r="137" spans="1:21" ht="18.75" x14ac:dyDescent="0.25">
      <c r="A137" s="200"/>
      <c r="B137" s="197">
        <v>0</v>
      </c>
      <c r="C137" s="197">
        <v>0</v>
      </c>
      <c r="D137" s="198"/>
      <c r="E137" s="199"/>
      <c r="F137" s="197">
        <v>0</v>
      </c>
      <c r="G137" s="199"/>
      <c r="H137" s="196"/>
      <c r="I137" s="197">
        <v>0</v>
      </c>
      <c r="J137" s="197">
        <v>0</v>
      </c>
      <c r="K137" s="198"/>
      <c r="L137" s="199"/>
      <c r="M137" s="197">
        <v>0</v>
      </c>
      <c r="N137" s="199"/>
      <c r="O137" s="196"/>
      <c r="P137" s="197">
        <v>0</v>
      </c>
      <c r="Q137" s="197">
        <v>0</v>
      </c>
      <c r="R137" s="198"/>
      <c r="S137" s="199"/>
      <c r="T137" s="197">
        <v>0</v>
      </c>
      <c r="U137" s="199"/>
    </row>
    <row r="138" spans="1:21" ht="18.75" x14ac:dyDescent="0.25">
      <c r="A138" s="200"/>
      <c r="B138" s="197">
        <v>0</v>
      </c>
      <c r="C138" s="197">
        <v>0</v>
      </c>
      <c r="D138" s="198"/>
      <c r="E138" s="199"/>
      <c r="F138" s="197">
        <v>0</v>
      </c>
      <c r="G138" s="199"/>
      <c r="H138" s="196"/>
      <c r="I138" s="197">
        <v>0</v>
      </c>
      <c r="J138" s="197">
        <v>0</v>
      </c>
      <c r="K138" s="198"/>
      <c r="L138" s="199"/>
      <c r="M138" s="197">
        <v>0</v>
      </c>
      <c r="N138" s="199"/>
      <c r="O138" s="196"/>
      <c r="P138" s="197">
        <v>0</v>
      </c>
      <c r="Q138" s="197">
        <v>0</v>
      </c>
      <c r="R138" s="198"/>
      <c r="S138" s="199"/>
      <c r="T138" s="197">
        <v>0</v>
      </c>
      <c r="U138" s="199"/>
    </row>
    <row r="139" spans="1:21" ht="18.75" x14ac:dyDescent="0.25">
      <c r="A139" s="200"/>
      <c r="B139" s="197">
        <v>0</v>
      </c>
      <c r="C139" s="197">
        <v>0</v>
      </c>
      <c r="D139" s="198"/>
      <c r="E139" s="199"/>
      <c r="F139" s="197">
        <v>0</v>
      </c>
      <c r="G139" s="199"/>
      <c r="H139" s="196"/>
      <c r="I139" s="197">
        <v>0</v>
      </c>
      <c r="J139" s="197">
        <v>0</v>
      </c>
      <c r="K139" s="198"/>
      <c r="L139" s="199"/>
      <c r="M139" s="197">
        <v>0</v>
      </c>
      <c r="N139" s="199"/>
      <c r="O139" s="196"/>
      <c r="P139" s="197">
        <v>0</v>
      </c>
      <c r="Q139" s="197">
        <v>0</v>
      </c>
      <c r="R139" s="198"/>
      <c r="S139" s="199"/>
      <c r="T139" s="197">
        <v>0</v>
      </c>
      <c r="U139" s="199"/>
    </row>
    <row r="140" spans="1:21" ht="18.75" x14ac:dyDescent="0.25">
      <c r="A140" s="200"/>
      <c r="B140" s="197">
        <v>0</v>
      </c>
      <c r="C140" s="197">
        <v>0</v>
      </c>
      <c r="D140" s="198"/>
      <c r="E140" s="199"/>
      <c r="F140" s="197">
        <v>0</v>
      </c>
      <c r="G140" s="199"/>
      <c r="H140" s="196"/>
      <c r="I140" s="197">
        <v>0</v>
      </c>
      <c r="J140" s="197">
        <v>0</v>
      </c>
      <c r="K140" s="198"/>
      <c r="L140" s="199"/>
      <c r="M140" s="197">
        <v>0</v>
      </c>
      <c r="N140" s="199"/>
      <c r="O140" s="196"/>
      <c r="P140" s="197">
        <v>0</v>
      </c>
      <c r="Q140" s="197">
        <v>0</v>
      </c>
      <c r="R140" s="198"/>
      <c r="S140" s="199"/>
      <c r="T140" s="197">
        <v>0</v>
      </c>
      <c r="U140" s="199"/>
    </row>
    <row r="141" spans="1:21" ht="18.75" x14ac:dyDescent="0.25">
      <c r="A141" s="200"/>
      <c r="B141" s="197">
        <v>0</v>
      </c>
      <c r="C141" s="197">
        <v>0</v>
      </c>
      <c r="D141" s="198"/>
      <c r="E141" s="199"/>
      <c r="F141" s="197">
        <v>0</v>
      </c>
      <c r="G141" s="199"/>
      <c r="H141" s="196"/>
      <c r="I141" s="197">
        <v>0</v>
      </c>
      <c r="J141" s="197">
        <v>0</v>
      </c>
      <c r="K141" s="198"/>
      <c r="L141" s="199"/>
      <c r="M141" s="197">
        <v>0</v>
      </c>
      <c r="N141" s="199"/>
      <c r="O141" s="196"/>
      <c r="P141" s="197">
        <v>0</v>
      </c>
      <c r="Q141" s="197">
        <v>0</v>
      </c>
      <c r="R141" s="198"/>
      <c r="S141" s="199"/>
      <c r="T141" s="197">
        <v>0</v>
      </c>
      <c r="U141" s="199"/>
    </row>
    <row r="142" spans="1:21" ht="18.75" x14ac:dyDescent="0.25">
      <c r="A142" s="200"/>
      <c r="B142" s="197">
        <v>0</v>
      </c>
      <c r="C142" s="197">
        <v>0</v>
      </c>
      <c r="D142" s="198"/>
      <c r="E142" s="199"/>
      <c r="F142" s="197">
        <v>0</v>
      </c>
      <c r="G142" s="199"/>
      <c r="H142" s="196"/>
      <c r="I142" s="197">
        <v>0</v>
      </c>
      <c r="J142" s="197">
        <v>0</v>
      </c>
      <c r="K142" s="198"/>
      <c r="L142" s="199"/>
      <c r="M142" s="197">
        <v>0</v>
      </c>
      <c r="N142" s="199"/>
      <c r="O142" s="196"/>
      <c r="P142" s="197">
        <v>0</v>
      </c>
      <c r="Q142" s="197">
        <v>0</v>
      </c>
      <c r="R142" s="198"/>
      <c r="S142" s="199"/>
      <c r="T142" s="197">
        <v>0</v>
      </c>
      <c r="U142" s="199"/>
    </row>
    <row r="143" spans="1:21" ht="18.75" x14ac:dyDescent="0.25">
      <c r="A143" s="200"/>
      <c r="B143" s="197">
        <v>0</v>
      </c>
      <c r="C143" s="197">
        <v>0</v>
      </c>
      <c r="D143" s="198"/>
      <c r="E143" s="199"/>
      <c r="F143" s="197">
        <v>0</v>
      </c>
      <c r="G143" s="199"/>
      <c r="H143" s="196"/>
      <c r="I143" s="197">
        <v>0</v>
      </c>
      <c r="J143" s="197">
        <v>0</v>
      </c>
      <c r="K143" s="198"/>
      <c r="L143" s="199"/>
      <c r="M143" s="197">
        <v>0</v>
      </c>
      <c r="N143" s="199"/>
      <c r="O143" s="196"/>
      <c r="P143" s="197">
        <v>0</v>
      </c>
      <c r="Q143" s="197">
        <v>0</v>
      </c>
      <c r="R143" s="198"/>
      <c r="S143" s="199"/>
      <c r="T143" s="197">
        <v>0</v>
      </c>
      <c r="U143" s="199"/>
    </row>
    <row r="144" spans="1:21" ht="18.75" x14ac:dyDescent="0.25">
      <c r="A144" s="200"/>
      <c r="B144" s="197">
        <v>0</v>
      </c>
      <c r="C144" s="197">
        <v>0</v>
      </c>
      <c r="D144" s="198"/>
      <c r="E144" s="199"/>
      <c r="F144" s="197">
        <v>0</v>
      </c>
      <c r="G144" s="199"/>
      <c r="H144" s="196"/>
      <c r="I144" s="197">
        <v>0</v>
      </c>
      <c r="J144" s="197">
        <v>0</v>
      </c>
      <c r="K144" s="198"/>
      <c r="L144" s="199"/>
      <c r="M144" s="197">
        <v>0</v>
      </c>
      <c r="N144" s="199"/>
      <c r="O144" s="196"/>
      <c r="P144" s="197">
        <v>0</v>
      </c>
      <c r="Q144" s="197">
        <v>0</v>
      </c>
      <c r="R144" s="198"/>
      <c r="S144" s="199"/>
      <c r="T144" s="197">
        <v>0</v>
      </c>
      <c r="U144" s="199"/>
    </row>
    <row r="145" spans="1:21" ht="18.75" x14ac:dyDescent="0.25">
      <c r="A145" s="200"/>
      <c r="B145" s="197">
        <v>0</v>
      </c>
      <c r="C145" s="197">
        <v>0</v>
      </c>
      <c r="D145" s="198"/>
      <c r="E145" s="199"/>
      <c r="F145" s="197">
        <v>0</v>
      </c>
      <c r="G145" s="199"/>
      <c r="H145" s="196"/>
      <c r="I145" s="197">
        <v>0</v>
      </c>
      <c r="J145" s="197">
        <v>0</v>
      </c>
      <c r="K145" s="198"/>
      <c r="L145" s="199"/>
      <c r="M145" s="197">
        <v>0</v>
      </c>
      <c r="N145" s="199"/>
      <c r="O145" s="196"/>
      <c r="P145" s="197">
        <v>0</v>
      </c>
      <c r="Q145" s="197">
        <v>0</v>
      </c>
      <c r="R145" s="198"/>
      <c r="S145" s="199"/>
      <c r="T145" s="197">
        <v>0</v>
      </c>
      <c r="U145" s="199"/>
    </row>
    <row r="146" spans="1:21" ht="18.75" x14ac:dyDescent="0.25">
      <c r="A146" s="200"/>
      <c r="B146" s="197">
        <v>0</v>
      </c>
      <c r="C146" s="197">
        <v>0</v>
      </c>
      <c r="D146" s="198"/>
      <c r="E146" s="199"/>
      <c r="F146" s="197">
        <v>0</v>
      </c>
      <c r="G146" s="199"/>
      <c r="H146" s="196"/>
      <c r="I146" s="197">
        <v>0</v>
      </c>
      <c r="J146" s="197">
        <v>0</v>
      </c>
      <c r="K146" s="198"/>
      <c r="L146" s="199"/>
      <c r="M146" s="197">
        <v>0</v>
      </c>
      <c r="N146" s="199"/>
      <c r="O146" s="196"/>
      <c r="P146" s="197">
        <v>0</v>
      </c>
      <c r="Q146" s="197">
        <v>0</v>
      </c>
      <c r="R146" s="198"/>
      <c r="S146" s="199"/>
      <c r="T146" s="197">
        <v>0</v>
      </c>
      <c r="U146" s="199"/>
    </row>
    <row r="147" spans="1:21" ht="18.75" x14ac:dyDescent="0.3">
      <c r="B147" s="185"/>
      <c r="C147" s="185"/>
      <c r="D147" s="201"/>
      <c r="E147" s="201"/>
      <c r="F147" s="201"/>
      <c r="G147" s="201"/>
      <c r="L147" s="202"/>
      <c r="M147" s="203"/>
      <c r="N147" s="202"/>
      <c r="S147" s="202"/>
      <c r="T147" s="203"/>
      <c r="U147" s="202"/>
    </row>
    <row r="148" spans="1:21" ht="18.75" x14ac:dyDescent="0.3">
      <c r="B148" s="185"/>
      <c r="C148" s="185"/>
      <c r="D148" s="201"/>
      <c r="E148" s="201"/>
      <c r="F148" s="201"/>
      <c r="G148" s="201"/>
      <c r="L148" s="202"/>
      <c r="M148" s="203"/>
      <c r="N148" s="202"/>
      <c r="S148" s="202"/>
      <c r="T148" s="203"/>
      <c r="U148" s="202"/>
    </row>
    <row r="149" spans="1:21" ht="18.75" x14ac:dyDescent="0.3">
      <c r="B149" s="185"/>
      <c r="C149" s="185"/>
      <c r="D149" s="201"/>
      <c r="E149" s="201"/>
      <c r="F149" s="201"/>
      <c r="G149" s="201"/>
      <c r="L149" s="202"/>
      <c r="M149" s="202"/>
      <c r="N149" s="202"/>
      <c r="S149" s="202"/>
      <c r="T149" s="202"/>
      <c r="U149" s="202"/>
    </row>
    <row r="150" spans="1:21" ht="18.75" x14ac:dyDescent="0.3">
      <c r="B150" s="185"/>
      <c r="C150" s="185"/>
      <c r="D150" s="201"/>
      <c r="E150" s="201"/>
      <c r="F150" s="201"/>
      <c r="G150" s="201"/>
      <c r="M150" s="202"/>
      <c r="N150" s="202"/>
      <c r="T150" s="202"/>
      <c r="U150" s="202"/>
    </row>
    <row r="151" spans="1:21" ht="18.75" x14ac:dyDescent="0.3">
      <c r="B151" s="185"/>
      <c r="C151" s="185"/>
      <c r="D151" s="201"/>
      <c r="E151" s="201"/>
      <c r="F151" s="201"/>
      <c r="G151" s="201"/>
    </row>
    <row r="152" spans="1:21" ht="18.75" x14ac:dyDescent="0.3">
      <c r="B152" s="185"/>
      <c r="C152" s="185"/>
      <c r="D152" s="201"/>
      <c r="E152" s="201"/>
      <c r="F152" s="201"/>
      <c r="G152" s="201"/>
    </row>
    <row r="153" spans="1:21" ht="18.75" x14ac:dyDescent="0.3">
      <c r="B153" s="185"/>
      <c r="C153" s="185"/>
      <c r="D153" s="201"/>
      <c r="E153" s="201"/>
      <c r="F153" s="201"/>
      <c r="G153" s="201"/>
    </row>
    <row r="154" spans="1:21" ht="18.75" x14ac:dyDescent="0.3">
      <c r="B154" s="185"/>
      <c r="C154" s="185"/>
      <c r="D154" s="201"/>
      <c r="E154" s="201"/>
      <c r="F154" s="201"/>
      <c r="G154" s="201"/>
    </row>
    <row r="155" spans="1:21" ht="18.75" x14ac:dyDescent="0.3">
      <c r="B155" s="185"/>
      <c r="C155" s="185"/>
      <c r="D155" s="201"/>
      <c r="E155" s="201"/>
      <c r="F155" s="201"/>
      <c r="G155" s="201"/>
    </row>
    <row r="156" spans="1:21" ht="18.75" x14ac:dyDescent="0.3">
      <c r="B156" s="185"/>
      <c r="C156" s="185"/>
      <c r="D156" s="201"/>
      <c r="E156" s="201"/>
      <c r="F156" s="201"/>
      <c r="G156" s="201"/>
    </row>
    <row r="157" spans="1:21" ht="18.75" x14ac:dyDescent="0.3">
      <c r="B157" s="185"/>
      <c r="C157" s="185"/>
      <c r="D157" s="201"/>
      <c r="E157" s="201"/>
      <c r="F157" s="201"/>
      <c r="G157" s="201"/>
    </row>
    <row r="158" spans="1:21" ht="18.75" x14ac:dyDescent="0.3">
      <c r="B158" s="185"/>
      <c r="C158" s="185"/>
      <c r="D158" s="201"/>
      <c r="E158" s="201"/>
      <c r="F158" s="201"/>
      <c r="G158" s="201"/>
    </row>
    <row r="159" spans="1:21" ht="18.75" x14ac:dyDescent="0.3">
      <c r="B159" s="185"/>
      <c r="C159" s="185"/>
      <c r="D159" s="201"/>
      <c r="E159" s="201"/>
      <c r="F159" s="201"/>
      <c r="G159" s="201"/>
    </row>
    <row r="160" spans="1:21" ht="18.75" x14ac:dyDescent="0.3">
      <c r="B160" s="185"/>
      <c r="C160" s="185"/>
      <c r="D160" s="201"/>
      <c r="E160" s="201"/>
      <c r="F160" s="201"/>
      <c r="G160" s="201"/>
    </row>
    <row r="161" spans="2:7" ht="18.75" x14ac:dyDescent="0.3">
      <c r="B161" s="185"/>
      <c r="C161" s="185"/>
      <c r="D161" s="201"/>
      <c r="E161" s="201"/>
      <c r="F161" s="201"/>
      <c r="G161" s="201"/>
    </row>
    <row r="162" spans="2:7" ht="18.75" x14ac:dyDescent="0.3">
      <c r="B162" s="185"/>
      <c r="C162" s="185"/>
      <c r="D162" s="201"/>
      <c r="E162" s="201"/>
      <c r="F162" s="201"/>
      <c r="G162" s="201"/>
    </row>
    <row r="163" spans="2:7" ht="18.75" x14ac:dyDescent="0.3">
      <c r="B163" s="185"/>
      <c r="C163" s="185"/>
      <c r="D163" s="201"/>
      <c r="E163" s="201"/>
      <c r="F163" s="201"/>
      <c r="G163" s="201"/>
    </row>
    <row r="164" spans="2:7" ht="18.75" x14ac:dyDescent="0.3">
      <c r="B164" s="185"/>
      <c r="C164" s="185"/>
      <c r="D164" s="201"/>
      <c r="E164" s="201"/>
      <c r="F164" s="201"/>
      <c r="G164" s="201"/>
    </row>
    <row r="165" spans="2:7" ht="18.75" x14ac:dyDescent="0.3">
      <c r="B165" s="185"/>
      <c r="C165" s="185"/>
      <c r="D165" s="201"/>
      <c r="E165" s="201"/>
      <c r="F165" s="201"/>
      <c r="G165" s="201"/>
    </row>
    <row r="166" spans="2:7" ht="18.75" x14ac:dyDescent="0.3">
      <c r="B166" s="185"/>
      <c r="C166" s="185"/>
      <c r="D166" s="201"/>
      <c r="E166" s="201"/>
      <c r="F166" s="201"/>
      <c r="G166" s="201"/>
    </row>
    <row r="167" spans="2:7" ht="18.75" x14ac:dyDescent="0.3">
      <c r="B167" s="185"/>
      <c r="C167" s="185"/>
      <c r="D167" s="201"/>
      <c r="E167" s="201"/>
      <c r="F167" s="201"/>
      <c r="G167" s="201"/>
    </row>
    <row r="168" spans="2:7" ht="18.75" x14ac:dyDescent="0.3">
      <c r="B168" s="185"/>
      <c r="C168" s="185"/>
      <c r="D168" s="201"/>
      <c r="E168" s="201"/>
      <c r="F168" s="201"/>
      <c r="G168" s="201"/>
    </row>
    <row r="169" spans="2:7" ht="18.75" x14ac:dyDescent="0.3">
      <c r="B169" s="185"/>
      <c r="C169" s="185"/>
      <c r="D169" s="201"/>
      <c r="E169" s="201"/>
      <c r="F169" s="201"/>
      <c r="G169" s="201"/>
    </row>
    <row r="170" spans="2:7" ht="18.75" x14ac:dyDescent="0.3">
      <c r="B170" s="185"/>
      <c r="C170" s="185"/>
      <c r="D170" s="201"/>
      <c r="E170" s="201"/>
      <c r="F170" s="201"/>
      <c r="G170" s="201"/>
    </row>
    <row r="171" spans="2:7" ht="18.75" x14ac:dyDescent="0.3">
      <c r="B171" s="185"/>
      <c r="C171" s="185"/>
      <c r="D171" s="201"/>
      <c r="E171" s="201"/>
      <c r="F171" s="201"/>
      <c r="G171" s="201"/>
    </row>
    <row r="172" spans="2:7" ht="18.75" x14ac:dyDescent="0.3">
      <c r="B172" s="185"/>
      <c r="C172" s="185"/>
      <c r="D172" s="201"/>
      <c r="E172" s="201"/>
      <c r="F172" s="201"/>
      <c r="G172" s="201"/>
    </row>
    <row r="173" spans="2:7" ht="18.75" x14ac:dyDescent="0.3">
      <c r="B173" s="185"/>
      <c r="C173" s="185"/>
      <c r="D173" s="201"/>
      <c r="E173" s="201"/>
      <c r="F173" s="201"/>
      <c r="G173" s="201"/>
    </row>
    <row r="174" spans="2:7" ht="18.75" x14ac:dyDescent="0.3">
      <c r="B174" s="185"/>
      <c r="C174" s="185"/>
      <c r="D174" s="201"/>
      <c r="E174" s="201"/>
      <c r="F174" s="201"/>
      <c r="G174" s="201"/>
    </row>
    <row r="175" spans="2:7" ht="18.75" x14ac:dyDescent="0.3">
      <c r="B175" s="185"/>
      <c r="C175" s="185"/>
      <c r="D175" s="201"/>
      <c r="E175" s="201"/>
      <c r="F175" s="201"/>
      <c r="G175" s="201"/>
    </row>
    <row r="176" spans="2:7" ht="18.75" x14ac:dyDescent="0.3">
      <c r="B176" s="185"/>
      <c r="C176" s="185"/>
      <c r="D176" s="201"/>
      <c r="E176" s="201"/>
      <c r="F176" s="201"/>
      <c r="G176" s="201"/>
    </row>
    <row r="177" spans="2:7" ht="18.75" x14ac:dyDescent="0.3">
      <c r="B177" s="185"/>
      <c r="C177" s="185"/>
      <c r="D177" s="201"/>
      <c r="E177" s="201"/>
      <c r="F177" s="201"/>
      <c r="G177" s="201"/>
    </row>
    <row r="178" spans="2:7" ht="18.75" x14ac:dyDescent="0.3">
      <c r="B178" s="185"/>
      <c r="C178" s="185"/>
      <c r="D178" s="201"/>
      <c r="E178" s="201"/>
      <c r="F178" s="201"/>
      <c r="G178" s="201"/>
    </row>
    <row r="179" spans="2:7" ht="18.75" x14ac:dyDescent="0.3">
      <c r="B179" s="185"/>
      <c r="C179" s="185"/>
      <c r="D179" s="201"/>
      <c r="E179" s="201"/>
      <c r="F179" s="201"/>
      <c r="G179" s="201"/>
    </row>
    <row r="180" spans="2:7" ht="18.75" x14ac:dyDescent="0.3">
      <c r="B180" s="185"/>
      <c r="C180" s="185"/>
      <c r="D180" s="201"/>
      <c r="E180" s="201"/>
      <c r="F180" s="201"/>
      <c r="G180" s="201"/>
    </row>
    <row r="181" spans="2:7" ht="18.75" x14ac:dyDescent="0.3">
      <c r="B181" s="185"/>
      <c r="C181" s="185"/>
      <c r="D181" s="201"/>
      <c r="E181" s="201"/>
      <c r="F181" s="201"/>
      <c r="G181" s="201"/>
    </row>
    <row r="182" spans="2:7" ht="18.75" x14ac:dyDescent="0.3">
      <c r="B182" s="185"/>
      <c r="C182" s="185"/>
      <c r="D182" s="201"/>
      <c r="E182" s="201"/>
      <c r="F182" s="201"/>
      <c r="G182" s="201"/>
    </row>
    <row r="183" spans="2:7" ht="18.75" x14ac:dyDescent="0.3">
      <c r="B183" s="185"/>
      <c r="C183" s="185"/>
      <c r="D183" s="201"/>
      <c r="E183" s="201"/>
      <c r="F183" s="201"/>
      <c r="G183" s="201"/>
    </row>
    <row r="184" spans="2:7" ht="18.75" x14ac:dyDescent="0.3">
      <c r="B184" s="185"/>
      <c r="C184" s="185"/>
      <c r="D184" s="201"/>
      <c r="E184" s="201"/>
      <c r="F184" s="201"/>
      <c r="G184" s="201"/>
    </row>
    <row r="185" spans="2:7" ht="18.75" x14ac:dyDescent="0.3">
      <c r="B185" s="185"/>
      <c r="C185" s="185"/>
      <c r="D185" s="201"/>
      <c r="E185" s="201"/>
      <c r="F185" s="201"/>
      <c r="G185" s="201"/>
    </row>
    <row r="186" spans="2:7" ht="18.75" x14ac:dyDescent="0.3">
      <c r="B186" s="185"/>
      <c r="C186" s="185"/>
      <c r="D186" s="201"/>
      <c r="E186" s="201"/>
      <c r="F186" s="201"/>
      <c r="G186" s="201"/>
    </row>
    <row r="187" spans="2:7" ht="18.75" x14ac:dyDescent="0.3">
      <c r="B187" s="185"/>
      <c r="C187" s="185"/>
      <c r="D187" s="201"/>
      <c r="E187" s="201"/>
      <c r="F187" s="201"/>
      <c r="G187" s="201"/>
    </row>
    <row r="188" spans="2:7" ht="18.75" x14ac:dyDescent="0.3">
      <c r="B188" s="185"/>
      <c r="C188" s="185"/>
      <c r="D188" s="201"/>
      <c r="E188" s="201"/>
      <c r="F188" s="201"/>
      <c r="G188" s="201"/>
    </row>
    <row r="189" spans="2:7" ht="18.75" x14ac:dyDescent="0.3">
      <c r="B189" s="185"/>
      <c r="C189" s="185"/>
      <c r="D189" s="201"/>
      <c r="E189" s="201"/>
      <c r="F189" s="201"/>
      <c r="G189" s="201"/>
    </row>
    <row r="190" spans="2:7" ht="18.75" x14ac:dyDescent="0.3">
      <c r="B190" s="185"/>
      <c r="C190" s="185"/>
      <c r="D190" s="201"/>
      <c r="E190" s="201"/>
      <c r="F190" s="201"/>
      <c r="G190" s="201"/>
    </row>
    <row r="191" spans="2:7" ht="18.75" x14ac:dyDescent="0.3">
      <c r="B191" s="185"/>
      <c r="C191" s="185"/>
      <c r="D191" s="201"/>
      <c r="E191" s="201"/>
      <c r="F191" s="201"/>
      <c r="G191" s="201"/>
    </row>
    <row r="192" spans="2:7" ht="18.75" x14ac:dyDescent="0.3">
      <c r="B192" s="185"/>
      <c r="C192" s="185"/>
      <c r="D192" s="201"/>
      <c r="E192" s="201"/>
      <c r="F192" s="201"/>
      <c r="G192" s="201"/>
    </row>
    <row r="193" spans="2:7" ht="18.75" x14ac:dyDescent="0.3">
      <c r="B193" s="185"/>
      <c r="C193" s="185"/>
      <c r="D193" s="201"/>
      <c r="E193" s="201"/>
      <c r="F193" s="201"/>
      <c r="G193" s="201"/>
    </row>
    <row r="194" spans="2:7" ht="18.75" x14ac:dyDescent="0.3">
      <c r="B194" s="185"/>
      <c r="C194" s="185"/>
      <c r="D194" s="201"/>
      <c r="E194" s="201"/>
      <c r="F194" s="201"/>
      <c r="G194" s="201"/>
    </row>
    <row r="195" spans="2:7" ht="18.75" x14ac:dyDescent="0.3">
      <c r="B195" s="185"/>
      <c r="C195" s="185"/>
      <c r="D195" s="201"/>
      <c r="E195" s="201"/>
      <c r="F195" s="201"/>
      <c r="G195" s="201"/>
    </row>
    <row r="196" spans="2:7" ht="18.75" x14ac:dyDescent="0.3">
      <c r="B196" s="185"/>
      <c r="C196" s="185"/>
      <c r="D196" s="201"/>
      <c r="E196" s="201"/>
      <c r="F196" s="201"/>
      <c r="G196" s="201"/>
    </row>
    <row r="197" spans="2:7" ht="18.75" x14ac:dyDescent="0.3">
      <c r="B197" s="185"/>
      <c r="C197" s="185"/>
      <c r="D197" s="201"/>
      <c r="E197" s="201"/>
      <c r="F197" s="201"/>
      <c r="G197" s="201"/>
    </row>
    <row r="198" spans="2:7" ht="18.75" x14ac:dyDescent="0.3">
      <c r="B198" s="185"/>
      <c r="C198" s="185"/>
      <c r="D198" s="201"/>
      <c r="E198" s="201"/>
      <c r="F198" s="201"/>
      <c r="G198" s="201"/>
    </row>
    <row r="199" spans="2:7" ht="18.75" x14ac:dyDescent="0.3">
      <c r="B199" s="185"/>
      <c r="C199" s="185"/>
      <c r="D199" s="201"/>
      <c r="E199" s="201"/>
      <c r="F199" s="201"/>
      <c r="G199" s="201"/>
    </row>
    <row r="200" spans="2:7" ht="18.75" x14ac:dyDescent="0.3">
      <c r="B200" s="185"/>
      <c r="C200" s="185"/>
      <c r="D200" s="201"/>
      <c r="E200" s="201"/>
      <c r="F200" s="201"/>
      <c r="G200" s="201"/>
    </row>
    <row r="201" spans="2:7" ht="18.75" x14ac:dyDescent="0.3">
      <c r="B201" s="185"/>
      <c r="C201" s="185"/>
      <c r="D201" s="201"/>
      <c r="E201" s="201"/>
      <c r="F201" s="201"/>
      <c r="G201" s="201"/>
    </row>
    <row r="202" spans="2:7" ht="18.75" x14ac:dyDescent="0.3">
      <c r="B202" s="185"/>
      <c r="C202" s="185"/>
      <c r="D202" s="201"/>
      <c r="E202" s="201"/>
      <c r="F202" s="201"/>
      <c r="G202" s="201"/>
    </row>
    <row r="203" spans="2:7" ht="18.75" x14ac:dyDescent="0.3">
      <c r="B203" s="185"/>
      <c r="C203" s="185"/>
      <c r="D203" s="201"/>
      <c r="E203" s="201"/>
      <c r="F203" s="201"/>
      <c r="G203" s="201"/>
    </row>
    <row r="204" spans="2:7" ht="18.75" x14ac:dyDescent="0.3">
      <c r="B204" s="185"/>
      <c r="C204" s="185"/>
      <c r="D204" s="201"/>
      <c r="E204" s="201"/>
      <c r="F204" s="201"/>
      <c r="G204" s="201"/>
    </row>
    <row r="205" spans="2:7" ht="18.75" x14ac:dyDescent="0.3">
      <c r="B205" s="185"/>
      <c r="C205" s="185"/>
      <c r="D205" s="201"/>
      <c r="E205" s="201"/>
      <c r="F205" s="201"/>
      <c r="G205" s="201"/>
    </row>
    <row r="206" spans="2:7" ht="18.75" x14ac:dyDescent="0.3">
      <c r="B206" s="185"/>
      <c r="C206" s="185"/>
      <c r="D206" s="201"/>
      <c r="E206" s="201"/>
      <c r="F206" s="201"/>
      <c r="G206" s="201"/>
    </row>
    <row r="207" spans="2:7" ht="18.75" x14ac:dyDescent="0.3">
      <c r="B207" s="185"/>
      <c r="C207" s="185"/>
      <c r="D207" s="201"/>
      <c r="E207" s="201"/>
      <c r="F207" s="201"/>
      <c r="G207" s="201"/>
    </row>
    <row r="208" spans="2:7" ht="18.75" x14ac:dyDescent="0.3">
      <c r="B208" s="185"/>
      <c r="C208" s="185"/>
      <c r="D208" s="201"/>
      <c r="E208" s="201"/>
      <c r="F208" s="201"/>
      <c r="G208" s="201"/>
    </row>
    <row r="209" spans="2:7" ht="18.75" x14ac:dyDescent="0.3">
      <c r="B209" s="185"/>
      <c r="C209" s="185"/>
      <c r="D209" s="201"/>
      <c r="E209" s="201"/>
      <c r="F209" s="201"/>
      <c r="G209" s="201"/>
    </row>
    <row r="210" spans="2:7" ht="18.75" x14ac:dyDescent="0.3">
      <c r="B210" s="185"/>
      <c r="C210" s="185"/>
      <c r="D210" s="201"/>
      <c r="E210" s="201"/>
      <c r="F210" s="201"/>
      <c r="G210" s="201"/>
    </row>
    <row r="211" spans="2:7" ht="18.75" x14ac:dyDescent="0.3">
      <c r="B211" s="185"/>
      <c r="C211" s="185"/>
      <c r="D211" s="201"/>
      <c r="E211" s="201"/>
      <c r="F211" s="201"/>
      <c r="G211" s="201"/>
    </row>
    <row r="212" spans="2:7" ht="18.75" x14ac:dyDescent="0.3">
      <c r="B212" s="185"/>
      <c r="C212" s="185"/>
      <c r="D212" s="201"/>
      <c r="E212" s="201"/>
      <c r="F212" s="201"/>
      <c r="G212" s="201"/>
    </row>
    <row r="213" spans="2:7" ht="18.75" x14ac:dyDescent="0.3">
      <c r="B213" s="185"/>
      <c r="C213" s="185"/>
      <c r="D213" s="201"/>
      <c r="E213" s="201"/>
      <c r="F213" s="201"/>
      <c r="G213" s="201"/>
    </row>
    <row r="214" spans="2:7" ht="18.75" x14ac:dyDescent="0.3">
      <c r="B214" s="185"/>
      <c r="C214" s="185"/>
      <c r="D214" s="201"/>
      <c r="E214" s="201"/>
      <c r="F214" s="201"/>
      <c r="G214" s="201"/>
    </row>
    <row r="215" spans="2:7" ht="18.75" x14ac:dyDescent="0.3">
      <c r="B215" s="185"/>
      <c r="C215" s="185"/>
      <c r="D215" s="201"/>
      <c r="E215" s="201"/>
      <c r="F215" s="201"/>
      <c r="G215" s="201"/>
    </row>
    <row r="216" spans="2:7" ht="18.75" x14ac:dyDescent="0.3">
      <c r="B216" s="185"/>
      <c r="C216" s="185"/>
      <c r="D216" s="201"/>
      <c r="E216" s="201"/>
      <c r="F216" s="201"/>
      <c r="G216" s="201"/>
    </row>
    <row r="217" spans="2:7" ht="18.75" x14ac:dyDescent="0.3">
      <c r="B217" s="185"/>
      <c r="C217" s="185"/>
      <c r="D217" s="201"/>
      <c r="E217" s="201"/>
      <c r="F217" s="201"/>
      <c r="G217" s="201"/>
    </row>
    <row r="218" spans="2:7" ht="18.75" x14ac:dyDescent="0.3">
      <c r="B218" s="185"/>
      <c r="C218" s="185"/>
      <c r="D218" s="201"/>
      <c r="E218" s="201"/>
      <c r="F218" s="201"/>
      <c r="G218" s="201"/>
    </row>
    <row r="219" spans="2:7" ht="18.75" x14ac:dyDescent="0.3">
      <c r="B219" s="185"/>
      <c r="C219" s="185"/>
      <c r="D219" s="201"/>
      <c r="E219" s="201"/>
      <c r="F219" s="201"/>
      <c r="G219" s="201"/>
    </row>
    <row r="220" spans="2:7" ht="18.75" x14ac:dyDescent="0.3">
      <c r="B220" s="185"/>
      <c r="C220" s="185"/>
      <c r="D220" s="201"/>
      <c r="E220" s="201"/>
      <c r="F220" s="201"/>
      <c r="G220" s="201"/>
    </row>
    <row r="221" spans="2:7" ht="18.75" x14ac:dyDescent="0.3">
      <c r="B221" s="185"/>
      <c r="C221" s="185"/>
      <c r="D221" s="201"/>
      <c r="E221" s="201"/>
      <c r="F221" s="201"/>
      <c r="G221" s="201"/>
    </row>
    <row r="222" spans="2:7" ht="18.75" x14ac:dyDescent="0.3">
      <c r="B222" s="185"/>
      <c r="C222" s="185"/>
      <c r="D222" s="201"/>
      <c r="E222" s="201"/>
      <c r="F222" s="201"/>
      <c r="G222" s="201"/>
    </row>
    <row r="223" spans="2:7" ht="18.75" x14ac:dyDescent="0.3">
      <c r="B223" s="185"/>
      <c r="C223" s="185"/>
      <c r="D223" s="201"/>
      <c r="E223" s="201"/>
      <c r="F223" s="201"/>
      <c r="G223" s="201"/>
    </row>
    <row r="224" spans="2:7" ht="18.75" x14ac:dyDescent="0.3">
      <c r="B224" s="185"/>
      <c r="C224" s="185"/>
      <c r="D224" s="201"/>
      <c r="E224" s="201"/>
      <c r="F224" s="201"/>
      <c r="G224" s="201"/>
    </row>
    <row r="225" spans="2:7" ht="18.75" x14ac:dyDescent="0.3">
      <c r="B225" s="185"/>
      <c r="C225" s="185"/>
      <c r="D225" s="201"/>
      <c r="E225" s="201"/>
      <c r="F225" s="201"/>
      <c r="G225" s="201"/>
    </row>
    <row r="226" spans="2:7" ht="18.75" x14ac:dyDescent="0.3">
      <c r="B226" s="185"/>
      <c r="C226" s="185"/>
      <c r="D226" s="201"/>
      <c r="E226" s="201"/>
      <c r="F226" s="201"/>
      <c r="G226" s="201"/>
    </row>
    <row r="227" spans="2:7" ht="18.75" x14ac:dyDescent="0.3">
      <c r="B227" s="185"/>
      <c r="C227" s="185"/>
      <c r="D227" s="201"/>
      <c r="E227" s="201"/>
      <c r="F227" s="201"/>
      <c r="G227" s="201"/>
    </row>
    <row r="228" spans="2:7" ht="18.75" x14ac:dyDescent="0.3">
      <c r="B228" s="185"/>
      <c r="C228" s="185"/>
      <c r="D228" s="201"/>
      <c r="E228" s="201"/>
      <c r="F228" s="201"/>
      <c r="G228" s="201"/>
    </row>
    <row r="229" spans="2:7" ht="18.75" x14ac:dyDescent="0.3">
      <c r="B229" s="185"/>
      <c r="C229" s="185"/>
      <c r="D229" s="201"/>
      <c r="E229" s="201"/>
      <c r="F229" s="201"/>
      <c r="G229" s="201"/>
    </row>
    <row r="230" spans="2:7" ht="18.75" x14ac:dyDescent="0.3">
      <c r="B230" s="185"/>
      <c r="C230" s="185"/>
      <c r="D230" s="201"/>
      <c r="E230" s="201"/>
      <c r="F230" s="201"/>
      <c r="G230" s="201"/>
    </row>
    <row r="231" spans="2:7" ht="18.75" x14ac:dyDescent="0.3">
      <c r="B231" s="185"/>
      <c r="C231" s="185"/>
      <c r="D231" s="201"/>
      <c r="E231" s="201"/>
      <c r="F231" s="201"/>
      <c r="G231" s="201"/>
    </row>
    <row r="232" spans="2:7" ht="18.75" x14ac:dyDescent="0.3">
      <c r="B232" s="185"/>
      <c r="C232" s="185"/>
      <c r="D232" s="201"/>
      <c r="E232" s="201"/>
      <c r="F232" s="201"/>
      <c r="G232" s="201"/>
    </row>
    <row r="233" spans="2:7" ht="18.75" x14ac:dyDescent="0.3">
      <c r="B233" s="185"/>
      <c r="C233" s="185"/>
      <c r="D233" s="201"/>
      <c r="E233" s="201"/>
      <c r="F233" s="201"/>
      <c r="G233" s="201"/>
    </row>
    <row r="234" spans="2:7" ht="18.75" x14ac:dyDescent="0.3">
      <c r="B234" s="185"/>
      <c r="C234" s="185"/>
      <c r="D234" s="201"/>
      <c r="E234" s="201"/>
      <c r="F234" s="201"/>
      <c r="G234" s="201"/>
    </row>
    <row r="235" spans="2:7" ht="18.75" x14ac:dyDescent="0.3">
      <c r="B235" s="185"/>
      <c r="C235" s="185"/>
      <c r="D235" s="201"/>
      <c r="E235" s="201"/>
      <c r="F235" s="201"/>
      <c r="G235" s="201"/>
    </row>
    <row r="236" spans="2:7" ht="18.75" x14ac:dyDescent="0.3">
      <c r="B236" s="185"/>
      <c r="C236" s="185"/>
      <c r="D236" s="201"/>
      <c r="E236" s="201"/>
      <c r="F236" s="201"/>
      <c r="G236" s="201"/>
    </row>
    <row r="237" spans="2:7" ht="18.75" x14ac:dyDescent="0.3">
      <c r="B237" s="185"/>
      <c r="C237" s="185"/>
      <c r="D237" s="201"/>
      <c r="E237" s="201"/>
      <c r="F237" s="201"/>
      <c r="G237" s="201"/>
    </row>
    <row r="238" spans="2:7" ht="18.75" x14ac:dyDescent="0.3">
      <c r="B238" s="185"/>
      <c r="C238" s="185"/>
      <c r="D238" s="201"/>
      <c r="E238" s="201"/>
      <c r="F238" s="201"/>
      <c r="G238" s="201"/>
    </row>
    <row r="239" spans="2:7" ht="18.75" x14ac:dyDescent="0.3">
      <c r="B239" s="185"/>
      <c r="C239" s="185"/>
      <c r="D239" s="201"/>
      <c r="E239" s="201"/>
      <c r="F239" s="201"/>
      <c r="G239" s="201"/>
    </row>
    <row r="240" spans="2:7" ht="18.75" x14ac:dyDescent="0.3">
      <c r="B240" s="185"/>
      <c r="C240" s="185"/>
      <c r="D240" s="201"/>
      <c r="E240" s="201"/>
      <c r="F240" s="201"/>
      <c r="G240" s="201"/>
    </row>
    <row r="241" spans="2:7" ht="18.75" x14ac:dyDescent="0.3">
      <c r="B241" s="185"/>
      <c r="C241" s="185"/>
      <c r="D241" s="201"/>
      <c r="E241" s="201"/>
      <c r="F241" s="201"/>
      <c r="G241" s="201"/>
    </row>
    <row r="242" spans="2:7" ht="18.75" x14ac:dyDescent="0.3">
      <c r="B242" s="185"/>
      <c r="C242" s="185"/>
      <c r="D242" s="201"/>
      <c r="E242" s="201"/>
      <c r="F242" s="201"/>
      <c r="G242" s="201"/>
    </row>
    <row r="243" spans="2:7" ht="18.75" x14ac:dyDescent="0.3">
      <c r="B243" s="185"/>
      <c r="C243" s="185"/>
      <c r="D243" s="201"/>
      <c r="E243" s="201"/>
      <c r="F243" s="201"/>
      <c r="G243" s="201"/>
    </row>
    <row r="244" spans="2:7" ht="18.75" x14ac:dyDescent="0.3">
      <c r="B244" s="185"/>
      <c r="C244" s="185"/>
      <c r="D244" s="201"/>
      <c r="E244" s="201"/>
      <c r="F244" s="201"/>
      <c r="G244" s="201"/>
    </row>
    <row r="245" spans="2:7" ht="18.75" x14ac:dyDescent="0.3">
      <c r="B245" s="185"/>
      <c r="C245" s="185"/>
      <c r="D245" s="201"/>
      <c r="E245" s="201"/>
      <c r="F245" s="201"/>
      <c r="G245" s="201"/>
    </row>
    <row r="246" spans="2:7" ht="18.75" x14ac:dyDescent="0.3">
      <c r="B246" s="185"/>
      <c r="C246" s="185"/>
      <c r="D246" s="201"/>
      <c r="E246" s="201"/>
      <c r="F246" s="201"/>
      <c r="G246" s="201"/>
    </row>
    <row r="247" spans="2:7" ht="18.75" x14ac:dyDescent="0.3">
      <c r="B247" s="185"/>
      <c r="C247" s="185"/>
      <c r="D247" s="201"/>
      <c r="E247" s="201"/>
      <c r="F247" s="201"/>
      <c r="G247" s="201"/>
    </row>
    <row r="248" spans="2:7" ht="18.75" x14ac:dyDescent="0.3">
      <c r="B248" s="185"/>
      <c r="C248" s="185"/>
      <c r="D248" s="201"/>
      <c r="E248" s="201"/>
      <c r="F248" s="201"/>
      <c r="G248" s="201"/>
    </row>
    <row r="249" spans="2:7" ht="18.75" x14ac:dyDescent="0.3">
      <c r="B249" s="185"/>
      <c r="C249" s="185"/>
      <c r="D249" s="201"/>
      <c r="E249" s="201"/>
      <c r="F249" s="201"/>
      <c r="G249" s="201"/>
    </row>
    <row r="250" spans="2:7" ht="18.75" x14ac:dyDescent="0.3">
      <c r="B250" s="185"/>
      <c r="C250" s="185"/>
      <c r="D250" s="201"/>
      <c r="E250" s="201"/>
      <c r="F250" s="201"/>
      <c r="G250" s="201"/>
    </row>
    <row r="251" spans="2:7" ht="18.75" x14ac:dyDescent="0.3">
      <c r="B251" s="185"/>
      <c r="C251" s="185"/>
      <c r="D251" s="201"/>
      <c r="E251" s="201"/>
      <c r="F251" s="201"/>
      <c r="G251" s="201"/>
    </row>
    <row r="252" spans="2:7" ht="18.75" x14ac:dyDescent="0.3">
      <c r="B252" s="185"/>
      <c r="C252" s="185"/>
      <c r="D252" s="201"/>
      <c r="E252" s="201"/>
      <c r="F252" s="201"/>
      <c r="G252" s="201"/>
    </row>
    <row r="253" spans="2:7" ht="18.75" x14ac:dyDescent="0.3">
      <c r="B253" s="185"/>
      <c r="C253" s="185"/>
      <c r="D253" s="201"/>
      <c r="E253" s="201"/>
      <c r="F253" s="201"/>
      <c r="G253" s="201"/>
    </row>
    <row r="254" spans="2:7" ht="18.75" x14ac:dyDescent="0.3">
      <c r="B254" s="185"/>
      <c r="C254" s="185"/>
      <c r="D254" s="201"/>
      <c r="E254" s="201"/>
      <c r="F254" s="201"/>
      <c r="G254" s="201"/>
    </row>
    <row r="255" spans="2:7" ht="18.75" x14ac:dyDescent="0.3">
      <c r="B255" s="185"/>
      <c r="C255" s="185"/>
      <c r="D255" s="201"/>
      <c r="E255" s="201"/>
      <c r="F255" s="201"/>
      <c r="G255" s="201"/>
    </row>
    <row r="256" spans="2:7" ht="18.75" x14ac:dyDescent="0.3">
      <c r="B256" s="185"/>
      <c r="C256" s="185"/>
      <c r="D256" s="201"/>
      <c r="E256" s="201"/>
      <c r="F256" s="201"/>
      <c r="G256" s="201"/>
    </row>
    <row r="257" spans="2:7" ht="18.75" x14ac:dyDescent="0.3">
      <c r="B257" s="185"/>
      <c r="C257" s="185"/>
      <c r="D257" s="201"/>
      <c r="E257" s="201"/>
      <c r="F257" s="201"/>
      <c r="G257" s="201"/>
    </row>
    <row r="258" spans="2:7" ht="18.75" x14ac:dyDescent="0.3">
      <c r="B258" s="185"/>
      <c r="C258" s="185"/>
      <c r="D258" s="201"/>
      <c r="E258" s="201"/>
      <c r="F258" s="201"/>
      <c r="G258" s="201"/>
    </row>
    <row r="259" spans="2:7" ht="18.75" x14ac:dyDescent="0.3">
      <c r="B259" s="185"/>
      <c r="C259" s="185"/>
      <c r="D259" s="201"/>
      <c r="E259" s="201"/>
      <c r="F259" s="201"/>
      <c r="G259" s="201"/>
    </row>
    <row r="260" spans="2:7" ht="18.75" x14ac:dyDescent="0.3">
      <c r="B260" s="185"/>
      <c r="C260" s="185"/>
      <c r="D260" s="201"/>
      <c r="E260" s="201"/>
      <c r="F260" s="201"/>
      <c r="G260" s="201"/>
    </row>
    <row r="261" spans="2:7" ht="18.75" x14ac:dyDescent="0.3">
      <c r="B261" s="185"/>
      <c r="C261" s="185"/>
      <c r="D261" s="201"/>
      <c r="E261" s="201"/>
      <c r="F261" s="201"/>
      <c r="G261" s="201"/>
    </row>
    <row r="262" spans="2:7" ht="18.75" x14ac:dyDescent="0.3">
      <c r="B262" s="185"/>
      <c r="C262" s="185"/>
      <c r="D262" s="201"/>
      <c r="E262" s="201"/>
      <c r="F262" s="201"/>
      <c r="G262" s="201"/>
    </row>
    <row r="263" spans="2:7" ht="18.75" x14ac:dyDescent="0.3">
      <c r="B263" s="185"/>
      <c r="C263" s="185"/>
      <c r="D263" s="201"/>
      <c r="E263" s="201"/>
      <c r="F263" s="201"/>
      <c r="G263" s="201"/>
    </row>
    <row r="264" spans="2:7" ht="18.75" x14ac:dyDescent="0.3">
      <c r="B264" s="185"/>
      <c r="C264" s="185"/>
      <c r="D264" s="201"/>
      <c r="E264" s="201"/>
      <c r="F264" s="201"/>
      <c r="G264" s="201"/>
    </row>
    <row r="265" spans="2:7" ht="18.75" x14ac:dyDescent="0.3">
      <c r="B265" s="185"/>
      <c r="C265" s="185"/>
      <c r="D265" s="201"/>
      <c r="E265" s="201"/>
      <c r="F265" s="201"/>
      <c r="G265" s="201"/>
    </row>
    <row r="266" spans="2:7" ht="18.75" x14ac:dyDescent="0.3">
      <c r="B266" s="185"/>
      <c r="C266" s="185"/>
      <c r="D266" s="201"/>
      <c r="E266" s="201"/>
      <c r="F266" s="201"/>
      <c r="G266" s="201"/>
    </row>
    <row r="267" spans="2:7" ht="18.75" x14ac:dyDescent="0.3">
      <c r="B267" s="185"/>
      <c r="C267" s="185"/>
      <c r="D267" s="201"/>
      <c r="E267" s="201"/>
      <c r="F267" s="201"/>
      <c r="G267" s="201"/>
    </row>
    <row r="268" spans="2:7" ht="18.75" x14ac:dyDescent="0.3">
      <c r="B268" s="185"/>
      <c r="C268" s="185"/>
      <c r="D268" s="201"/>
      <c r="E268" s="201"/>
      <c r="F268" s="201"/>
      <c r="G268" s="201"/>
    </row>
    <row r="269" spans="2:7" ht="18.75" x14ac:dyDescent="0.3">
      <c r="B269" s="185"/>
      <c r="C269" s="185"/>
      <c r="D269" s="201"/>
      <c r="E269" s="201"/>
      <c r="F269" s="201"/>
      <c r="G269" s="201"/>
    </row>
    <row r="270" spans="2:7" ht="18.75" x14ac:dyDescent="0.3">
      <c r="B270" s="185"/>
      <c r="C270" s="185"/>
      <c r="D270" s="201"/>
      <c r="E270" s="201"/>
      <c r="F270" s="201"/>
      <c r="G270" s="201"/>
    </row>
    <row r="271" spans="2:7" ht="18.75" x14ac:dyDescent="0.3">
      <c r="B271" s="185"/>
      <c r="C271" s="185"/>
      <c r="D271" s="201"/>
      <c r="E271" s="201"/>
      <c r="F271" s="201"/>
      <c r="G271" s="201"/>
    </row>
    <row r="272" spans="2:7" ht="18.75" x14ac:dyDescent="0.3">
      <c r="B272" s="185"/>
      <c r="C272" s="185"/>
      <c r="D272" s="201"/>
      <c r="E272" s="201"/>
      <c r="F272" s="201"/>
      <c r="G272" s="201"/>
    </row>
    <row r="273" spans="2:7" ht="18.75" x14ac:dyDescent="0.3">
      <c r="B273" s="185"/>
      <c r="C273" s="185"/>
      <c r="D273" s="201"/>
      <c r="E273" s="201"/>
      <c r="F273" s="201"/>
      <c r="G273" s="201"/>
    </row>
    <row r="274" spans="2:7" ht="18.75" x14ac:dyDescent="0.3">
      <c r="B274" s="185"/>
      <c r="C274" s="185"/>
      <c r="D274" s="201"/>
      <c r="E274" s="201"/>
      <c r="F274" s="201"/>
      <c r="G274" s="201"/>
    </row>
    <row r="275" spans="2:7" ht="18.75" x14ac:dyDescent="0.3">
      <c r="B275" s="185"/>
      <c r="C275" s="185"/>
      <c r="D275" s="201"/>
      <c r="E275" s="201"/>
      <c r="F275" s="201"/>
      <c r="G275" s="201"/>
    </row>
    <row r="276" spans="2:7" ht="18.75" x14ac:dyDescent="0.3">
      <c r="B276" s="185"/>
      <c r="C276" s="185"/>
      <c r="D276" s="201"/>
      <c r="E276" s="201"/>
      <c r="F276" s="201"/>
      <c r="G276" s="201"/>
    </row>
    <row r="277" spans="2:7" ht="18.75" x14ac:dyDescent="0.3">
      <c r="B277" s="185"/>
      <c r="C277" s="185"/>
      <c r="D277" s="201"/>
      <c r="E277" s="201"/>
      <c r="F277" s="201"/>
      <c r="G277" s="201"/>
    </row>
    <row r="278" spans="2:7" ht="18.75" x14ac:dyDescent="0.3">
      <c r="B278" s="185"/>
      <c r="C278" s="185"/>
      <c r="D278" s="201"/>
      <c r="E278" s="201"/>
      <c r="F278" s="201"/>
      <c r="G278" s="201"/>
    </row>
    <row r="279" spans="2:7" ht="18.75" x14ac:dyDescent="0.3">
      <c r="B279" s="185"/>
      <c r="C279" s="185"/>
      <c r="D279" s="201"/>
      <c r="E279" s="201"/>
      <c r="F279" s="201"/>
      <c r="G279" s="201"/>
    </row>
    <row r="280" spans="2:7" ht="18.75" x14ac:dyDescent="0.3">
      <c r="B280" s="185"/>
      <c r="C280" s="185"/>
      <c r="D280" s="201"/>
      <c r="E280" s="201"/>
      <c r="F280" s="201"/>
      <c r="G280" s="201"/>
    </row>
    <row r="281" spans="2:7" ht="18.75" x14ac:dyDescent="0.3">
      <c r="B281" s="185"/>
      <c r="C281" s="185"/>
      <c r="D281" s="201"/>
      <c r="E281" s="201"/>
      <c r="F281" s="201"/>
      <c r="G281" s="201"/>
    </row>
    <row r="282" spans="2:7" ht="18.75" x14ac:dyDescent="0.3">
      <c r="B282" s="185"/>
      <c r="C282" s="185"/>
      <c r="D282" s="201"/>
      <c r="E282" s="201"/>
      <c r="F282" s="201"/>
      <c r="G282" s="201"/>
    </row>
    <row r="283" spans="2:7" ht="18.75" x14ac:dyDescent="0.3">
      <c r="B283" s="185"/>
      <c r="C283" s="185"/>
      <c r="D283" s="201"/>
      <c r="E283" s="201"/>
      <c r="F283" s="201"/>
      <c r="G283" s="201"/>
    </row>
    <row r="284" spans="2:7" ht="18.75" x14ac:dyDescent="0.3">
      <c r="B284" s="185"/>
      <c r="C284" s="185"/>
      <c r="D284" s="201"/>
      <c r="E284" s="201"/>
      <c r="F284" s="201"/>
      <c r="G284" s="201"/>
    </row>
    <row r="285" spans="2:7" ht="18.75" x14ac:dyDescent="0.3">
      <c r="B285" s="185"/>
      <c r="C285" s="185"/>
      <c r="D285" s="201"/>
      <c r="E285" s="201"/>
      <c r="F285" s="201"/>
      <c r="G285" s="201"/>
    </row>
    <row r="286" spans="2:7" ht="18.75" x14ac:dyDescent="0.3">
      <c r="B286" s="185"/>
      <c r="C286" s="185"/>
      <c r="D286" s="201"/>
      <c r="E286" s="201"/>
      <c r="F286" s="201"/>
      <c r="G286" s="201"/>
    </row>
    <row r="287" spans="2:7" ht="18.75" x14ac:dyDescent="0.3">
      <c r="B287" s="185"/>
      <c r="C287" s="185"/>
      <c r="D287" s="201"/>
      <c r="E287" s="201"/>
      <c r="F287" s="201"/>
      <c r="G287" s="201"/>
    </row>
    <row r="288" spans="2:7" ht="18.75" x14ac:dyDescent="0.3">
      <c r="B288" s="185"/>
      <c r="C288" s="185"/>
      <c r="D288" s="201"/>
      <c r="E288" s="201"/>
      <c r="F288" s="201"/>
      <c r="G288" s="201"/>
    </row>
    <row r="289" spans="2:7" ht="18.75" x14ac:dyDescent="0.3">
      <c r="B289" s="185"/>
      <c r="C289" s="185"/>
      <c r="D289" s="201"/>
      <c r="E289" s="201"/>
      <c r="F289" s="201"/>
      <c r="G289" s="201"/>
    </row>
    <row r="290" spans="2:7" ht="18.75" x14ac:dyDescent="0.3">
      <c r="B290" s="185"/>
      <c r="C290" s="185"/>
      <c r="D290" s="201"/>
      <c r="E290" s="201"/>
      <c r="F290" s="201"/>
      <c r="G290" s="201"/>
    </row>
    <row r="291" spans="2:7" ht="18.75" x14ac:dyDescent="0.3">
      <c r="B291" s="185"/>
      <c r="C291" s="185"/>
      <c r="D291" s="201"/>
      <c r="E291" s="201"/>
      <c r="F291" s="201"/>
      <c r="G291" s="201"/>
    </row>
    <row r="292" spans="2:7" ht="18.75" x14ac:dyDescent="0.3">
      <c r="B292" s="185"/>
      <c r="C292" s="185"/>
      <c r="D292" s="201"/>
      <c r="E292" s="201"/>
      <c r="F292" s="201"/>
      <c r="G292" s="201"/>
    </row>
    <row r="293" spans="2:7" ht="18.75" x14ac:dyDescent="0.3">
      <c r="B293" s="185"/>
      <c r="C293" s="185"/>
      <c r="D293" s="201"/>
      <c r="E293" s="201"/>
      <c r="F293" s="201"/>
      <c r="G293" s="201"/>
    </row>
    <row r="294" spans="2:7" ht="18.75" x14ac:dyDescent="0.3">
      <c r="B294" s="185"/>
      <c r="C294" s="185"/>
      <c r="D294" s="201"/>
      <c r="E294" s="201"/>
      <c r="F294" s="201"/>
      <c r="G294" s="201"/>
    </row>
    <row r="295" spans="2:7" ht="18.75" x14ac:dyDescent="0.3">
      <c r="B295" s="185"/>
      <c r="C295" s="185"/>
      <c r="D295" s="201"/>
      <c r="E295" s="201"/>
      <c r="F295" s="201"/>
      <c r="G295" s="201"/>
    </row>
    <row r="296" spans="2:7" ht="18.75" x14ac:dyDescent="0.3">
      <c r="B296" s="185"/>
      <c r="C296" s="185"/>
      <c r="D296" s="201"/>
      <c r="E296" s="201"/>
      <c r="F296" s="201"/>
      <c r="G296" s="201"/>
    </row>
    <row r="297" spans="2:7" ht="18.75" x14ac:dyDescent="0.3">
      <c r="B297" s="185"/>
      <c r="C297" s="185"/>
      <c r="D297" s="201"/>
      <c r="E297" s="201"/>
      <c r="F297" s="201"/>
      <c r="G297" s="201"/>
    </row>
    <row r="298" spans="2:7" ht="18.75" x14ac:dyDescent="0.3">
      <c r="B298" s="185"/>
      <c r="C298" s="185"/>
      <c r="D298" s="201"/>
      <c r="E298" s="201"/>
      <c r="F298" s="201"/>
      <c r="G298" s="201"/>
    </row>
    <row r="299" spans="2:7" ht="18.75" x14ac:dyDescent="0.3">
      <c r="B299" s="185"/>
      <c r="C299" s="185"/>
      <c r="D299" s="201"/>
      <c r="E299" s="201"/>
      <c r="F299" s="201"/>
      <c r="G299" s="201"/>
    </row>
    <row r="300" spans="2:7" ht="18.75" x14ac:dyDescent="0.3">
      <c r="B300" s="185"/>
      <c r="C300" s="185"/>
      <c r="D300" s="201"/>
      <c r="E300" s="201"/>
      <c r="F300" s="201"/>
      <c r="G300" s="201"/>
    </row>
    <row r="301" spans="2:7" ht="18.75" x14ac:dyDescent="0.3">
      <c r="B301" s="185"/>
      <c r="C301" s="185"/>
      <c r="D301" s="201"/>
      <c r="E301" s="201"/>
      <c r="F301" s="201"/>
      <c r="G301" s="201"/>
    </row>
    <row r="302" spans="2:7" ht="18.75" x14ac:dyDescent="0.3">
      <c r="B302" s="185"/>
      <c r="C302" s="185"/>
      <c r="D302" s="201"/>
      <c r="E302" s="201"/>
      <c r="F302" s="201"/>
      <c r="G302" s="201"/>
    </row>
    <row r="303" spans="2:7" ht="18.75" x14ac:dyDescent="0.3">
      <c r="B303" s="185"/>
      <c r="C303" s="185"/>
      <c r="D303" s="201"/>
      <c r="E303" s="201"/>
      <c r="F303" s="201"/>
      <c r="G303" s="201"/>
    </row>
    <row r="304" spans="2:7" ht="18.75" x14ac:dyDescent="0.3">
      <c r="B304" s="185"/>
      <c r="C304" s="185"/>
      <c r="D304" s="201"/>
      <c r="E304" s="201"/>
      <c r="F304" s="201"/>
      <c r="G304" s="201"/>
    </row>
    <row r="305" spans="2:7" ht="18.75" x14ac:dyDescent="0.3">
      <c r="B305" s="185"/>
      <c r="C305" s="185"/>
      <c r="D305" s="201"/>
      <c r="E305" s="201"/>
      <c r="F305" s="201"/>
      <c r="G305" s="201"/>
    </row>
    <row r="306" spans="2:7" ht="18.75" x14ac:dyDescent="0.3">
      <c r="B306" s="185"/>
      <c r="C306" s="185"/>
      <c r="D306" s="201"/>
      <c r="E306" s="201"/>
      <c r="F306" s="201"/>
      <c r="G306" s="201"/>
    </row>
    <row r="307" spans="2:7" ht="18.75" x14ac:dyDescent="0.3">
      <c r="B307" s="185"/>
      <c r="C307" s="185"/>
      <c r="D307" s="201"/>
      <c r="E307" s="201"/>
      <c r="F307" s="201"/>
      <c r="G307" s="201"/>
    </row>
    <row r="308" spans="2:7" ht="18.75" x14ac:dyDescent="0.3">
      <c r="B308" s="185"/>
      <c r="C308" s="185"/>
      <c r="D308" s="201"/>
      <c r="E308" s="201"/>
      <c r="F308" s="201"/>
      <c r="G308" s="201"/>
    </row>
    <row r="309" spans="2:7" ht="18.75" x14ac:dyDescent="0.3">
      <c r="B309" s="185"/>
      <c r="C309" s="185"/>
      <c r="D309" s="201"/>
      <c r="E309" s="201"/>
      <c r="F309" s="201"/>
      <c r="G309" s="201"/>
    </row>
    <row r="310" spans="2:7" ht="18.75" x14ac:dyDescent="0.3">
      <c r="B310" s="185"/>
      <c r="C310" s="185"/>
      <c r="D310" s="201"/>
      <c r="E310" s="201"/>
      <c r="F310" s="201"/>
      <c r="G310" s="201"/>
    </row>
    <row r="311" spans="2:7" ht="18.75" x14ac:dyDescent="0.3">
      <c r="B311" s="185"/>
      <c r="C311" s="185"/>
      <c r="D311" s="201"/>
      <c r="E311" s="201"/>
      <c r="F311" s="201"/>
      <c r="G311" s="201"/>
    </row>
    <row r="312" spans="2:7" ht="18.75" x14ac:dyDescent="0.3">
      <c r="B312" s="185"/>
      <c r="C312" s="185"/>
      <c r="D312" s="201"/>
      <c r="E312" s="201"/>
      <c r="F312" s="201"/>
      <c r="G312" s="201"/>
    </row>
    <row r="313" spans="2:7" ht="18.75" x14ac:dyDescent="0.3">
      <c r="B313" s="185"/>
      <c r="C313" s="185"/>
      <c r="D313" s="201"/>
      <c r="E313" s="201"/>
      <c r="F313" s="201"/>
      <c r="G313" s="201"/>
    </row>
    <row r="314" spans="2:7" ht="18.75" x14ac:dyDescent="0.3">
      <c r="B314" s="185"/>
      <c r="C314" s="185"/>
      <c r="D314" s="201"/>
      <c r="E314" s="201"/>
      <c r="F314" s="201"/>
      <c r="G314" s="201"/>
    </row>
    <row r="315" spans="2:7" ht="18.75" x14ac:dyDescent="0.3">
      <c r="B315" s="185"/>
      <c r="C315" s="185"/>
      <c r="D315" s="201"/>
      <c r="E315" s="201"/>
      <c r="F315" s="201"/>
      <c r="G315" s="201"/>
    </row>
    <row r="316" spans="2:7" ht="18.75" x14ac:dyDescent="0.3">
      <c r="B316" s="185"/>
      <c r="C316" s="185"/>
      <c r="D316" s="201"/>
      <c r="E316" s="201"/>
      <c r="F316" s="201"/>
      <c r="G316" s="201"/>
    </row>
    <row r="317" spans="2:7" ht="18.75" x14ac:dyDescent="0.3">
      <c r="B317" s="185"/>
      <c r="C317" s="185"/>
      <c r="D317" s="201"/>
      <c r="E317" s="201"/>
      <c r="F317" s="201"/>
      <c r="G317" s="201"/>
    </row>
    <row r="318" spans="2:7" ht="18.75" x14ac:dyDescent="0.3">
      <c r="B318" s="185"/>
      <c r="C318" s="185"/>
      <c r="D318" s="201"/>
      <c r="E318" s="201"/>
      <c r="F318" s="201"/>
      <c r="G318" s="201"/>
    </row>
    <row r="319" spans="2:7" ht="18.75" x14ac:dyDescent="0.3">
      <c r="B319" s="185"/>
      <c r="C319" s="185"/>
      <c r="D319" s="201"/>
      <c r="E319" s="201"/>
      <c r="F319" s="201"/>
      <c r="G319" s="201"/>
    </row>
    <row r="320" spans="2:7" ht="18.75" x14ac:dyDescent="0.3">
      <c r="B320" s="185"/>
      <c r="C320" s="185"/>
      <c r="D320" s="201"/>
      <c r="E320" s="201"/>
      <c r="F320" s="201"/>
      <c r="G320" s="201"/>
    </row>
    <row r="321" spans="2:7" ht="18.75" x14ac:dyDescent="0.3">
      <c r="B321" s="185"/>
      <c r="C321" s="185"/>
      <c r="D321" s="201"/>
      <c r="E321" s="201"/>
      <c r="F321" s="201"/>
      <c r="G321" s="201"/>
    </row>
    <row r="322" spans="2:7" ht="18.75" x14ac:dyDescent="0.3">
      <c r="B322" s="185"/>
      <c r="C322" s="185"/>
      <c r="D322" s="201"/>
      <c r="E322" s="201"/>
      <c r="F322" s="201"/>
      <c r="G322" s="201"/>
    </row>
    <row r="323" spans="2:7" ht="18.75" x14ac:dyDescent="0.3">
      <c r="B323" s="185"/>
      <c r="C323" s="185"/>
      <c r="D323" s="201"/>
      <c r="E323" s="201"/>
      <c r="F323" s="201"/>
      <c r="G323" s="201"/>
    </row>
    <row r="324" spans="2:7" ht="18.75" x14ac:dyDescent="0.3">
      <c r="B324" s="185"/>
      <c r="C324" s="185"/>
      <c r="D324" s="201"/>
      <c r="E324" s="201"/>
      <c r="F324" s="201"/>
      <c r="G324" s="201"/>
    </row>
    <row r="325" spans="2:7" ht="18.75" x14ac:dyDescent="0.3">
      <c r="B325" s="185"/>
      <c r="C325" s="185"/>
      <c r="D325" s="201"/>
      <c r="E325" s="201"/>
      <c r="F325" s="201"/>
      <c r="G325" s="201"/>
    </row>
    <row r="326" spans="2:7" ht="18.75" x14ac:dyDescent="0.3">
      <c r="B326" s="185"/>
      <c r="C326" s="185"/>
      <c r="D326" s="201"/>
      <c r="E326" s="201"/>
      <c r="F326" s="201"/>
      <c r="G326" s="201"/>
    </row>
    <row r="327" spans="2:7" ht="18.75" x14ac:dyDescent="0.3">
      <c r="B327" s="185"/>
      <c r="C327" s="185"/>
      <c r="D327" s="201"/>
      <c r="E327" s="201"/>
      <c r="F327" s="201"/>
      <c r="G327" s="201"/>
    </row>
    <row r="328" spans="2:7" ht="18.75" x14ac:dyDescent="0.3">
      <c r="B328" s="185"/>
      <c r="C328" s="185"/>
      <c r="D328" s="201"/>
      <c r="E328" s="201"/>
      <c r="F328" s="201"/>
      <c r="G328" s="201"/>
    </row>
    <row r="329" spans="2:7" ht="18.75" x14ac:dyDescent="0.3">
      <c r="B329" s="185"/>
      <c r="C329" s="185"/>
      <c r="D329" s="201"/>
      <c r="E329" s="201"/>
      <c r="F329" s="201"/>
      <c r="G329" s="201"/>
    </row>
    <row r="330" spans="2:7" ht="18.75" x14ac:dyDescent="0.3">
      <c r="B330" s="185"/>
      <c r="C330" s="185"/>
      <c r="D330" s="201"/>
      <c r="E330" s="201"/>
      <c r="F330" s="201"/>
      <c r="G330" s="201"/>
    </row>
    <row r="331" spans="2:7" ht="18.75" x14ac:dyDescent="0.3">
      <c r="B331" s="185"/>
      <c r="C331" s="185"/>
      <c r="D331" s="201"/>
      <c r="E331" s="201"/>
      <c r="F331" s="201"/>
      <c r="G331" s="201"/>
    </row>
    <row r="332" spans="2:7" ht="18.75" x14ac:dyDescent="0.3">
      <c r="B332" s="185"/>
      <c r="C332" s="185"/>
      <c r="D332" s="201"/>
      <c r="E332" s="201"/>
      <c r="F332" s="201"/>
      <c r="G332" s="201"/>
    </row>
    <row r="333" spans="2:7" ht="18.75" x14ac:dyDescent="0.3">
      <c r="B333" s="185"/>
      <c r="C333" s="185"/>
      <c r="D333" s="201"/>
      <c r="E333" s="201"/>
      <c r="F333" s="201"/>
      <c r="G333" s="201"/>
    </row>
    <row r="334" spans="2:7" ht="18.75" x14ac:dyDescent="0.3">
      <c r="B334" s="185"/>
      <c r="C334" s="185"/>
      <c r="D334" s="201"/>
      <c r="E334" s="201"/>
      <c r="F334" s="201"/>
      <c r="G334" s="201"/>
    </row>
    <row r="335" spans="2:7" ht="18.75" x14ac:dyDescent="0.3">
      <c r="B335" s="185"/>
      <c r="C335" s="185"/>
      <c r="D335" s="201"/>
      <c r="E335" s="201"/>
      <c r="F335" s="201"/>
      <c r="G335" s="201"/>
    </row>
    <row r="336" spans="2:7" ht="18.75" x14ac:dyDescent="0.3">
      <c r="B336" s="185"/>
      <c r="C336" s="185"/>
      <c r="D336" s="201"/>
      <c r="E336" s="201"/>
      <c r="F336" s="201"/>
      <c r="G336" s="201"/>
    </row>
    <row r="337" spans="2:7" ht="18.75" x14ac:dyDescent="0.3">
      <c r="B337" s="185"/>
      <c r="C337" s="185"/>
      <c r="D337" s="201"/>
      <c r="E337" s="201"/>
      <c r="F337" s="201"/>
      <c r="G337" s="201"/>
    </row>
    <row r="338" spans="2:7" ht="18.75" x14ac:dyDescent="0.3">
      <c r="B338" s="185"/>
      <c r="C338" s="185"/>
      <c r="D338" s="201"/>
      <c r="E338" s="201"/>
      <c r="F338" s="201"/>
      <c r="G338" s="201"/>
    </row>
    <row r="339" spans="2:7" ht="18.75" x14ac:dyDescent="0.3">
      <c r="B339" s="185"/>
      <c r="C339" s="185"/>
      <c r="D339" s="201"/>
      <c r="E339" s="201"/>
      <c r="F339" s="201"/>
      <c r="G339" s="201"/>
    </row>
    <row r="340" spans="2:7" ht="18.75" x14ac:dyDescent="0.3">
      <c r="B340" s="185"/>
      <c r="C340" s="185"/>
      <c r="D340" s="201"/>
      <c r="E340" s="201"/>
      <c r="F340" s="201"/>
      <c r="G340" s="201"/>
    </row>
    <row r="341" spans="2:7" ht="18.75" x14ac:dyDescent="0.3">
      <c r="B341" s="185"/>
      <c r="C341" s="185"/>
      <c r="D341" s="201"/>
      <c r="E341" s="201"/>
      <c r="F341" s="201"/>
      <c r="G341" s="201"/>
    </row>
    <row r="342" spans="2:7" ht="18.75" x14ac:dyDescent="0.3">
      <c r="B342" s="185"/>
      <c r="C342" s="185"/>
      <c r="D342" s="201"/>
      <c r="E342" s="201"/>
      <c r="F342" s="201"/>
      <c r="G342" s="201"/>
    </row>
    <row r="343" spans="2:7" ht="18.75" x14ac:dyDescent="0.3">
      <c r="B343" s="185"/>
      <c r="C343" s="185"/>
      <c r="D343" s="201"/>
      <c r="E343" s="201"/>
      <c r="F343" s="201"/>
      <c r="G343" s="201"/>
    </row>
    <row r="344" spans="2:7" ht="18.75" x14ac:dyDescent="0.3">
      <c r="B344" s="185"/>
      <c r="C344" s="185"/>
      <c r="D344" s="201"/>
      <c r="E344" s="201"/>
      <c r="F344" s="201"/>
      <c r="G344" s="201"/>
    </row>
    <row r="345" spans="2:7" ht="18.75" x14ac:dyDescent="0.3">
      <c r="B345" s="185"/>
      <c r="C345" s="185"/>
      <c r="D345" s="201"/>
      <c r="E345" s="201"/>
      <c r="F345" s="201"/>
      <c r="G345" s="201"/>
    </row>
    <row r="346" spans="2:7" ht="18.75" x14ac:dyDescent="0.3">
      <c r="B346" s="185"/>
      <c r="C346" s="185"/>
      <c r="D346" s="201"/>
      <c r="E346" s="201"/>
      <c r="F346" s="201"/>
      <c r="G346" s="201"/>
    </row>
    <row r="347" spans="2:7" ht="18.75" x14ac:dyDescent="0.3">
      <c r="B347" s="185"/>
      <c r="C347" s="185"/>
      <c r="D347" s="201"/>
      <c r="E347" s="201"/>
      <c r="F347" s="201"/>
      <c r="G347" s="201"/>
    </row>
    <row r="348" spans="2:7" ht="18.75" x14ac:dyDescent="0.3">
      <c r="B348" s="185"/>
      <c r="C348" s="185"/>
      <c r="D348" s="201"/>
      <c r="E348" s="201"/>
      <c r="F348" s="201"/>
      <c r="G348" s="201"/>
    </row>
    <row r="349" spans="2:7" ht="18.75" x14ac:dyDescent="0.3">
      <c r="B349" s="185"/>
      <c r="C349" s="185"/>
      <c r="D349" s="201"/>
      <c r="E349" s="201"/>
      <c r="F349" s="201"/>
      <c r="G349" s="201"/>
    </row>
    <row r="350" spans="2:7" ht="18.75" x14ac:dyDescent="0.3">
      <c r="B350" s="185"/>
      <c r="C350" s="185"/>
      <c r="D350" s="201"/>
      <c r="E350" s="201"/>
      <c r="F350" s="201"/>
      <c r="G350" s="201"/>
    </row>
    <row r="351" spans="2:7" ht="18.75" x14ac:dyDescent="0.3">
      <c r="B351" s="185"/>
      <c r="C351" s="185"/>
      <c r="D351" s="201"/>
      <c r="E351" s="201"/>
      <c r="F351" s="201"/>
      <c r="G351" s="201"/>
    </row>
    <row r="352" spans="2:7" ht="18.75" x14ac:dyDescent="0.3">
      <c r="B352" s="185"/>
      <c r="C352" s="185"/>
      <c r="D352" s="201"/>
      <c r="E352" s="201"/>
      <c r="F352" s="201"/>
      <c r="G352" s="201"/>
    </row>
    <row r="353" spans="2:7" ht="18.75" x14ac:dyDescent="0.3">
      <c r="B353" s="185"/>
      <c r="C353" s="185"/>
      <c r="D353" s="201"/>
      <c r="E353" s="201"/>
      <c r="F353" s="201"/>
      <c r="G353" s="201"/>
    </row>
    <row r="354" spans="2:7" ht="18.75" x14ac:dyDescent="0.3">
      <c r="B354" s="185"/>
      <c r="C354" s="185"/>
      <c r="D354" s="201"/>
      <c r="E354" s="201"/>
      <c r="F354" s="201"/>
      <c r="G354" s="201"/>
    </row>
    <row r="355" spans="2:7" ht="18.75" x14ac:dyDescent="0.3">
      <c r="B355" s="185"/>
      <c r="C355" s="185"/>
      <c r="D355" s="201"/>
      <c r="E355" s="201"/>
      <c r="F355" s="201"/>
      <c r="G355" s="201"/>
    </row>
    <row r="356" spans="2:7" ht="18.75" x14ac:dyDescent="0.3">
      <c r="B356" s="185"/>
      <c r="C356" s="185"/>
      <c r="D356" s="201"/>
      <c r="E356" s="201"/>
      <c r="F356" s="201"/>
      <c r="G356" s="201"/>
    </row>
    <row r="357" spans="2:7" ht="18.75" x14ac:dyDescent="0.3">
      <c r="B357" s="185"/>
      <c r="C357" s="185"/>
      <c r="D357" s="201"/>
      <c r="E357" s="201"/>
      <c r="F357" s="201"/>
      <c r="G357" s="201"/>
    </row>
    <row r="358" spans="2:7" ht="18.75" x14ac:dyDescent="0.3">
      <c r="B358" s="185"/>
      <c r="C358" s="185"/>
      <c r="D358" s="201"/>
      <c r="E358" s="201"/>
      <c r="F358" s="201"/>
      <c r="G358" s="201"/>
    </row>
    <row r="359" spans="2:7" ht="18.75" x14ac:dyDescent="0.3">
      <c r="B359" s="185"/>
      <c r="C359" s="185"/>
      <c r="D359" s="201"/>
      <c r="E359" s="201"/>
      <c r="F359" s="201"/>
      <c r="G359" s="201"/>
    </row>
    <row r="360" spans="2:7" ht="18.75" x14ac:dyDescent="0.3">
      <c r="B360" s="185"/>
      <c r="C360" s="185"/>
      <c r="D360" s="201"/>
      <c r="E360" s="201"/>
      <c r="F360" s="201"/>
      <c r="G360" s="201"/>
    </row>
    <row r="361" spans="2:7" ht="18.75" x14ac:dyDescent="0.3">
      <c r="B361" s="185"/>
      <c r="C361" s="185"/>
      <c r="D361" s="201"/>
      <c r="E361" s="201"/>
      <c r="F361" s="201"/>
      <c r="G361" s="201"/>
    </row>
    <row r="362" spans="2:7" ht="18.75" x14ac:dyDescent="0.3">
      <c r="B362" s="185"/>
      <c r="C362" s="185"/>
      <c r="D362" s="201"/>
      <c r="E362" s="201"/>
      <c r="F362" s="201"/>
      <c r="G362" s="201"/>
    </row>
    <row r="363" spans="2:7" ht="18.75" x14ac:dyDescent="0.3">
      <c r="B363" s="185"/>
      <c r="C363" s="185"/>
      <c r="D363" s="201"/>
      <c r="E363" s="201"/>
      <c r="F363" s="201"/>
      <c r="G363" s="201"/>
    </row>
    <row r="364" spans="2:7" ht="18.75" x14ac:dyDescent="0.3">
      <c r="B364" s="185"/>
      <c r="C364" s="185"/>
      <c r="D364" s="201"/>
      <c r="E364" s="201"/>
      <c r="F364" s="201"/>
      <c r="G364" s="201"/>
    </row>
    <row r="365" spans="2:7" ht="18.75" x14ac:dyDescent="0.3">
      <c r="B365" s="185"/>
      <c r="C365" s="185"/>
      <c r="D365" s="201"/>
      <c r="E365" s="201"/>
      <c r="F365" s="201"/>
      <c r="G365" s="201"/>
    </row>
    <row r="366" spans="2:7" ht="18.75" x14ac:dyDescent="0.3">
      <c r="B366" s="185"/>
      <c r="C366" s="185"/>
      <c r="D366" s="201"/>
      <c r="E366" s="201"/>
      <c r="F366" s="201"/>
      <c r="G366" s="201"/>
    </row>
    <row r="367" spans="2:7" ht="18.75" x14ac:dyDescent="0.3">
      <c r="B367" s="185"/>
      <c r="C367" s="185"/>
      <c r="D367" s="201"/>
      <c r="E367" s="201"/>
      <c r="F367" s="201"/>
      <c r="G367" s="201"/>
    </row>
    <row r="368" spans="2:7" ht="18.75" x14ac:dyDescent="0.3">
      <c r="B368" s="185"/>
      <c r="C368" s="185"/>
      <c r="D368" s="201"/>
      <c r="E368" s="201"/>
      <c r="F368" s="201"/>
      <c r="G368" s="201"/>
    </row>
    <row r="369" spans="2:7" ht="18.75" x14ac:dyDescent="0.3">
      <c r="B369" s="185"/>
      <c r="C369" s="185"/>
      <c r="D369" s="201"/>
      <c r="E369" s="201"/>
      <c r="F369" s="201"/>
      <c r="G369" s="201"/>
    </row>
    <row r="370" spans="2:7" ht="18.75" x14ac:dyDescent="0.3">
      <c r="B370" s="185"/>
      <c r="C370" s="185"/>
      <c r="D370" s="201"/>
      <c r="E370" s="201"/>
      <c r="F370" s="201"/>
      <c r="G370" s="201"/>
    </row>
    <row r="371" spans="2:7" ht="18.75" x14ac:dyDescent="0.3">
      <c r="B371" s="185"/>
      <c r="C371" s="185"/>
      <c r="D371" s="201"/>
      <c r="E371" s="201"/>
      <c r="F371" s="201"/>
      <c r="G371" s="201"/>
    </row>
    <row r="372" spans="2:7" ht="18.75" x14ac:dyDescent="0.3">
      <c r="B372" s="185"/>
      <c r="C372" s="185"/>
      <c r="D372" s="201"/>
      <c r="E372" s="201"/>
      <c r="F372" s="201"/>
      <c r="G372" s="201"/>
    </row>
    <row r="373" spans="2:7" ht="18.75" x14ac:dyDescent="0.3">
      <c r="B373" s="185"/>
      <c r="C373" s="185"/>
      <c r="D373" s="201"/>
      <c r="E373" s="201"/>
      <c r="F373" s="201"/>
      <c r="G373" s="201"/>
    </row>
    <row r="374" spans="2:7" ht="18.75" x14ac:dyDescent="0.3">
      <c r="B374" s="185"/>
      <c r="C374" s="185"/>
      <c r="D374" s="201"/>
      <c r="E374" s="201"/>
      <c r="F374" s="201"/>
      <c r="G374" s="201"/>
    </row>
    <row r="375" spans="2:7" ht="18.75" x14ac:dyDescent="0.3">
      <c r="B375" s="185"/>
      <c r="C375" s="185"/>
      <c r="D375" s="201"/>
      <c r="E375" s="201"/>
      <c r="F375" s="201"/>
      <c r="G375" s="201"/>
    </row>
    <row r="376" spans="2:7" ht="18.75" x14ac:dyDescent="0.3">
      <c r="B376" s="185"/>
      <c r="C376" s="185"/>
      <c r="D376" s="201"/>
      <c r="E376" s="201"/>
      <c r="F376" s="201"/>
      <c r="G376" s="201"/>
    </row>
    <row r="377" spans="2:7" ht="18.75" x14ac:dyDescent="0.3">
      <c r="B377" s="185"/>
      <c r="C377" s="185"/>
      <c r="D377" s="201"/>
      <c r="E377" s="201"/>
      <c r="F377" s="201"/>
      <c r="G377" s="201"/>
    </row>
    <row r="378" spans="2:7" ht="18.75" x14ac:dyDescent="0.3">
      <c r="B378" s="185"/>
      <c r="C378" s="185"/>
      <c r="D378" s="201"/>
      <c r="E378" s="201"/>
      <c r="F378" s="201"/>
      <c r="G378" s="201"/>
    </row>
    <row r="379" spans="2:7" ht="18.75" x14ac:dyDescent="0.3">
      <c r="B379" s="185"/>
      <c r="C379" s="185"/>
      <c r="D379" s="201"/>
      <c r="E379" s="201"/>
      <c r="F379" s="201"/>
      <c r="G379" s="201"/>
    </row>
    <row r="380" spans="2:7" ht="18.75" x14ac:dyDescent="0.3">
      <c r="B380" s="185"/>
      <c r="C380" s="185"/>
      <c r="D380" s="201"/>
      <c r="E380" s="201"/>
      <c r="F380" s="201"/>
      <c r="G380" s="201"/>
    </row>
    <row r="381" spans="2:7" ht="18.75" x14ac:dyDescent="0.3">
      <c r="B381" s="185"/>
      <c r="C381" s="185"/>
      <c r="D381" s="201"/>
      <c r="E381" s="201"/>
      <c r="F381" s="201"/>
      <c r="G381" s="201"/>
    </row>
    <row r="382" spans="2:7" ht="18.75" x14ac:dyDescent="0.3">
      <c r="B382" s="185"/>
      <c r="C382" s="185"/>
      <c r="D382" s="201"/>
      <c r="E382" s="201"/>
      <c r="F382" s="201"/>
      <c r="G382" s="201"/>
    </row>
    <row r="383" spans="2:7" ht="18.75" x14ac:dyDescent="0.3">
      <c r="B383" s="185"/>
      <c r="C383" s="185"/>
      <c r="D383" s="201"/>
      <c r="E383" s="201"/>
      <c r="F383" s="201"/>
      <c r="G383" s="201"/>
    </row>
    <row r="384" spans="2:7" ht="18.75" x14ac:dyDescent="0.3">
      <c r="B384" s="185"/>
      <c r="C384" s="185"/>
      <c r="D384" s="201"/>
      <c r="E384" s="201"/>
      <c r="F384" s="201"/>
      <c r="G384" s="201"/>
    </row>
    <row r="385" spans="2:7" ht="18.75" x14ac:dyDescent="0.3">
      <c r="B385" s="185"/>
      <c r="C385" s="185"/>
      <c r="D385" s="201"/>
      <c r="E385" s="201"/>
      <c r="F385" s="201"/>
      <c r="G385" s="201"/>
    </row>
    <row r="386" spans="2:7" ht="18.75" x14ac:dyDescent="0.3">
      <c r="B386" s="185"/>
      <c r="C386" s="185"/>
      <c r="D386" s="201"/>
      <c r="E386" s="201"/>
      <c r="F386" s="201"/>
      <c r="G386" s="201"/>
    </row>
    <row r="387" spans="2:7" ht="18.75" x14ac:dyDescent="0.3">
      <c r="B387" s="185"/>
      <c r="C387" s="185"/>
      <c r="D387" s="201"/>
      <c r="E387" s="201"/>
      <c r="F387" s="201"/>
      <c r="G387" s="201"/>
    </row>
    <row r="388" spans="2:7" ht="18.75" x14ac:dyDescent="0.3">
      <c r="B388" s="185"/>
      <c r="C388" s="185"/>
      <c r="D388" s="201"/>
      <c r="E388" s="201"/>
      <c r="F388" s="201"/>
      <c r="G388" s="201"/>
    </row>
    <row r="389" spans="2:7" ht="18.75" x14ac:dyDescent="0.3">
      <c r="B389" s="185"/>
      <c r="C389" s="185"/>
      <c r="D389" s="201"/>
      <c r="E389" s="201"/>
      <c r="F389" s="201"/>
      <c r="G389" s="201"/>
    </row>
    <row r="390" spans="2:7" ht="18.75" x14ac:dyDescent="0.3">
      <c r="B390" s="185"/>
      <c r="C390" s="185"/>
      <c r="D390" s="201"/>
      <c r="E390" s="201"/>
      <c r="F390" s="201"/>
      <c r="G390" s="201"/>
    </row>
    <row r="391" spans="2:7" ht="18.75" x14ac:dyDescent="0.3">
      <c r="B391" s="185"/>
      <c r="C391" s="185"/>
      <c r="D391" s="201"/>
      <c r="E391" s="201"/>
      <c r="F391" s="201"/>
      <c r="G391" s="201"/>
    </row>
    <row r="392" spans="2:7" ht="18.75" x14ac:dyDescent="0.3">
      <c r="B392" s="185"/>
      <c r="C392" s="185"/>
      <c r="D392" s="201"/>
      <c r="E392" s="201"/>
      <c r="F392" s="201"/>
      <c r="G392" s="201"/>
    </row>
    <row r="393" spans="2:7" ht="18.75" x14ac:dyDescent="0.3">
      <c r="B393" s="185"/>
      <c r="C393" s="185"/>
      <c r="D393" s="201"/>
      <c r="E393" s="201"/>
      <c r="F393" s="201"/>
      <c r="G393" s="201"/>
    </row>
    <row r="394" spans="2:7" ht="18.75" x14ac:dyDescent="0.3">
      <c r="B394" s="185"/>
      <c r="C394" s="185"/>
      <c r="D394" s="201"/>
      <c r="E394" s="201"/>
      <c r="F394" s="201"/>
      <c r="G394" s="201"/>
    </row>
    <row r="395" spans="2:7" ht="18.75" x14ac:dyDescent="0.3">
      <c r="B395" s="185"/>
      <c r="C395" s="185"/>
      <c r="D395" s="201"/>
      <c r="E395" s="201"/>
      <c r="F395" s="201"/>
      <c r="G395" s="201"/>
    </row>
    <row r="396" spans="2:7" ht="18.75" x14ac:dyDescent="0.3">
      <c r="B396" s="185"/>
      <c r="C396" s="185"/>
      <c r="D396" s="201"/>
      <c r="E396" s="201"/>
      <c r="F396" s="201"/>
      <c r="G396" s="201"/>
    </row>
    <row r="397" spans="2:7" ht="18.75" x14ac:dyDescent="0.3">
      <c r="B397" s="185"/>
      <c r="C397" s="185"/>
      <c r="D397" s="201"/>
      <c r="E397" s="201"/>
      <c r="F397" s="201"/>
      <c r="G397" s="201"/>
    </row>
    <row r="398" spans="2:7" ht="18.75" x14ac:dyDescent="0.3">
      <c r="B398" s="185"/>
      <c r="C398" s="185"/>
      <c r="D398" s="201"/>
      <c r="E398" s="201"/>
      <c r="F398" s="201"/>
      <c r="G398" s="201"/>
    </row>
    <row r="399" spans="2:7" ht="18.75" x14ac:dyDescent="0.3">
      <c r="B399" s="185"/>
      <c r="C399" s="185"/>
      <c r="D399" s="201"/>
      <c r="E399" s="201"/>
      <c r="F399" s="201"/>
      <c r="G399" s="201"/>
    </row>
    <row r="400" spans="2:7" ht="18.75" x14ac:dyDescent="0.3">
      <c r="B400" s="185"/>
      <c r="C400" s="185"/>
      <c r="D400" s="201"/>
      <c r="E400" s="201"/>
      <c r="F400" s="201"/>
      <c r="G400" s="201"/>
    </row>
    <row r="401" spans="2:7" ht="18.75" x14ac:dyDescent="0.3">
      <c r="B401" s="185"/>
      <c r="C401" s="185"/>
      <c r="D401" s="201"/>
      <c r="E401" s="201"/>
      <c r="F401" s="201"/>
      <c r="G401" s="201"/>
    </row>
    <row r="402" spans="2:7" ht="18.75" x14ac:dyDescent="0.3">
      <c r="B402" s="185"/>
      <c r="C402" s="185"/>
      <c r="D402" s="201"/>
      <c r="E402" s="201"/>
      <c r="F402" s="201"/>
      <c r="G402" s="201"/>
    </row>
    <row r="403" spans="2:7" ht="18.75" x14ac:dyDescent="0.3">
      <c r="B403" s="185"/>
      <c r="C403" s="185"/>
      <c r="D403" s="201"/>
      <c r="E403" s="201"/>
      <c r="F403" s="201"/>
      <c r="G403" s="201"/>
    </row>
    <row r="404" spans="2:7" ht="18.75" x14ac:dyDescent="0.3">
      <c r="B404" s="185"/>
      <c r="C404" s="185"/>
      <c r="D404" s="201"/>
      <c r="E404" s="201"/>
      <c r="F404" s="201"/>
      <c r="G404" s="201"/>
    </row>
    <row r="405" spans="2:7" ht="18.75" x14ac:dyDescent="0.3">
      <c r="B405" s="185"/>
      <c r="C405" s="185"/>
      <c r="D405" s="201"/>
      <c r="E405" s="201"/>
      <c r="F405" s="201"/>
      <c r="G405" s="201"/>
    </row>
    <row r="406" spans="2:7" ht="18.75" x14ac:dyDescent="0.3">
      <c r="B406" s="185"/>
      <c r="C406" s="185"/>
      <c r="D406" s="201"/>
      <c r="E406" s="201"/>
      <c r="F406" s="201"/>
      <c r="G406" s="201"/>
    </row>
    <row r="407" spans="2:7" ht="18.75" x14ac:dyDescent="0.3">
      <c r="B407" s="185"/>
      <c r="C407" s="185"/>
      <c r="D407" s="201"/>
      <c r="E407" s="201"/>
      <c r="F407" s="201"/>
      <c r="G407" s="201"/>
    </row>
    <row r="408" spans="2:7" ht="18.75" x14ac:dyDescent="0.3">
      <c r="B408" s="185"/>
      <c r="C408" s="185"/>
      <c r="D408" s="201"/>
      <c r="E408" s="201"/>
      <c r="F408" s="201"/>
      <c r="G408" s="201"/>
    </row>
    <row r="409" spans="2:7" ht="18.75" x14ac:dyDescent="0.3">
      <c r="B409" s="185"/>
      <c r="C409" s="185"/>
      <c r="D409" s="201"/>
      <c r="E409" s="201"/>
      <c r="F409" s="201"/>
      <c r="G409" s="201"/>
    </row>
    <row r="410" spans="2:7" ht="18.75" x14ac:dyDescent="0.3">
      <c r="B410" s="185"/>
      <c r="C410" s="185"/>
      <c r="D410" s="201"/>
      <c r="E410" s="201"/>
      <c r="F410" s="201"/>
      <c r="G410" s="201"/>
    </row>
    <row r="411" spans="2:7" ht="18.75" x14ac:dyDescent="0.3">
      <c r="B411" s="185"/>
      <c r="C411" s="185"/>
      <c r="D411" s="201"/>
      <c r="E411" s="201"/>
      <c r="F411" s="201"/>
      <c r="G411" s="201"/>
    </row>
    <row r="412" spans="2:7" ht="18.75" x14ac:dyDescent="0.3">
      <c r="B412" s="185"/>
      <c r="C412" s="185"/>
      <c r="D412" s="201"/>
      <c r="E412" s="201"/>
      <c r="F412" s="201"/>
      <c r="G412" s="201"/>
    </row>
    <row r="413" spans="2:7" ht="18.75" x14ac:dyDescent="0.3">
      <c r="B413" s="185"/>
      <c r="C413" s="185"/>
      <c r="D413" s="201"/>
      <c r="E413" s="201"/>
      <c r="F413" s="201"/>
      <c r="G413" s="201"/>
    </row>
    <row r="414" spans="2:7" ht="18.75" x14ac:dyDescent="0.3">
      <c r="B414" s="185"/>
      <c r="C414" s="185"/>
      <c r="D414" s="201"/>
      <c r="E414" s="201"/>
      <c r="F414" s="201"/>
      <c r="G414" s="201"/>
    </row>
    <row r="415" spans="2:7" ht="18.75" x14ac:dyDescent="0.3">
      <c r="B415" s="185"/>
      <c r="C415" s="185"/>
      <c r="D415" s="201"/>
      <c r="E415" s="201"/>
      <c r="F415" s="201"/>
      <c r="G415" s="201"/>
    </row>
    <row r="416" spans="2:7" ht="18.75" x14ac:dyDescent="0.3">
      <c r="B416" s="185"/>
      <c r="C416" s="185"/>
      <c r="D416" s="201"/>
      <c r="E416" s="201"/>
      <c r="F416" s="201"/>
      <c r="G416" s="201"/>
    </row>
    <row r="417" spans="2:7" ht="18.75" x14ac:dyDescent="0.3">
      <c r="B417" s="185"/>
      <c r="C417" s="185"/>
      <c r="D417" s="201"/>
      <c r="E417" s="201"/>
      <c r="F417" s="201"/>
      <c r="G417" s="201"/>
    </row>
    <row r="418" spans="2:7" ht="18.75" x14ac:dyDescent="0.3">
      <c r="B418" s="185"/>
      <c r="C418" s="185"/>
      <c r="D418" s="201"/>
      <c r="E418" s="201"/>
      <c r="F418" s="201"/>
      <c r="G418" s="201"/>
    </row>
    <row r="419" spans="2:7" ht="18.75" x14ac:dyDescent="0.3">
      <c r="B419" s="185"/>
      <c r="C419" s="185"/>
      <c r="D419" s="201"/>
      <c r="E419" s="201"/>
      <c r="F419" s="201"/>
      <c r="G419" s="201"/>
    </row>
    <row r="420" spans="2:7" ht="18.75" x14ac:dyDescent="0.3">
      <c r="B420" s="185"/>
      <c r="C420" s="185"/>
      <c r="D420" s="201"/>
      <c r="E420" s="201"/>
      <c r="F420" s="201"/>
      <c r="G420" s="201"/>
    </row>
    <row r="421" spans="2:7" ht="18.75" x14ac:dyDescent="0.3">
      <c r="B421" s="185"/>
      <c r="C421" s="185"/>
      <c r="D421" s="201"/>
      <c r="E421" s="201"/>
      <c r="F421" s="201"/>
      <c r="G421" s="201"/>
    </row>
    <row r="422" spans="2:7" ht="18.75" x14ac:dyDescent="0.3">
      <c r="B422" s="185"/>
      <c r="C422" s="185"/>
      <c r="D422" s="201"/>
      <c r="E422" s="201"/>
      <c r="F422" s="201"/>
      <c r="G422" s="201"/>
    </row>
    <row r="423" spans="2:7" ht="18.75" x14ac:dyDescent="0.3">
      <c r="B423" s="185"/>
      <c r="C423" s="185"/>
      <c r="D423" s="201"/>
      <c r="E423" s="201"/>
      <c r="F423" s="201"/>
      <c r="G423" s="201"/>
    </row>
    <row r="424" spans="2:7" ht="18.75" x14ac:dyDescent="0.3">
      <c r="B424" s="185"/>
      <c r="C424" s="185"/>
      <c r="D424" s="201"/>
      <c r="E424" s="201"/>
      <c r="F424" s="201"/>
      <c r="G424" s="201"/>
    </row>
    <row r="425" spans="2:7" ht="18.75" x14ac:dyDescent="0.3">
      <c r="B425" s="185"/>
      <c r="C425" s="185"/>
      <c r="D425" s="201"/>
      <c r="E425" s="201"/>
      <c r="F425" s="201"/>
      <c r="G425" s="201"/>
    </row>
    <row r="426" spans="2:7" ht="18.75" x14ac:dyDescent="0.3">
      <c r="B426" s="185"/>
      <c r="C426" s="185"/>
      <c r="D426" s="201"/>
      <c r="E426" s="201"/>
      <c r="F426" s="201"/>
      <c r="G426" s="201"/>
    </row>
    <row r="427" spans="2:7" ht="18.75" x14ac:dyDescent="0.3">
      <c r="B427" s="185"/>
      <c r="C427" s="185"/>
      <c r="D427" s="201"/>
      <c r="E427" s="201"/>
      <c r="F427" s="201"/>
      <c r="G427" s="201"/>
    </row>
    <row r="428" spans="2:7" ht="18.75" x14ac:dyDescent="0.3">
      <c r="B428" s="185"/>
      <c r="C428" s="185"/>
      <c r="D428" s="201"/>
      <c r="E428" s="201"/>
      <c r="F428" s="201"/>
      <c r="G428" s="201"/>
    </row>
    <row r="429" spans="2:7" ht="18.75" x14ac:dyDescent="0.3">
      <c r="B429" s="185"/>
      <c r="C429" s="185"/>
      <c r="D429" s="201"/>
      <c r="E429" s="201"/>
      <c r="F429" s="201"/>
      <c r="G429" s="201"/>
    </row>
    <row r="430" spans="2:7" ht="18.75" x14ac:dyDescent="0.3">
      <c r="B430" s="185"/>
      <c r="C430" s="185"/>
      <c r="D430" s="201"/>
      <c r="E430" s="201"/>
      <c r="F430" s="201"/>
      <c r="G430" s="201"/>
    </row>
    <row r="431" spans="2:7" ht="18.75" x14ac:dyDescent="0.3">
      <c r="B431" s="185"/>
      <c r="C431" s="185"/>
      <c r="D431" s="201"/>
      <c r="E431" s="201"/>
      <c r="F431" s="201"/>
      <c r="G431" s="201"/>
    </row>
    <row r="432" spans="2:7" ht="18.75" x14ac:dyDescent="0.3">
      <c r="B432" s="185"/>
      <c r="C432" s="185"/>
      <c r="D432" s="201"/>
      <c r="E432" s="201"/>
      <c r="F432" s="201"/>
      <c r="G432" s="201"/>
    </row>
    <row r="433" spans="2:7" ht="18.75" x14ac:dyDescent="0.3">
      <c r="B433" s="185"/>
      <c r="C433" s="185"/>
      <c r="D433" s="201"/>
      <c r="E433" s="201"/>
      <c r="F433" s="201"/>
      <c r="G433" s="201"/>
    </row>
    <row r="434" spans="2:7" ht="18.75" x14ac:dyDescent="0.3">
      <c r="B434" s="185"/>
      <c r="C434" s="185"/>
      <c r="D434" s="201"/>
      <c r="E434" s="201"/>
      <c r="F434" s="201"/>
      <c r="G434" s="201"/>
    </row>
    <row r="435" spans="2:7" ht="18.75" x14ac:dyDescent="0.3">
      <c r="B435" s="185"/>
      <c r="C435" s="185"/>
      <c r="D435" s="201"/>
      <c r="E435" s="201"/>
      <c r="F435" s="201"/>
      <c r="G435" s="201"/>
    </row>
    <row r="436" spans="2:7" ht="18.75" x14ac:dyDescent="0.3">
      <c r="B436" s="185"/>
      <c r="C436" s="185"/>
      <c r="D436" s="201"/>
      <c r="E436" s="201"/>
      <c r="F436" s="201"/>
      <c r="G436" s="201"/>
    </row>
    <row r="437" spans="2:7" ht="18.75" x14ac:dyDescent="0.3">
      <c r="B437" s="185"/>
      <c r="C437" s="185"/>
      <c r="D437" s="201"/>
      <c r="E437" s="201"/>
      <c r="F437" s="201"/>
      <c r="G437" s="201"/>
    </row>
    <row r="438" spans="2:7" ht="18.75" x14ac:dyDescent="0.3">
      <c r="B438" s="185"/>
      <c r="C438" s="185"/>
      <c r="D438" s="201"/>
      <c r="E438" s="201"/>
      <c r="F438" s="201"/>
      <c r="G438" s="201"/>
    </row>
    <row r="439" spans="2:7" ht="18.75" x14ac:dyDescent="0.3">
      <c r="B439" s="185"/>
      <c r="C439" s="185"/>
      <c r="D439" s="201"/>
      <c r="E439" s="201"/>
      <c r="F439" s="201"/>
      <c r="G439" s="201"/>
    </row>
    <row r="440" spans="2:7" ht="18.75" x14ac:dyDescent="0.3">
      <c r="B440" s="185"/>
      <c r="C440" s="185"/>
      <c r="D440" s="201"/>
      <c r="E440" s="201"/>
      <c r="F440" s="201"/>
      <c r="G440" s="201"/>
    </row>
    <row r="441" spans="2:7" ht="18.75" x14ac:dyDescent="0.3">
      <c r="B441" s="185"/>
      <c r="C441" s="185"/>
      <c r="D441" s="201"/>
      <c r="E441" s="201"/>
      <c r="F441" s="201"/>
      <c r="G441" s="201"/>
    </row>
    <row r="442" spans="2:7" ht="18.75" x14ac:dyDescent="0.3">
      <c r="B442" s="185"/>
      <c r="C442" s="185"/>
      <c r="D442" s="201"/>
      <c r="E442" s="201"/>
      <c r="F442" s="201"/>
      <c r="G442" s="201"/>
    </row>
    <row r="443" spans="2:7" ht="18.75" x14ac:dyDescent="0.3">
      <c r="B443" s="185"/>
      <c r="C443" s="185"/>
      <c r="D443" s="201"/>
      <c r="E443" s="201"/>
      <c r="F443" s="201"/>
      <c r="G443" s="201"/>
    </row>
    <row r="444" spans="2:7" ht="18.75" x14ac:dyDescent="0.3">
      <c r="B444" s="185"/>
      <c r="C444" s="185"/>
      <c r="D444" s="201"/>
      <c r="E444" s="201"/>
      <c r="F444" s="201"/>
      <c r="G444" s="201"/>
    </row>
    <row r="445" spans="2:7" ht="18.75" x14ac:dyDescent="0.3">
      <c r="B445" s="185"/>
      <c r="C445" s="185"/>
      <c r="D445" s="201"/>
      <c r="E445" s="201"/>
      <c r="F445" s="201"/>
      <c r="G445" s="201"/>
    </row>
    <row r="446" spans="2:7" ht="18.75" x14ac:dyDescent="0.3">
      <c r="B446" s="185"/>
      <c r="C446" s="185"/>
      <c r="D446" s="201"/>
      <c r="E446" s="201"/>
      <c r="F446" s="201"/>
      <c r="G446" s="201"/>
    </row>
    <row r="447" spans="2:7" ht="18.75" x14ac:dyDescent="0.3">
      <c r="B447" s="185"/>
      <c r="C447" s="185"/>
      <c r="D447" s="201"/>
      <c r="E447" s="201"/>
      <c r="F447" s="201"/>
      <c r="G447" s="201"/>
    </row>
    <row r="448" spans="2:7" ht="18.75" x14ac:dyDescent="0.3">
      <c r="B448" s="185"/>
      <c r="C448" s="185"/>
      <c r="D448" s="201"/>
      <c r="E448" s="201"/>
      <c r="F448" s="201"/>
      <c r="G448" s="201"/>
    </row>
    <row r="449" spans="2:7" ht="18.75" x14ac:dyDescent="0.3">
      <c r="B449" s="185"/>
      <c r="C449" s="185"/>
      <c r="D449" s="201"/>
      <c r="E449" s="201"/>
      <c r="F449" s="201"/>
      <c r="G449" s="201"/>
    </row>
    <row r="450" spans="2:7" ht="18.75" x14ac:dyDescent="0.3">
      <c r="B450" s="185"/>
      <c r="C450" s="185"/>
      <c r="D450" s="201"/>
      <c r="E450" s="201"/>
      <c r="F450" s="201"/>
      <c r="G450" s="201"/>
    </row>
    <row r="451" spans="2:7" ht="18.75" x14ac:dyDescent="0.3">
      <c r="B451" s="185"/>
      <c r="C451" s="185"/>
      <c r="D451" s="201"/>
      <c r="E451" s="201"/>
      <c r="F451" s="201"/>
      <c r="G451" s="201"/>
    </row>
    <row r="452" spans="2:7" ht="18.75" x14ac:dyDescent="0.3">
      <c r="B452" s="185"/>
      <c r="C452" s="185"/>
      <c r="D452" s="201"/>
      <c r="E452" s="201"/>
      <c r="F452" s="201"/>
      <c r="G452" s="201"/>
    </row>
    <row r="453" spans="2:7" ht="18.75" x14ac:dyDescent="0.3">
      <c r="B453" s="185"/>
      <c r="C453" s="185"/>
      <c r="D453" s="201"/>
      <c r="E453" s="201"/>
      <c r="F453" s="201"/>
      <c r="G453" s="201"/>
    </row>
    <row r="454" spans="2:7" ht="18.75" x14ac:dyDescent="0.3">
      <c r="B454" s="185"/>
      <c r="C454" s="185"/>
      <c r="D454" s="201"/>
      <c r="E454" s="201"/>
      <c r="F454" s="201"/>
      <c r="G454" s="201"/>
    </row>
    <row r="455" spans="2:7" ht="18.75" x14ac:dyDescent="0.3">
      <c r="B455" s="185"/>
      <c r="C455" s="185"/>
      <c r="D455" s="201"/>
      <c r="E455" s="201"/>
      <c r="F455" s="201"/>
      <c r="G455" s="201"/>
    </row>
    <row r="456" spans="2:7" ht="18.75" x14ac:dyDescent="0.3">
      <c r="B456" s="185"/>
      <c r="C456" s="185"/>
      <c r="D456" s="201"/>
      <c r="E456" s="201"/>
      <c r="F456" s="201"/>
      <c r="G456" s="201"/>
    </row>
    <row r="457" spans="2:7" ht="18.75" x14ac:dyDescent="0.3">
      <c r="B457" s="185"/>
      <c r="C457" s="185"/>
      <c r="D457" s="201"/>
      <c r="E457" s="201"/>
      <c r="F457" s="201"/>
      <c r="G457" s="201"/>
    </row>
    <row r="458" spans="2:7" ht="18.75" x14ac:dyDescent="0.3">
      <c r="B458" s="185"/>
      <c r="C458" s="185"/>
      <c r="D458" s="201"/>
      <c r="E458" s="201"/>
      <c r="F458" s="201"/>
      <c r="G458" s="201"/>
    </row>
    <row r="459" spans="2:7" ht="18.75" x14ac:dyDescent="0.3">
      <c r="B459" s="185"/>
      <c r="C459" s="185"/>
      <c r="D459" s="201"/>
      <c r="E459" s="201"/>
      <c r="F459" s="201"/>
      <c r="G459" s="201"/>
    </row>
    <row r="460" spans="2:7" ht="18.75" x14ac:dyDescent="0.3">
      <c r="B460" s="185"/>
      <c r="C460" s="185"/>
      <c r="D460" s="201"/>
      <c r="E460" s="201"/>
      <c r="F460" s="201"/>
      <c r="G460" s="201"/>
    </row>
    <row r="461" spans="2:7" ht="18.75" x14ac:dyDescent="0.3">
      <c r="B461" s="185"/>
      <c r="C461" s="185"/>
      <c r="D461" s="201"/>
      <c r="E461" s="201"/>
      <c r="F461" s="201"/>
      <c r="G461" s="201"/>
    </row>
    <row r="462" spans="2:7" ht="18.75" x14ac:dyDescent="0.3">
      <c r="B462" s="185"/>
      <c r="C462" s="185"/>
      <c r="D462" s="201"/>
      <c r="E462" s="201"/>
      <c r="F462" s="201"/>
      <c r="G462" s="201"/>
    </row>
    <row r="463" spans="2:7" ht="18.75" x14ac:dyDescent="0.3">
      <c r="B463" s="185"/>
      <c r="C463" s="185"/>
      <c r="D463" s="201"/>
      <c r="E463" s="201"/>
      <c r="F463" s="201"/>
      <c r="G463" s="201"/>
    </row>
    <row r="464" spans="2:7" ht="18.75" x14ac:dyDescent="0.3">
      <c r="B464" s="185"/>
      <c r="C464" s="185"/>
      <c r="D464" s="201"/>
      <c r="E464" s="201"/>
      <c r="F464" s="201"/>
      <c r="G464" s="201"/>
    </row>
    <row r="465" spans="2:7" ht="18.75" x14ac:dyDescent="0.3">
      <c r="B465" s="185"/>
      <c r="C465" s="185"/>
      <c r="D465" s="201"/>
      <c r="E465" s="201"/>
      <c r="F465" s="201"/>
      <c r="G465" s="201"/>
    </row>
    <row r="466" spans="2:7" ht="18.75" x14ac:dyDescent="0.3">
      <c r="B466" s="185"/>
      <c r="C466" s="185"/>
      <c r="D466" s="201"/>
      <c r="E466" s="201"/>
      <c r="F466" s="201"/>
      <c r="G466" s="201"/>
    </row>
    <row r="467" spans="2:7" ht="18.75" x14ac:dyDescent="0.3">
      <c r="B467" s="185"/>
      <c r="C467" s="185"/>
      <c r="D467" s="201"/>
      <c r="E467" s="201"/>
      <c r="F467" s="201"/>
      <c r="G467" s="201"/>
    </row>
    <row r="468" spans="2:7" ht="18.75" x14ac:dyDescent="0.3">
      <c r="B468" s="185"/>
      <c r="C468" s="185"/>
      <c r="D468" s="201"/>
      <c r="E468" s="201"/>
      <c r="F468" s="201"/>
      <c r="G468" s="201"/>
    </row>
    <row r="469" spans="2:7" ht="18.75" x14ac:dyDescent="0.3">
      <c r="B469" s="185"/>
      <c r="C469" s="185"/>
      <c r="D469" s="201"/>
      <c r="E469" s="201"/>
      <c r="F469" s="201"/>
      <c r="G469" s="201"/>
    </row>
    <row r="470" spans="2:7" ht="18.75" x14ac:dyDescent="0.3">
      <c r="B470" s="185"/>
      <c r="C470" s="185"/>
      <c r="D470" s="201"/>
      <c r="E470" s="201"/>
      <c r="F470" s="201"/>
      <c r="G470" s="201"/>
    </row>
    <row r="471" spans="2:7" ht="18.75" x14ac:dyDescent="0.3">
      <c r="B471" s="185"/>
      <c r="C471" s="185"/>
      <c r="D471" s="201"/>
      <c r="E471" s="201"/>
      <c r="F471" s="201"/>
      <c r="G471" s="201"/>
    </row>
    <row r="472" spans="2:7" ht="18.75" x14ac:dyDescent="0.3">
      <c r="B472" s="185"/>
      <c r="C472" s="185"/>
      <c r="D472" s="201"/>
      <c r="E472" s="201"/>
      <c r="F472" s="201"/>
      <c r="G472" s="201"/>
    </row>
    <row r="473" spans="2:7" ht="18.75" x14ac:dyDescent="0.3">
      <c r="B473" s="185"/>
      <c r="C473" s="185"/>
      <c r="D473" s="201"/>
      <c r="E473" s="201"/>
      <c r="F473" s="201"/>
      <c r="G473" s="201"/>
    </row>
    <row r="474" spans="2:7" ht="18.75" x14ac:dyDescent="0.3">
      <c r="B474" s="185"/>
      <c r="C474" s="185"/>
      <c r="D474" s="201"/>
      <c r="E474" s="201"/>
      <c r="F474" s="201"/>
      <c r="G474" s="201"/>
    </row>
    <row r="475" spans="2:7" ht="18.75" x14ac:dyDescent="0.3">
      <c r="B475" s="185"/>
      <c r="C475" s="185"/>
      <c r="D475" s="201"/>
      <c r="E475" s="201"/>
      <c r="F475" s="201"/>
      <c r="G475" s="201"/>
    </row>
    <row r="476" spans="2:7" ht="18.75" x14ac:dyDescent="0.3">
      <c r="B476" s="185"/>
      <c r="C476" s="185"/>
      <c r="D476" s="201"/>
      <c r="E476" s="201"/>
      <c r="F476" s="201"/>
      <c r="G476" s="201"/>
    </row>
    <row r="477" spans="2:7" ht="18.75" x14ac:dyDescent="0.3">
      <c r="B477" s="185"/>
      <c r="C477" s="185"/>
      <c r="D477" s="201"/>
      <c r="E477" s="201"/>
      <c r="F477" s="201"/>
      <c r="G477" s="201"/>
    </row>
    <row r="478" spans="2:7" ht="18.75" x14ac:dyDescent="0.3">
      <c r="B478" s="185"/>
      <c r="C478" s="185"/>
      <c r="D478" s="201"/>
      <c r="E478" s="201"/>
      <c r="F478" s="201"/>
      <c r="G478" s="201"/>
    </row>
    <row r="479" spans="2:7" ht="18.75" x14ac:dyDescent="0.3">
      <c r="B479" s="185"/>
      <c r="C479" s="185"/>
      <c r="D479" s="201"/>
      <c r="E479" s="201"/>
      <c r="F479" s="201"/>
      <c r="G479" s="201"/>
    </row>
    <row r="480" spans="2:7" ht="18.75" x14ac:dyDescent="0.3">
      <c r="B480" s="185"/>
      <c r="C480" s="185"/>
      <c r="D480" s="201"/>
      <c r="E480" s="201"/>
      <c r="F480" s="201"/>
      <c r="G480" s="201"/>
    </row>
    <row r="481" spans="2:7" ht="18.75" x14ac:dyDescent="0.3">
      <c r="B481" s="185"/>
      <c r="C481" s="185"/>
      <c r="D481" s="201"/>
      <c r="E481" s="201"/>
      <c r="F481" s="201"/>
      <c r="G481" s="201"/>
    </row>
    <row r="482" spans="2:7" ht="18.75" x14ac:dyDescent="0.3">
      <c r="B482" s="185"/>
      <c r="C482" s="185"/>
      <c r="D482" s="201"/>
      <c r="E482" s="201"/>
      <c r="F482" s="201"/>
      <c r="G482" s="201"/>
    </row>
    <row r="483" spans="2:7" ht="18.75" x14ac:dyDescent="0.3">
      <c r="B483" s="185"/>
      <c r="C483" s="185"/>
      <c r="D483" s="201"/>
      <c r="E483" s="201"/>
      <c r="F483" s="201"/>
      <c r="G483" s="201"/>
    </row>
    <row r="484" spans="2:7" ht="18.75" x14ac:dyDescent="0.3">
      <c r="B484" s="185"/>
      <c r="C484" s="185"/>
      <c r="D484" s="201"/>
      <c r="E484" s="201"/>
      <c r="F484" s="201"/>
      <c r="G484" s="201"/>
    </row>
    <row r="485" spans="2:7" ht="18.75" x14ac:dyDescent="0.3">
      <c r="B485" s="185"/>
      <c r="C485" s="185"/>
      <c r="D485" s="201"/>
      <c r="E485" s="201"/>
      <c r="F485" s="201"/>
      <c r="G485" s="201"/>
    </row>
    <row r="486" spans="2:7" ht="18.75" x14ac:dyDescent="0.3">
      <c r="B486" s="185"/>
      <c r="C486" s="185"/>
      <c r="D486" s="201"/>
      <c r="E486" s="201"/>
      <c r="F486" s="201"/>
      <c r="G486" s="201"/>
    </row>
  </sheetData>
  <sheetProtection sort="0" autoFilter="0" pivotTables="0"/>
  <mergeCells count="19">
    <mergeCell ref="G3:G4"/>
    <mergeCell ref="A1:U1"/>
    <mergeCell ref="H3:H4"/>
    <mergeCell ref="I3:J3"/>
    <mergeCell ref="K3:K4"/>
    <mergeCell ref="L3:L4"/>
    <mergeCell ref="M3:M4"/>
    <mergeCell ref="N3:N4"/>
    <mergeCell ref="O3:O4"/>
    <mergeCell ref="P3:Q3"/>
    <mergeCell ref="R3:R4"/>
    <mergeCell ref="S3:S4"/>
    <mergeCell ref="T3:T4"/>
    <mergeCell ref="U3:U4"/>
    <mergeCell ref="A3:A4"/>
    <mergeCell ref="B3:C3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Normal="100" zoomScaleSheetLayoutView="100" workbookViewId="0">
      <selection activeCell="F3" sqref="F3:F5"/>
    </sheetView>
  </sheetViews>
  <sheetFormatPr defaultRowHeight="15" x14ac:dyDescent="0.25"/>
  <cols>
    <col min="2" max="2" width="44.85546875" customWidth="1"/>
    <col min="3" max="3" width="31.28515625" customWidth="1"/>
    <col min="4" max="4" width="21" customWidth="1"/>
    <col min="5" max="5" width="32.28515625" customWidth="1"/>
    <col min="6" max="6" width="23" customWidth="1"/>
  </cols>
  <sheetData>
    <row r="1" spans="1:6" ht="38.25" customHeight="1" x14ac:dyDescent="0.25">
      <c r="A1" s="360" t="s">
        <v>237</v>
      </c>
      <c r="B1" s="361"/>
      <c r="C1" s="361"/>
      <c r="D1" s="361"/>
      <c r="E1" s="361"/>
      <c r="F1" s="362"/>
    </row>
    <row r="2" spans="1:6" ht="116.25" customHeight="1" x14ac:dyDescent="0.25">
      <c r="A2" s="111" t="s">
        <v>50</v>
      </c>
      <c r="B2" s="112" t="s">
        <v>116</v>
      </c>
      <c r="C2" s="46" t="s">
        <v>117</v>
      </c>
      <c r="D2" s="112" t="s">
        <v>112</v>
      </c>
      <c r="E2" s="112" t="s">
        <v>234</v>
      </c>
      <c r="F2" s="113" t="s">
        <v>118</v>
      </c>
    </row>
    <row r="3" spans="1:6" ht="47.25" x14ac:dyDescent="0.25">
      <c r="A3" s="213">
        <v>1</v>
      </c>
      <c r="B3" s="126" t="s">
        <v>428</v>
      </c>
      <c r="C3" s="126" t="s">
        <v>69</v>
      </c>
      <c r="D3" s="125" t="s">
        <v>429</v>
      </c>
      <c r="E3" s="126" t="s">
        <v>430</v>
      </c>
      <c r="F3" s="212" t="s">
        <v>582</v>
      </c>
    </row>
    <row r="4" spans="1:6" ht="111.75" customHeight="1" x14ac:dyDescent="0.25">
      <c r="A4" s="213">
        <v>2</v>
      </c>
      <c r="B4" s="126" t="s">
        <v>431</v>
      </c>
      <c r="C4" s="126" t="s">
        <v>71</v>
      </c>
      <c r="D4" s="125" t="s">
        <v>429</v>
      </c>
      <c r="E4" s="218" t="s">
        <v>517</v>
      </c>
      <c r="F4" s="212" t="s">
        <v>582</v>
      </c>
    </row>
    <row r="5" spans="1:6" ht="81.75" customHeight="1" x14ac:dyDescent="0.25">
      <c r="A5" s="213">
        <v>3</v>
      </c>
      <c r="B5" s="211" t="s">
        <v>432</v>
      </c>
      <c r="C5" s="126" t="s">
        <v>71</v>
      </c>
      <c r="D5" s="125" t="s">
        <v>429</v>
      </c>
      <c r="E5" s="218" t="s">
        <v>518</v>
      </c>
      <c r="F5" s="212" t="s">
        <v>516</v>
      </c>
    </row>
    <row r="6" spans="1:6" ht="18.75" x14ac:dyDescent="0.25">
      <c r="A6" s="128"/>
      <c r="B6" s="30"/>
      <c r="C6" s="30"/>
      <c r="D6" s="33"/>
      <c r="E6" s="33"/>
      <c r="F6" s="129"/>
    </row>
    <row r="7" spans="1:6" ht="18.75" x14ac:dyDescent="0.25">
      <c r="A7" s="128"/>
      <c r="B7" s="30"/>
      <c r="C7" s="30"/>
      <c r="D7" s="33"/>
      <c r="E7" s="33"/>
      <c r="F7" s="129"/>
    </row>
    <row r="8" spans="1:6" ht="18.75" x14ac:dyDescent="0.25">
      <c r="A8" s="128"/>
      <c r="B8" s="30"/>
      <c r="C8" s="30"/>
      <c r="D8" s="33"/>
      <c r="E8" s="33"/>
      <c r="F8" s="129"/>
    </row>
    <row r="9" spans="1:6" ht="18.75" x14ac:dyDescent="0.25">
      <c r="A9" s="128"/>
      <c r="B9" s="30"/>
      <c r="C9" s="30"/>
      <c r="D9" s="33"/>
      <c r="E9" s="33"/>
      <c r="F9" s="129"/>
    </row>
    <row r="10" spans="1:6" ht="18.75" x14ac:dyDescent="0.25">
      <c r="A10" s="128"/>
      <c r="B10" s="30"/>
      <c r="C10" s="30"/>
      <c r="D10" s="33"/>
      <c r="E10" s="33"/>
      <c r="F10" s="129"/>
    </row>
    <row r="11" spans="1:6" ht="18.75" x14ac:dyDescent="0.25">
      <c r="A11" s="128"/>
      <c r="B11" s="30"/>
      <c r="C11" s="30"/>
      <c r="D11" s="33"/>
      <c r="E11" s="33"/>
      <c r="F11" s="129"/>
    </row>
    <row r="12" spans="1:6" ht="18.75" x14ac:dyDescent="0.25">
      <c r="A12" s="128"/>
      <c r="B12" s="30"/>
      <c r="C12" s="30"/>
      <c r="D12" s="33"/>
      <c r="E12" s="33"/>
      <c r="F12" s="129"/>
    </row>
    <row r="13" spans="1:6" ht="18.75" x14ac:dyDescent="0.25">
      <c r="A13" s="128"/>
      <c r="B13" s="30"/>
      <c r="C13" s="30"/>
      <c r="D13" s="33"/>
      <c r="E13" s="33"/>
      <c r="F13" s="129"/>
    </row>
    <row r="14" spans="1:6" ht="18.75" x14ac:dyDescent="0.25">
      <c r="A14" s="128"/>
      <c r="B14" s="30"/>
      <c r="C14" s="30"/>
      <c r="D14" s="33"/>
      <c r="E14" s="33"/>
      <c r="F14" s="129"/>
    </row>
    <row r="15" spans="1:6" ht="18.75" x14ac:dyDescent="0.25">
      <c r="A15" s="128"/>
      <c r="B15" s="30"/>
      <c r="C15" s="30"/>
      <c r="D15" s="33"/>
      <c r="E15" s="33"/>
      <c r="F15" s="129"/>
    </row>
    <row r="16" spans="1:6" ht="18.75" x14ac:dyDescent="0.25">
      <c r="A16" s="128"/>
      <c r="B16" s="30"/>
      <c r="C16" s="30"/>
      <c r="D16" s="33"/>
      <c r="E16" s="33"/>
      <c r="F16" s="129"/>
    </row>
    <row r="17" spans="1:6" ht="18.75" x14ac:dyDescent="0.25">
      <c r="A17" s="128"/>
      <c r="B17" s="30"/>
      <c r="C17" s="30"/>
      <c r="D17" s="33"/>
      <c r="E17" s="33"/>
      <c r="F17" s="129"/>
    </row>
    <row r="18" spans="1:6" ht="18.75" x14ac:dyDescent="0.25">
      <c r="A18" s="128"/>
      <c r="B18" s="30"/>
      <c r="C18" s="30"/>
      <c r="D18" s="33"/>
      <c r="E18" s="33"/>
      <c r="F18" s="129"/>
    </row>
    <row r="19" spans="1:6" ht="18.75" x14ac:dyDescent="0.25">
      <c r="A19" s="128"/>
      <c r="B19" s="30"/>
      <c r="C19" s="30"/>
      <c r="D19" s="33"/>
      <c r="E19" s="33"/>
      <c r="F19" s="129"/>
    </row>
    <row r="20" spans="1:6" ht="18.75" x14ac:dyDescent="0.25">
      <c r="A20" s="128"/>
      <c r="B20" s="30"/>
      <c r="C20" s="30"/>
      <c r="D20" s="33"/>
      <c r="E20" s="33"/>
      <c r="F20" s="129"/>
    </row>
    <row r="21" spans="1:6" ht="18.75" x14ac:dyDescent="0.25">
      <c r="A21" s="128"/>
      <c r="B21" s="30"/>
      <c r="C21" s="30"/>
      <c r="D21" s="33"/>
      <c r="E21" s="33"/>
      <c r="F21" s="129"/>
    </row>
    <row r="22" spans="1:6" ht="18.75" x14ac:dyDescent="0.25">
      <c r="A22" s="128"/>
      <c r="B22" s="30"/>
      <c r="C22" s="30"/>
      <c r="D22" s="33"/>
      <c r="E22" s="33"/>
      <c r="F22" s="129"/>
    </row>
    <row r="23" spans="1:6" ht="18.75" x14ac:dyDescent="0.25">
      <c r="A23" s="128"/>
      <c r="B23" s="30"/>
      <c r="C23" s="30"/>
      <c r="D23" s="33"/>
      <c r="E23" s="33"/>
      <c r="F23" s="129"/>
    </row>
    <row r="24" spans="1:6" ht="18.75" x14ac:dyDescent="0.25">
      <c r="A24" s="128"/>
      <c r="B24" s="30"/>
      <c r="C24" s="30"/>
      <c r="D24" s="33"/>
      <c r="E24" s="33"/>
      <c r="F24" s="129"/>
    </row>
    <row r="25" spans="1:6" ht="18.75" x14ac:dyDescent="0.25">
      <c r="A25" s="128"/>
      <c r="B25" s="30"/>
      <c r="C25" s="30"/>
      <c r="D25" s="33"/>
      <c r="E25" s="33"/>
      <c r="F25" s="129"/>
    </row>
    <row r="26" spans="1:6" ht="18.75" x14ac:dyDescent="0.25">
      <c r="A26" s="128"/>
      <c r="B26" s="30"/>
      <c r="C26" s="30"/>
      <c r="D26" s="33"/>
      <c r="E26" s="33"/>
      <c r="F26" s="129"/>
    </row>
    <row r="27" spans="1:6" ht="18.75" x14ac:dyDescent="0.25">
      <c r="A27" s="128"/>
      <c r="B27" s="30"/>
      <c r="C27" s="30"/>
      <c r="D27" s="33"/>
      <c r="E27" s="33"/>
      <c r="F27" s="129"/>
    </row>
    <row r="28" spans="1:6" ht="18.75" x14ac:dyDescent="0.25">
      <c r="A28" s="128"/>
      <c r="B28" s="30"/>
      <c r="C28" s="30"/>
      <c r="D28" s="33"/>
      <c r="E28" s="33"/>
      <c r="F28" s="129"/>
    </row>
    <row r="29" spans="1:6" ht="18.75" x14ac:dyDescent="0.25">
      <c r="A29" s="128"/>
      <c r="B29" s="30"/>
      <c r="C29" s="30"/>
      <c r="D29" s="33"/>
      <c r="E29" s="33"/>
      <c r="F29" s="129"/>
    </row>
    <row r="30" spans="1:6" ht="18.75" x14ac:dyDescent="0.25">
      <c r="A30" s="128"/>
      <c r="B30" s="30"/>
      <c r="C30" s="30"/>
      <c r="D30" s="33"/>
      <c r="E30" s="33"/>
      <c r="F30" s="129"/>
    </row>
    <row r="31" spans="1:6" ht="18.75" x14ac:dyDescent="0.25">
      <c r="A31" s="128"/>
      <c r="B31" s="30"/>
      <c r="C31" s="30"/>
      <c r="D31" s="33"/>
      <c r="E31" s="33"/>
      <c r="F31" s="129"/>
    </row>
    <row r="32" spans="1:6" ht="18.75" x14ac:dyDescent="0.25">
      <c r="A32" s="128"/>
      <c r="B32" s="30"/>
      <c r="C32" s="30"/>
      <c r="D32" s="33"/>
      <c r="E32" s="33"/>
      <c r="F32" s="129"/>
    </row>
    <row r="33" spans="1:6" ht="18.75" x14ac:dyDescent="0.25">
      <c r="A33" s="128"/>
      <c r="B33" s="30"/>
      <c r="C33" s="30"/>
      <c r="D33" s="33"/>
      <c r="E33" s="33"/>
      <c r="F33" s="129"/>
    </row>
    <row r="34" spans="1:6" ht="18.75" x14ac:dyDescent="0.25">
      <c r="A34" s="128"/>
      <c r="B34" s="30"/>
      <c r="C34" s="30"/>
      <c r="D34" s="33"/>
      <c r="E34" s="33"/>
      <c r="F34" s="129"/>
    </row>
    <row r="35" spans="1:6" ht="18.75" x14ac:dyDescent="0.25">
      <c r="A35" s="128"/>
      <c r="B35" s="30"/>
      <c r="C35" s="30"/>
      <c r="D35" s="33"/>
      <c r="E35" s="33"/>
      <c r="F35" s="129"/>
    </row>
    <row r="36" spans="1:6" ht="18.75" x14ac:dyDescent="0.25">
      <c r="A36" s="128"/>
      <c r="B36" s="30"/>
      <c r="C36" s="30"/>
      <c r="D36" s="33"/>
      <c r="E36" s="33"/>
      <c r="F36" s="129"/>
    </row>
    <row r="37" spans="1:6" ht="18.75" x14ac:dyDescent="0.25">
      <c r="A37" s="128"/>
      <c r="B37" s="30"/>
      <c r="C37" s="30"/>
      <c r="D37" s="33"/>
      <c r="E37" s="33"/>
      <c r="F37" s="129"/>
    </row>
    <row r="38" spans="1:6" ht="18.75" x14ac:dyDescent="0.25">
      <c r="A38" s="128"/>
      <c r="B38" s="30"/>
      <c r="C38" s="30"/>
      <c r="D38" s="33"/>
      <c r="E38" s="33"/>
      <c r="F38" s="129"/>
    </row>
    <row r="39" spans="1:6" ht="18.75" x14ac:dyDescent="0.25">
      <c r="A39" s="128"/>
      <c r="B39" s="30"/>
      <c r="C39" s="30"/>
      <c r="D39" s="33"/>
      <c r="E39" s="33"/>
      <c r="F39" s="129"/>
    </row>
    <row r="40" spans="1:6" ht="18.75" x14ac:dyDescent="0.25">
      <c r="A40" s="128"/>
      <c r="B40" s="30"/>
      <c r="C40" s="30"/>
      <c r="D40" s="33"/>
      <c r="E40" s="33"/>
      <c r="F40" s="129"/>
    </row>
    <row r="41" spans="1:6" ht="18.75" x14ac:dyDescent="0.25">
      <c r="A41" s="128"/>
      <c r="B41" s="30"/>
      <c r="C41" s="30"/>
      <c r="D41" s="33"/>
      <c r="E41" s="33"/>
      <c r="F41" s="129"/>
    </row>
    <row r="42" spans="1:6" ht="18.75" x14ac:dyDescent="0.25">
      <c r="A42" s="128"/>
      <c r="B42" s="30"/>
      <c r="C42" s="30"/>
      <c r="D42" s="33"/>
      <c r="E42" s="33"/>
      <c r="F42" s="129"/>
    </row>
    <row r="43" spans="1:6" ht="18.75" x14ac:dyDescent="0.25">
      <c r="A43" s="128"/>
      <c r="B43" s="30"/>
      <c r="C43" s="30"/>
      <c r="D43" s="33"/>
      <c r="E43" s="33"/>
      <c r="F43" s="129"/>
    </row>
    <row r="44" spans="1:6" ht="18.75" x14ac:dyDescent="0.25">
      <c r="A44" s="128"/>
      <c r="B44" s="30"/>
      <c r="C44" s="30"/>
      <c r="D44" s="33"/>
      <c r="E44" s="33"/>
      <c r="F44" s="129"/>
    </row>
    <row r="45" spans="1:6" ht="18.75" x14ac:dyDescent="0.25">
      <c r="A45" s="128"/>
      <c r="B45" s="30"/>
      <c r="C45" s="30"/>
      <c r="D45" s="33"/>
      <c r="E45" s="33"/>
      <c r="F45" s="129"/>
    </row>
    <row r="46" spans="1:6" ht="18.75" x14ac:dyDescent="0.25">
      <c r="A46" s="128"/>
      <c r="B46" s="30"/>
      <c r="C46" s="30"/>
      <c r="D46" s="33"/>
      <c r="E46" s="33"/>
      <c r="F46" s="129"/>
    </row>
    <row r="47" spans="1:6" ht="18.75" x14ac:dyDescent="0.25">
      <c r="A47" s="128"/>
      <c r="B47" s="30"/>
      <c r="C47" s="30"/>
      <c r="D47" s="33"/>
      <c r="E47" s="33"/>
      <c r="F47" s="129"/>
    </row>
    <row r="48" spans="1:6" ht="19.5" thickBot="1" x14ac:dyDescent="0.3">
      <c r="A48" s="130"/>
      <c r="B48" s="131"/>
      <c r="C48" s="131"/>
      <c r="D48" s="132"/>
      <c r="E48" s="132"/>
      <c r="F48" s="133"/>
    </row>
    <row r="49" spans="1:6" ht="18.75" x14ac:dyDescent="0.25">
      <c r="A49" s="47"/>
      <c r="B49" s="47"/>
      <c r="C49" s="47"/>
      <c r="D49" s="47"/>
      <c r="E49" s="47"/>
      <c r="F49" s="4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BreakPreview" zoomScale="90" zoomScaleNormal="100" zoomScaleSheetLayoutView="90" workbookViewId="0">
      <selection activeCell="E3" sqref="E3:E6"/>
    </sheetView>
  </sheetViews>
  <sheetFormatPr defaultRowHeight="15" x14ac:dyDescent="0.25"/>
  <cols>
    <col min="1" max="1" width="9.5703125" customWidth="1"/>
    <col min="2" max="2" width="28.140625" customWidth="1"/>
    <col min="3" max="3" width="20.5703125" customWidth="1"/>
    <col min="4" max="4" width="29.5703125" customWidth="1"/>
    <col min="5" max="5" width="98.140625" customWidth="1"/>
  </cols>
  <sheetData>
    <row r="1" spans="1:5" ht="18.75" x14ac:dyDescent="0.25">
      <c r="A1" s="324" t="s">
        <v>119</v>
      </c>
      <c r="B1" s="324"/>
      <c r="C1" s="324"/>
      <c r="D1" s="324"/>
      <c r="E1" s="324"/>
    </row>
    <row r="2" spans="1:5" ht="37.5" x14ac:dyDescent="0.25">
      <c r="A2" s="115" t="s">
        <v>50</v>
      </c>
      <c r="B2" s="115" t="s">
        <v>120</v>
      </c>
      <c r="C2" s="115" t="s">
        <v>121</v>
      </c>
      <c r="D2" s="115" t="s">
        <v>122</v>
      </c>
      <c r="E2" s="115" t="s">
        <v>123</v>
      </c>
    </row>
    <row r="3" spans="1:5" ht="36" customHeight="1" x14ac:dyDescent="0.25">
      <c r="A3" s="48">
        <v>1</v>
      </c>
      <c r="B3" s="226" t="s">
        <v>526</v>
      </c>
      <c r="C3" s="124">
        <v>123</v>
      </c>
      <c r="D3" s="124">
        <v>9</v>
      </c>
      <c r="E3" s="227" t="s">
        <v>531</v>
      </c>
    </row>
    <row r="4" spans="1:5" ht="174.75" customHeight="1" x14ac:dyDescent="0.25">
      <c r="A4" s="43">
        <v>2</v>
      </c>
      <c r="B4" s="226" t="s">
        <v>527</v>
      </c>
      <c r="C4" s="124">
        <v>2303</v>
      </c>
      <c r="D4" s="124">
        <v>260</v>
      </c>
      <c r="E4" s="228" t="s">
        <v>532</v>
      </c>
    </row>
    <row r="5" spans="1:5" ht="96.75" customHeight="1" x14ac:dyDescent="0.25">
      <c r="A5" s="48">
        <v>3</v>
      </c>
      <c r="B5" s="226" t="s">
        <v>528</v>
      </c>
      <c r="C5" s="124">
        <v>1097</v>
      </c>
      <c r="D5" s="124">
        <v>164</v>
      </c>
      <c r="E5" s="228" t="s">
        <v>533</v>
      </c>
    </row>
    <row r="6" spans="1:5" ht="177.75" customHeight="1" x14ac:dyDescent="0.25">
      <c r="A6" s="48">
        <v>4</v>
      </c>
      <c r="B6" s="226" t="s">
        <v>529</v>
      </c>
      <c r="C6" s="124">
        <v>1329</v>
      </c>
      <c r="D6" s="124">
        <v>105</v>
      </c>
      <c r="E6" s="228" t="s">
        <v>534</v>
      </c>
    </row>
    <row r="7" spans="1:5" ht="20.25" customHeight="1" x14ac:dyDescent="0.25">
      <c r="A7" s="43">
        <v>5</v>
      </c>
      <c r="B7" s="226" t="s">
        <v>530</v>
      </c>
      <c r="C7" s="229">
        <v>0</v>
      </c>
      <c r="D7" s="229">
        <v>0</v>
      </c>
      <c r="E7" s="23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D3" sqref="D3"/>
    </sheetView>
  </sheetViews>
  <sheetFormatPr defaultRowHeight="15" x14ac:dyDescent="0.25"/>
  <cols>
    <col min="1" max="1" width="27.140625" customWidth="1"/>
    <col min="2" max="2" width="25" customWidth="1"/>
    <col min="3" max="3" width="20.28515625" customWidth="1"/>
    <col min="4" max="4" width="27.140625" customWidth="1"/>
  </cols>
  <sheetData>
    <row r="1" spans="1:4" ht="18.75" x14ac:dyDescent="0.3">
      <c r="A1" s="363" t="s">
        <v>124</v>
      </c>
      <c r="B1" s="363"/>
      <c r="C1" s="363"/>
      <c r="D1" s="363"/>
    </row>
    <row r="2" spans="1:4" ht="51" customHeight="1" x14ac:dyDescent="0.25">
      <c r="A2" s="27" t="s">
        <v>12</v>
      </c>
      <c r="B2" s="27" t="s">
        <v>125</v>
      </c>
      <c r="C2" s="27" t="s">
        <v>126</v>
      </c>
      <c r="D2" s="27" t="s">
        <v>127</v>
      </c>
    </row>
    <row r="3" spans="1:4" ht="83.25" customHeight="1" x14ac:dyDescent="0.25">
      <c r="A3" s="244" t="s">
        <v>128</v>
      </c>
      <c r="B3" s="244" t="s">
        <v>573</v>
      </c>
      <c r="C3" s="34">
        <v>24</v>
      </c>
      <c r="D3" s="244" t="s">
        <v>574</v>
      </c>
    </row>
    <row r="4" spans="1:4" ht="97.5" customHeight="1" x14ac:dyDescent="0.25">
      <c r="A4" s="39" t="s">
        <v>129</v>
      </c>
      <c r="B4" s="20"/>
      <c r="C4" s="34"/>
      <c r="D4" s="30"/>
    </row>
    <row r="5" spans="1:4" ht="21" customHeight="1" x14ac:dyDescent="0.25">
      <c r="A5" s="39" t="s">
        <v>130</v>
      </c>
      <c r="B5" s="20"/>
      <c r="C5" s="34"/>
      <c r="D5" s="30"/>
    </row>
    <row r="6" spans="1:4" ht="75" customHeight="1" x14ac:dyDescent="0.3">
      <c r="A6" s="50" t="s">
        <v>131</v>
      </c>
      <c r="B6" s="20"/>
      <c r="C6" s="34"/>
      <c r="D6" s="30"/>
    </row>
    <row r="7" spans="1:4" ht="16.5" customHeight="1" x14ac:dyDescent="0.3">
      <c r="A7" s="50" t="s">
        <v>130</v>
      </c>
      <c r="B7" s="20"/>
      <c r="C7" s="34"/>
      <c r="D7" s="3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view="pageBreakPreview" topLeftCell="A7" zoomScaleNormal="100" zoomScaleSheetLayoutView="100" workbookViewId="0">
      <selection activeCell="C25" sqref="C25"/>
    </sheetView>
  </sheetViews>
  <sheetFormatPr defaultRowHeight="15" x14ac:dyDescent="0.25"/>
  <cols>
    <col min="1" max="1" width="47.42578125" customWidth="1"/>
    <col min="2" max="2" width="39.5703125" customWidth="1"/>
    <col min="3" max="3" width="43.7109375" customWidth="1"/>
  </cols>
  <sheetData>
    <row r="1" spans="1:3" ht="18.75" x14ac:dyDescent="0.25">
      <c r="A1" s="324" t="s">
        <v>132</v>
      </c>
      <c r="B1" s="324"/>
      <c r="C1" s="324"/>
    </row>
    <row r="2" spans="1:3" ht="18.75" x14ac:dyDescent="0.25">
      <c r="A2" s="312" t="s">
        <v>133</v>
      </c>
      <c r="B2" s="312"/>
      <c r="C2" s="312"/>
    </row>
    <row r="3" spans="1:3" ht="84" customHeight="1" x14ac:dyDescent="0.25">
      <c r="A3" s="27" t="s">
        <v>134</v>
      </c>
      <c r="B3" s="51" t="s">
        <v>135</v>
      </c>
      <c r="C3" s="27" t="s">
        <v>136</v>
      </c>
    </row>
    <row r="4" spans="1:3" ht="18.75" x14ac:dyDescent="0.3">
      <c r="A4" s="52" t="s">
        <v>137</v>
      </c>
      <c r="B4" s="53"/>
      <c r="C4" s="54"/>
    </row>
    <row r="5" spans="1:3" ht="18.75" x14ac:dyDescent="0.25">
      <c r="A5" s="49" t="s">
        <v>138</v>
      </c>
      <c r="B5" s="206" t="s">
        <v>389</v>
      </c>
      <c r="C5" s="208">
        <v>16682</v>
      </c>
    </row>
    <row r="6" spans="1:3" ht="42" customHeight="1" x14ac:dyDescent="0.25">
      <c r="A6" s="114" t="s">
        <v>139</v>
      </c>
      <c r="B6" s="207" t="s">
        <v>390</v>
      </c>
      <c r="C6" s="136"/>
    </row>
    <row r="7" spans="1:3" ht="30.75" customHeight="1" x14ac:dyDescent="0.25">
      <c r="A7" s="114" t="s">
        <v>236</v>
      </c>
      <c r="B7" s="135"/>
      <c r="C7" s="137"/>
    </row>
    <row r="8" spans="1:3" ht="24" customHeight="1" x14ac:dyDescent="0.25">
      <c r="A8" s="114" t="s">
        <v>235</v>
      </c>
      <c r="B8" s="207" t="s">
        <v>391</v>
      </c>
      <c r="C8" s="208" t="s">
        <v>578</v>
      </c>
    </row>
    <row r="9" spans="1:3" ht="31.5" customHeight="1" x14ac:dyDescent="0.25">
      <c r="A9" s="56" t="s">
        <v>387</v>
      </c>
      <c r="B9" s="138"/>
      <c r="C9" s="136"/>
    </row>
    <row r="10" spans="1:3" ht="281.25" x14ac:dyDescent="0.25">
      <c r="A10" s="55" t="s">
        <v>140</v>
      </c>
      <c r="B10" s="207" t="s">
        <v>519</v>
      </c>
      <c r="C10" s="208" t="s">
        <v>579</v>
      </c>
    </row>
    <row r="11" spans="1:3" ht="18.75" x14ac:dyDescent="0.3">
      <c r="A11" s="151" t="s">
        <v>141</v>
      </c>
      <c r="B11" s="152" t="s">
        <v>142</v>
      </c>
      <c r="C11" s="152" t="s">
        <v>143</v>
      </c>
    </row>
    <row r="12" spans="1:3" ht="18.75" x14ac:dyDescent="0.25">
      <c r="A12" s="39" t="s">
        <v>144</v>
      </c>
      <c r="B12" s="33"/>
      <c r="C12" s="33"/>
    </row>
    <row r="13" spans="1:3" ht="18.75" x14ac:dyDescent="0.25">
      <c r="A13" s="39" t="s">
        <v>145</v>
      </c>
      <c r="B13" s="33"/>
      <c r="C13" s="33"/>
    </row>
    <row r="14" spans="1:3" ht="18.75" x14ac:dyDescent="0.3">
      <c r="A14" s="44"/>
      <c r="B14" s="44"/>
      <c r="C14" s="44"/>
    </row>
  </sheetData>
  <mergeCells count="2">
    <mergeCell ref="A1:C1"/>
    <mergeCell ref="A2:C2"/>
  </mergeCells>
  <hyperlinks>
    <hyperlink ref="B5" r:id="rId1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view="pageBreakPreview" zoomScale="60" zoomScaleNormal="100" workbookViewId="0">
      <selection activeCell="E6" sqref="E6"/>
    </sheetView>
  </sheetViews>
  <sheetFormatPr defaultRowHeight="15" x14ac:dyDescent="0.25"/>
  <cols>
    <col min="1" max="1" width="33.42578125" customWidth="1"/>
    <col min="2" max="3" width="27.42578125" customWidth="1"/>
    <col min="4" max="4" width="27.85546875" customWidth="1"/>
    <col min="5" max="5" width="40.42578125" customWidth="1"/>
    <col min="6" max="6" width="28" customWidth="1"/>
    <col min="7" max="7" width="27.85546875" customWidth="1"/>
    <col min="8" max="8" width="27.42578125" customWidth="1"/>
  </cols>
  <sheetData>
    <row r="1" spans="1:8" ht="18.75" x14ac:dyDescent="0.25">
      <c r="A1" s="312" t="s">
        <v>146</v>
      </c>
      <c r="B1" s="312"/>
      <c r="C1" s="312"/>
      <c r="D1" s="312"/>
      <c r="E1" s="1"/>
      <c r="F1" s="42"/>
      <c r="G1" s="1"/>
      <c r="H1" s="1"/>
    </row>
    <row r="2" spans="1:8" ht="57.75" customHeight="1" x14ac:dyDescent="0.25">
      <c r="A2" s="27" t="s">
        <v>147</v>
      </c>
      <c r="B2" s="27" t="s">
        <v>148</v>
      </c>
      <c r="C2" s="27" t="s">
        <v>149</v>
      </c>
      <c r="D2" s="112" t="s">
        <v>234</v>
      </c>
      <c r="E2" s="27" t="s">
        <v>147</v>
      </c>
      <c r="F2" s="27" t="s">
        <v>148</v>
      </c>
      <c r="G2" s="27" t="s">
        <v>149</v>
      </c>
      <c r="H2" s="112" t="s">
        <v>234</v>
      </c>
    </row>
    <row r="3" spans="1:8" ht="93.75" customHeight="1" x14ac:dyDescent="0.3">
      <c r="A3" s="58" t="s">
        <v>150</v>
      </c>
      <c r="B3" s="59">
        <f>SUM(B4:B2516)</f>
        <v>17</v>
      </c>
      <c r="C3" s="60"/>
      <c r="D3" s="60"/>
      <c r="E3" s="58" t="s">
        <v>151</v>
      </c>
      <c r="F3" s="59">
        <f>SUM(F4:F2516)</f>
        <v>25</v>
      </c>
      <c r="G3" s="60"/>
      <c r="H3" s="60"/>
    </row>
    <row r="4" spans="1:8" ht="114" customHeight="1" x14ac:dyDescent="0.25">
      <c r="A4" s="61"/>
      <c r="B4" s="34">
        <v>1</v>
      </c>
      <c r="C4" s="30" t="s">
        <v>433</v>
      </c>
      <c r="D4" s="214" t="s">
        <v>434</v>
      </c>
      <c r="E4" s="3"/>
      <c r="F4" s="34">
        <v>1</v>
      </c>
      <c r="G4" s="30" t="s">
        <v>467</v>
      </c>
      <c r="H4" s="214" t="s">
        <v>468</v>
      </c>
    </row>
    <row r="5" spans="1:8" ht="75" x14ac:dyDescent="0.25">
      <c r="A5" s="57"/>
      <c r="B5" s="34">
        <v>1</v>
      </c>
      <c r="C5" s="30" t="s">
        <v>435</v>
      </c>
      <c r="D5" s="214" t="s">
        <v>436</v>
      </c>
      <c r="E5" s="57"/>
      <c r="F5" s="34">
        <v>1</v>
      </c>
      <c r="G5" s="30" t="s">
        <v>469</v>
      </c>
      <c r="H5" s="214" t="s">
        <v>470</v>
      </c>
    </row>
    <row r="6" spans="1:8" ht="134.25" customHeight="1" x14ac:dyDescent="0.25">
      <c r="A6" s="57"/>
      <c r="B6" s="34">
        <v>1</v>
      </c>
      <c r="C6" s="30" t="s">
        <v>437</v>
      </c>
      <c r="D6" s="214" t="s">
        <v>438</v>
      </c>
      <c r="E6" s="57"/>
      <c r="F6" s="34">
        <v>1</v>
      </c>
      <c r="G6" s="30" t="s">
        <v>471</v>
      </c>
      <c r="H6" s="214" t="s">
        <v>472</v>
      </c>
    </row>
    <row r="7" spans="1:8" ht="93.75" x14ac:dyDescent="0.25">
      <c r="A7" s="57"/>
      <c r="B7" s="34">
        <v>1</v>
      </c>
      <c r="C7" s="30" t="s">
        <v>439</v>
      </c>
      <c r="D7" s="214" t="s">
        <v>440</v>
      </c>
      <c r="E7" s="57"/>
      <c r="F7" s="34">
        <v>1</v>
      </c>
      <c r="G7" s="30" t="s">
        <v>473</v>
      </c>
      <c r="H7" s="214" t="s">
        <v>474</v>
      </c>
    </row>
    <row r="8" spans="1:8" ht="151.5" customHeight="1" x14ac:dyDescent="0.25">
      <c r="A8" s="57"/>
      <c r="B8" s="34">
        <v>1</v>
      </c>
      <c r="C8" s="30" t="s">
        <v>441</v>
      </c>
      <c r="D8" s="214" t="s">
        <v>442</v>
      </c>
      <c r="E8" s="57"/>
      <c r="F8" s="34">
        <v>1</v>
      </c>
      <c r="G8" s="30" t="s">
        <v>475</v>
      </c>
      <c r="H8" s="30" t="s">
        <v>583</v>
      </c>
    </row>
    <row r="9" spans="1:8" ht="131.25" x14ac:dyDescent="0.25">
      <c r="A9" s="57"/>
      <c r="B9" s="34">
        <v>1</v>
      </c>
      <c r="C9" s="30" t="s">
        <v>443</v>
      </c>
      <c r="D9" s="214" t="s">
        <v>444</v>
      </c>
      <c r="E9" s="57"/>
      <c r="F9" s="34">
        <v>1</v>
      </c>
      <c r="G9" s="30" t="s">
        <v>476</v>
      </c>
      <c r="H9" s="214" t="s">
        <v>477</v>
      </c>
    </row>
    <row r="10" spans="1:8" ht="111" customHeight="1" x14ac:dyDescent="0.25">
      <c r="A10" s="57"/>
      <c r="B10" s="34">
        <v>1</v>
      </c>
      <c r="C10" s="30" t="s">
        <v>445</v>
      </c>
      <c r="D10" s="214" t="s">
        <v>446</v>
      </c>
      <c r="E10" s="57"/>
      <c r="F10" s="34">
        <v>1</v>
      </c>
      <c r="G10" s="30" t="s">
        <v>478</v>
      </c>
      <c r="H10" s="214" t="s">
        <v>479</v>
      </c>
    </row>
    <row r="11" spans="1:8" ht="112.5" customHeight="1" x14ac:dyDescent="0.25">
      <c r="A11" s="57"/>
      <c r="B11" s="34">
        <v>1</v>
      </c>
      <c r="C11" s="30" t="s">
        <v>447</v>
      </c>
      <c r="D11" s="214" t="s">
        <v>448</v>
      </c>
      <c r="E11" s="57"/>
      <c r="F11" s="34">
        <v>1</v>
      </c>
      <c r="G11" s="30" t="s">
        <v>480</v>
      </c>
      <c r="H11" s="30" t="s">
        <v>583</v>
      </c>
    </row>
    <row r="12" spans="1:8" ht="134.25" customHeight="1" x14ac:dyDescent="0.25">
      <c r="A12" s="57"/>
      <c r="B12" s="34">
        <v>1</v>
      </c>
      <c r="C12" s="30" t="s">
        <v>449</v>
      </c>
      <c r="D12" s="214" t="s">
        <v>450</v>
      </c>
      <c r="E12" s="57"/>
      <c r="F12" s="34">
        <v>1</v>
      </c>
      <c r="G12" s="30" t="s">
        <v>481</v>
      </c>
      <c r="H12" s="214" t="s">
        <v>482</v>
      </c>
    </row>
    <row r="13" spans="1:8" ht="113.25" customHeight="1" x14ac:dyDescent="0.25">
      <c r="A13" s="57"/>
      <c r="B13" s="34">
        <v>1</v>
      </c>
      <c r="C13" s="30" t="s">
        <v>451</v>
      </c>
      <c r="D13" s="214" t="s">
        <v>452</v>
      </c>
      <c r="E13" s="57"/>
      <c r="F13" s="34">
        <v>1</v>
      </c>
      <c r="G13" s="30" t="s">
        <v>483</v>
      </c>
      <c r="H13" s="30" t="s">
        <v>583</v>
      </c>
    </row>
    <row r="14" spans="1:8" ht="112.5" x14ac:dyDescent="0.25">
      <c r="A14" s="57"/>
      <c r="B14" s="34">
        <v>1</v>
      </c>
      <c r="C14" s="30" t="s">
        <v>453</v>
      </c>
      <c r="D14" s="214" t="s">
        <v>454</v>
      </c>
      <c r="E14" s="57"/>
      <c r="F14" s="34">
        <v>1</v>
      </c>
      <c r="G14" s="30" t="s">
        <v>484</v>
      </c>
      <c r="H14" s="214" t="s">
        <v>485</v>
      </c>
    </row>
    <row r="15" spans="1:8" ht="93" customHeight="1" x14ac:dyDescent="0.25">
      <c r="A15" s="57"/>
      <c r="B15" s="34">
        <v>1</v>
      </c>
      <c r="C15" s="30" t="s">
        <v>455</v>
      </c>
      <c r="D15" s="214" t="s">
        <v>456</v>
      </c>
      <c r="E15" s="57"/>
      <c r="F15" s="34">
        <v>1</v>
      </c>
      <c r="G15" s="30" t="s">
        <v>486</v>
      </c>
      <c r="H15" s="30" t="s">
        <v>583</v>
      </c>
    </row>
    <row r="16" spans="1:8" ht="112.5" x14ac:dyDescent="0.25">
      <c r="A16" s="57"/>
      <c r="B16" s="34">
        <v>1</v>
      </c>
      <c r="C16" s="30" t="s">
        <v>457</v>
      </c>
      <c r="D16" s="214" t="s">
        <v>458</v>
      </c>
      <c r="E16" s="57"/>
      <c r="F16" s="34">
        <v>1</v>
      </c>
      <c r="G16" s="30" t="s">
        <v>487</v>
      </c>
      <c r="H16" s="30" t="s">
        <v>583</v>
      </c>
    </row>
    <row r="17" spans="1:8" ht="78" customHeight="1" x14ac:dyDescent="0.25">
      <c r="A17" s="57"/>
      <c r="B17" s="34">
        <v>1</v>
      </c>
      <c r="C17" s="30" t="s">
        <v>459</v>
      </c>
      <c r="D17" s="214" t="s">
        <v>460</v>
      </c>
      <c r="E17" s="57"/>
      <c r="F17" s="34">
        <v>1</v>
      </c>
      <c r="G17" s="30" t="s">
        <v>488</v>
      </c>
      <c r="H17" s="214" t="s">
        <v>489</v>
      </c>
    </row>
    <row r="18" spans="1:8" ht="114" customHeight="1" x14ac:dyDescent="0.25">
      <c r="A18" s="57"/>
      <c r="B18" s="34">
        <v>1</v>
      </c>
      <c r="C18" s="30" t="s">
        <v>461</v>
      </c>
      <c r="D18" s="214" t="s">
        <v>462</v>
      </c>
      <c r="E18" s="57"/>
      <c r="F18" s="34">
        <v>1</v>
      </c>
      <c r="G18" s="30" t="s">
        <v>490</v>
      </c>
      <c r="H18" s="30" t="s">
        <v>583</v>
      </c>
    </row>
    <row r="19" spans="1:8" ht="63" customHeight="1" x14ac:dyDescent="0.25">
      <c r="A19" s="57"/>
      <c r="B19" s="34">
        <v>1</v>
      </c>
      <c r="C19" s="30" t="s">
        <v>463</v>
      </c>
      <c r="D19" s="214" t="s">
        <v>464</v>
      </c>
      <c r="E19" s="57"/>
      <c r="F19" s="34">
        <v>1</v>
      </c>
      <c r="G19" s="30" t="s">
        <v>492</v>
      </c>
      <c r="H19" s="214" t="s">
        <v>491</v>
      </c>
    </row>
    <row r="20" spans="1:8" ht="113.25" customHeight="1" x14ac:dyDescent="0.25">
      <c r="A20" s="57"/>
      <c r="B20" s="34">
        <v>1</v>
      </c>
      <c r="C20" s="30" t="s">
        <v>465</v>
      </c>
      <c r="D20" s="214" t="s">
        <v>466</v>
      </c>
      <c r="E20" s="57"/>
      <c r="F20" s="34">
        <v>1</v>
      </c>
      <c r="G20" s="30" t="s">
        <v>493</v>
      </c>
      <c r="H20" s="30" t="s">
        <v>583</v>
      </c>
    </row>
    <row r="21" spans="1:8" ht="93.75" x14ac:dyDescent="0.25">
      <c r="A21" s="57"/>
      <c r="B21" s="34"/>
      <c r="C21" s="33"/>
      <c r="D21" s="33"/>
      <c r="E21" s="57"/>
      <c r="F21" s="34">
        <v>1</v>
      </c>
      <c r="G21" s="30" t="s">
        <v>494</v>
      </c>
      <c r="H21" s="214" t="s">
        <v>495</v>
      </c>
    </row>
    <row r="22" spans="1:8" ht="135" customHeight="1" x14ac:dyDescent="0.25">
      <c r="A22" s="57"/>
      <c r="B22" s="34"/>
      <c r="C22" s="33"/>
      <c r="D22" s="33"/>
      <c r="E22" s="57"/>
      <c r="F22" s="34">
        <v>1</v>
      </c>
      <c r="G22" s="30" t="s">
        <v>497</v>
      </c>
      <c r="H22" s="30" t="s">
        <v>583</v>
      </c>
    </row>
    <row r="23" spans="1:8" ht="111.75" customHeight="1" x14ac:dyDescent="0.25">
      <c r="A23" s="57"/>
      <c r="B23" s="34"/>
      <c r="C23" s="33"/>
      <c r="D23" s="33"/>
      <c r="E23" s="57"/>
      <c r="F23" s="34">
        <v>1</v>
      </c>
      <c r="G23" s="30" t="s">
        <v>498</v>
      </c>
      <c r="H23" s="30" t="s">
        <v>583</v>
      </c>
    </row>
    <row r="24" spans="1:8" ht="112.5" x14ac:dyDescent="0.25">
      <c r="A24" s="57"/>
      <c r="B24" s="34"/>
      <c r="C24" s="33"/>
      <c r="D24" s="33"/>
      <c r="E24" s="57"/>
      <c r="F24" s="34">
        <v>1</v>
      </c>
      <c r="G24" s="30" t="s">
        <v>496</v>
      </c>
      <c r="H24" s="30" t="s">
        <v>583</v>
      </c>
    </row>
    <row r="25" spans="1:8" ht="115.5" customHeight="1" x14ac:dyDescent="0.25">
      <c r="A25" s="57"/>
      <c r="B25" s="34"/>
      <c r="C25" s="33"/>
      <c r="D25" s="33"/>
      <c r="E25" s="57"/>
      <c r="F25" s="34">
        <v>1</v>
      </c>
      <c r="G25" s="30" t="s">
        <v>499</v>
      </c>
      <c r="H25" s="30" t="s">
        <v>583</v>
      </c>
    </row>
    <row r="26" spans="1:8" ht="95.25" customHeight="1" x14ac:dyDescent="0.25">
      <c r="A26" s="57"/>
      <c r="B26" s="34"/>
      <c r="C26" s="33"/>
      <c r="D26" s="33"/>
      <c r="E26" s="57"/>
      <c r="F26" s="34">
        <v>1</v>
      </c>
      <c r="G26" s="30" t="s">
        <v>500</v>
      </c>
      <c r="H26" s="214" t="s">
        <v>501</v>
      </c>
    </row>
    <row r="27" spans="1:8" ht="93" customHeight="1" x14ac:dyDescent="0.25">
      <c r="A27" s="57"/>
      <c r="B27" s="34"/>
      <c r="C27" s="33"/>
      <c r="D27" s="33"/>
      <c r="E27" s="57"/>
      <c r="F27" s="34">
        <v>1</v>
      </c>
      <c r="G27" s="30" t="s">
        <v>502</v>
      </c>
      <c r="H27" s="214" t="s">
        <v>503</v>
      </c>
    </row>
    <row r="28" spans="1:8" ht="75" customHeight="1" x14ac:dyDescent="0.25">
      <c r="A28" s="57"/>
      <c r="B28" s="34"/>
      <c r="C28" s="33"/>
      <c r="D28" s="33"/>
      <c r="E28" s="57"/>
      <c r="F28" s="34">
        <v>1</v>
      </c>
      <c r="G28" s="30" t="s">
        <v>580</v>
      </c>
      <c r="H28" s="214" t="s">
        <v>581</v>
      </c>
    </row>
    <row r="29" spans="1:8" ht="18.75" x14ac:dyDescent="0.25">
      <c r="A29" s="57"/>
      <c r="B29" s="34"/>
      <c r="C29" s="33"/>
      <c r="D29" s="33"/>
      <c r="E29" s="57"/>
      <c r="F29" s="34"/>
      <c r="G29" s="33"/>
      <c r="H29" s="33"/>
    </row>
    <row r="30" spans="1:8" ht="18.75" x14ac:dyDescent="0.25">
      <c r="A30" s="57"/>
      <c r="B30" s="34"/>
      <c r="C30" s="33"/>
      <c r="D30" s="33"/>
      <c r="E30" s="57"/>
      <c r="F30" s="34"/>
      <c r="G30" s="33"/>
      <c r="H30" s="33"/>
    </row>
    <row r="31" spans="1:8" ht="18.75" x14ac:dyDescent="0.25">
      <c r="A31" s="57"/>
      <c r="B31" s="34"/>
      <c r="C31" s="33"/>
      <c r="D31" s="33"/>
      <c r="E31" s="57"/>
      <c r="F31" s="34"/>
      <c r="G31" s="33"/>
      <c r="H31" s="33"/>
    </row>
    <row r="32" spans="1:8" ht="18.75" x14ac:dyDescent="0.25">
      <c r="A32" s="57"/>
      <c r="B32" s="34"/>
      <c r="C32" s="33"/>
      <c r="D32" s="33"/>
      <c r="E32" s="57"/>
      <c r="F32" s="34"/>
      <c r="G32" s="33"/>
      <c r="H32" s="33"/>
    </row>
    <row r="33" spans="1:8" ht="18.75" x14ac:dyDescent="0.25">
      <c r="A33" s="57"/>
      <c r="B33" s="34"/>
      <c r="C33" s="33"/>
      <c r="D33" s="33"/>
      <c r="E33" s="57"/>
      <c r="F33" s="34"/>
      <c r="G33" s="33"/>
      <c r="H33" s="33"/>
    </row>
    <row r="34" spans="1:8" ht="18.75" x14ac:dyDescent="0.25">
      <c r="A34" s="57"/>
      <c r="B34" s="34"/>
      <c r="C34" s="33"/>
      <c r="D34" s="33"/>
      <c r="E34" s="57"/>
      <c r="F34" s="34"/>
      <c r="G34" s="33"/>
      <c r="H34" s="33"/>
    </row>
    <row r="35" spans="1:8" ht="18.75" x14ac:dyDescent="0.25">
      <c r="A35" s="57"/>
      <c r="B35" s="34"/>
      <c r="C35" s="33"/>
      <c r="D35" s="33"/>
      <c r="E35" s="57"/>
      <c r="F35" s="34"/>
      <c r="G35" s="33"/>
      <c r="H35" s="33"/>
    </row>
    <row r="36" spans="1:8" ht="18.75" x14ac:dyDescent="0.25">
      <c r="A36" s="57"/>
      <c r="B36" s="34"/>
      <c r="C36" s="33"/>
      <c r="D36" s="33"/>
      <c r="E36" s="57"/>
      <c r="F36" s="34"/>
      <c r="G36" s="33"/>
      <c r="H36" s="33"/>
    </row>
    <row r="37" spans="1:8" ht="18.75" x14ac:dyDescent="0.25">
      <c r="A37" s="57"/>
      <c r="B37" s="34"/>
      <c r="C37" s="33"/>
      <c r="D37" s="33"/>
      <c r="E37" s="57"/>
      <c r="F37" s="34"/>
      <c r="G37" s="33"/>
      <c r="H37" s="33"/>
    </row>
    <row r="38" spans="1:8" ht="18.75" x14ac:dyDescent="0.25">
      <c r="A38" s="57"/>
      <c r="B38" s="34"/>
      <c r="C38" s="33"/>
      <c r="D38" s="33"/>
      <c r="E38" s="57"/>
      <c r="F38" s="34"/>
      <c r="G38" s="33"/>
      <c r="H38" s="33"/>
    </row>
    <row r="39" spans="1:8" ht="18.75" x14ac:dyDescent="0.25">
      <c r="A39" s="57"/>
      <c r="B39" s="34"/>
      <c r="C39" s="33"/>
      <c r="D39" s="33"/>
      <c r="E39" s="57"/>
      <c r="F39" s="34"/>
      <c r="G39" s="33"/>
      <c r="H39" s="33"/>
    </row>
    <row r="40" spans="1:8" ht="18.75" x14ac:dyDescent="0.25">
      <c r="A40" s="57"/>
      <c r="B40" s="34"/>
      <c r="C40" s="33"/>
      <c r="D40" s="33"/>
      <c r="E40" s="57"/>
      <c r="F40" s="34"/>
      <c r="G40" s="33"/>
      <c r="H40" s="33"/>
    </row>
    <row r="41" spans="1:8" ht="18.75" x14ac:dyDescent="0.25">
      <c r="A41" s="57"/>
      <c r="B41" s="34"/>
      <c r="C41" s="33"/>
      <c r="D41" s="33"/>
      <c r="E41" s="57"/>
      <c r="F41" s="34"/>
      <c r="G41" s="33"/>
      <c r="H41" s="33"/>
    </row>
    <row r="42" spans="1:8" ht="18.75" x14ac:dyDescent="0.25">
      <c r="A42" s="57"/>
      <c r="B42" s="34"/>
      <c r="C42" s="33"/>
      <c r="D42" s="33"/>
      <c r="E42" s="57"/>
      <c r="F42" s="34"/>
      <c r="G42" s="33"/>
      <c r="H42" s="33"/>
    </row>
    <row r="43" spans="1:8" ht="18.75" x14ac:dyDescent="0.25">
      <c r="A43" s="57"/>
      <c r="B43" s="34"/>
      <c r="C43" s="33"/>
      <c r="D43" s="33"/>
      <c r="E43" s="57"/>
      <c r="F43" s="34"/>
      <c r="G43" s="33"/>
      <c r="H43" s="33"/>
    </row>
    <row r="44" spans="1:8" ht="18.75" x14ac:dyDescent="0.25">
      <c r="A44" s="57"/>
      <c r="B44" s="34"/>
      <c r="C44" s="33"/>
      <c r="D44" s="33"/>
      <c r="E44" s="57"/>
      <c r="F44" s="34"/>
      <c r="G44" s="33"/>
      <c r="H44" s="33"/>
    </row>
    <row r="45" spans="1:8" ht="18.75" x14ac:dyDescent="0.25">
      <c r="A45" s="57"/>
      <c r="B45" s="34"/>
      <c r="C45" s="33"/>
      <c r="D45" s="33"/>
      <c r="E45" s="57"/>
      <c r="F45" s="34"/>
      <c r="G45" s="33"/>
      <c r="H45" s="33"/>
    </row>
    <row r="46" spans="1:8" ht="18.75" x14ac:dyDescent="0.25">
      <c r="A46" s="57"/>
      <c r="B46" s="34"/>
      <c r="C46" s="33"/>
      <c r="D46" s="33"/>
      <c r="E46" s="57"/>
      <c r="F46" s="34"/>
      <c r="G46" s="33"/>
      <c r="H46" s="33"/>
    </row>
    <row r="47" spans="1:8" ht="18.75" x14ac:dyDescent="0.25">
      <c r="A47" s="57"/>
      <c r="B47" s="34"/>
      <c r="C47" s="33"/>
      <c r="D47" s="33"/>
      <c r="E47" s="57"/>
      <c r="F47" s="34"/>
      <c r="G47" s="33"/>
      <c r="H47" s="33"/>
    </row>
    <row r="48" spans="1:8" ht="18.75" x14ac:dyDescent="0.25">
      <c r="A48" s="57"/>
      <c r="B48" s="34"/>
      <c r="C48" s="33"/>
      <c r="D48" s="33"/>
      <c r="E48" s="57"/>
      <c r="F48" s="34"/>
      <c r="G48" s="33"/>
      <c r="H48" s="33"/>
    </row>
    <row r="49" spans="1:8" ht="18.75" x14ac:dyDescent="0.25">
      <c r="A49" s="57"/>
      <c r="B49" s="34"/>
      <c r="C49" s="33"/>
      <c r="D49" s="33"/>
      <c r="E49" s="57"/>
      <c r="F49" s="34"/>
      <c r="G49" s="33"/>
      <c r="H49" s="33"/>
    </row>
    <row r="50" spans="1:8" ht="18.75" x14ac:dyDescent="0.25">
      <c r="A50" s="57"/>
      <c r="B50" s="34"/>
      <c r="C50" s="33"/>
      <c r="D50" s="33"/>
      <c r="E50" s="57"/>
      <c r="F50" s="34"/>
      <c r="G50" s="33"/>
      <c r="H50" s="33"/>
    </row>
    <row r="51" spans="1:8" ht="18.75" x14ac:dyDescent="0.25">
      <c r="A51" s="57"/>
      <c r="B51" s="34"/>
      <c r="C51" s="33"/>
      <c r="D51" s="33"/>
      <c r="E51" s="57"/>
      <c r="F51" s="34"/>
      <c r="G51" s="33"/>
      <c r="H51" s="33"/>
    </row>
    <row r="52" spans="1:8" ht="18.75" x14ac:dyDescent="0.25">
      <c r="A52" s="57"/>
      <c r="B52" s="34"/>
      <c r="C52" s="33"/>
      <c r="D52" s="33"/>
      <c r="E52" s="57"/>
      <c r="F52" s="34"/>
      <c r="G52" s="33"/>
      <c r="H52" s="33"/>
    </row>
    <row r="53" spans="1:8" ht="18.75" x14ac:dyDescent="0.25">
      <c r="A53" s="57"/>
      <c r="B53" s="34"/>
      <c r="C53" s="33"/>
      <c r="D53" s="33"/>
      <c r="E53" s="57"/>
      <c r="F53" s="34"/>
      <c r="G53" s="33"/>
      <c r="H53" s="33"/>
    </row>
    <row r="54" spans="1:8" ht="18.75" x14ac:dyDescent="0.25">
      <c r="A54" s="57"/>
      <c r="B54" s="34"/>
      <c r="C54" s="33"/>
      <c r="D54" s="33"/>
      <c r="E54" s="57"/>
      <c r="F54" s="34"/>
      <c r="G54" s="33"/>
      <c r="H54" s="33"/>
    </row>
    <row r="55" spans="1:8" ht="18.75" x14ac:dyDescent="0.25">
      <c r="A55" s="57"/>
      <c r="B55" s="34"/>
      <c r="C55" s="33"/>
      <c r="D55" s="33"/>
      <c r="E55" s="57"/>
      <c r="F55" s="34"/>
      <c r="G55" s="33"/>
      <c r="H55" s="33"/>
    </row>
    <row r="56" spans="1:8" ht="18.75" x14ac:dyDescent="0.25">
      <c r="A56" s="57"/>
      <c r="B56" s="34"/>
      <c r="C56" s="33"/>
      <c r="D56" s="33"/>
      <c r="E56" s="57"/>
      <c r="F56" s="34"/>
      <c r="G56" s="33"/>
      <c r="H56" s="33"/>
    </row>
    <row r="57" spans="1:8" ht="18.75" x14ac:dyDescent="0.25">
      <c r="A57" s="57"/>
      <c r="B57" s="34"/>
      <c r="C57" s="33"/>
      <c r="D57" s="33"/>
      <c r="E57" s="57"/>
      <c r="F57" s="34"/>
      <c r="G57" s="33"/>
      <c r="H57" s="33"/>
    </row>
    <row r="58" spans="1:8" ht="18.75" x14ac:dyDescent="0.25">
      <c r="A58" s="57"/>
      <c r="B58" s="34"/>
      <c r="C58" s="33"/>
      <c r="D58" s="33"/>
      <c r="E58" s="57"/>
      <c r="F58" s="34"/>
      <c r="G58" s="33"/>
      <c r="H58" s="33"/>
    </row>
    <row r="59" spans="1:8" ht="18.75" x14ac:dyDescent="0.25">
      <c r="A59" s="57"/>
      <c r="B59" s="34"/>
      <c r="C59" s="33"/>
      <c r="D59" s="33"/>
      <c r="E59" s="57"/>
      <c r="F59" s="34"/>
      <c r="G59" s="33"/>
      <c r="H59" s="33"/>
    </row>
    <row r="60" spans="1:8" ht="18.75" x14ac:dyDescent="0.25">
      <c r="A60" s="57"/>
      <c r="B60" s="34"/>
      <c r="C60" s="33"/>
      <c r="D60" s="33"/>
      <c r="E60" s="57"/>
      <c r="F60" s="34"/>
      <c r="G60" s="33"/>
      <c r="H60" s="33"/>
    </row>
    <row r="61" spans="1:8" ht="18.75" x14ac:dyDescent="0.25">
      <c r="A61" s="57"/>
      <c r="B61" s="34"/>
      <c r="C61" s="33"/>
      <c r="D61" s="33"/>
      <c r="E61" s="57"/>
      <c r="F61" s="34"/>
      <c r="G61" s="33"/>
      <c r="H61" s="33"/>
    </row>
    <row r="62" spans="1:8" ht="18.75" x14ac:dyDescent="0.25">
      <c r="A62" s="57"/>
      <c r="B62" s="34"/>
      <c r="C62" s="33"/>
      <c r="D62" s="33"/>
      <c r="E62" s="57"/>
      <c r="F62" s="34"/>
      <c r="G62" s="33"/>
      <c r="H62" s="33"/>
    </row>
    <row r="63" spans="1:8" ht="18.75" x14ac:dyDescent="0.25">
      <c r="A63" s="57"/>
      <c r="B63" s="34"/>
      <c r="C63" s="33"/>
      <c r="D63" s="33"/>
      <c r="E63" s="57"/>
      <c r="F63" s="34"/>
      <c r="G63" s="33"/>
      <c r="H63" s="33"/>
    </row>
    <row r="64" spans="1:8" ht="18.75" x14ac:dyDescent="0.25">
      <c r="A64" s="57"/>
      <c r="B64" s="34"/>
      <c r="C64" s="33"/>
      <c r="D64" s="33"/>
      <c r="E64" s="57"/>
      <c r="F64" s="34"/>
      <c r="G64" s="33"/>
      <c r="H64" s="33"/>
    </row>
    <row r="65" spans="1:8" ht="18.75" x14ac:dyDescent="0.25">
      <c r="A65" s="57"/>
      <c r="B65" s="34"/>
      <c r="C65" s="33"/>
      <c r="D65" s="33"/>
      <c r="E65" s="57"/>
      <c r="F65" s="34"/>
      <c r="G65" s="33"/>
      <c r="H65" s="33"/>
    </row>
    <row r="66" spans="1:8" ht="18.75" x14ac:dyDescent="0.25">
      <c r="A66" s="57"/>
      <c r="B66" s="34"/>
      <c r="C66" s="33"/>
      <c r="D66" s="33"/>
      <c r="E66" s="57"/>
      <c r="F66" s="34"/>
      <c r="G66" s="33"/>
      <c r="H66" s="33"/>
    </row>
    <row r="67" spans="1:8" ht="18.75" x14ac:dyDescent="0.25">
      <c r="A67" s="57"/>
      <c r="B67" s="34"/>
      <c r="C67" s="33"/>
      <c r="D67" s="33"/>
      <c r="E67" s="57"/>
      <c r="F67" s="34"/>
      <c r="G67" s="33"/>
      <c r="H67" s="33"/>
    </row>
    <row r="68" spans="1:8" ht="18.75" x14ac:dyDescent="0.25">
      <c r="A68" s="57"/>
      <c r="B68" s="34"/>
      <c r="C68" s="33"/>
      <c r="D68" s="33"/>
      <c r="E68" s="57"/>
      <c r="F68" s="34"/>
      <c r="G68" s="33"/>
      <c r="H68" s="33"/>
    </row>
    <row r="69" spans="1:8" ht="18.75" x14ac:dyDescent="0.25">
      <c r="A69" s="57"/>
      <c r="B69" s="34"/>
      <c r="C69" s="33"/>
      <c r="D69" s="33"/>
      <c r="E69" s="57"/>
      <c r="F69" s="34"/>
      <c r="G69" s="33"/>
      <c r="H69" s="33"/>
    </row>
    <row r="70" spans="1:8" ht="18.75" x14ac:dyDescent="0.25">
      <c r="A70" s="57"/>
      <c r="B70" s="34"/>
      <c r="C70" s="33"/>
      <c r="D70" s="33"/>
      <c r="E70" s="57"/>
      <c r="F70" s="34"/>
      <c r="G70" s="33"/>
      <c r="H70" s="33"/>
    </row>
    <row r="71" spans="1:8" ht="18.75" x14ac:dyDescent="0.25">
      <c r="A71" s="57"/>
      <c r="B71" s="34"/>
      <c r="C71" s="33"/>
      <c r="D71" s="33"/>
      <c r="E71" s="57"/>
      <c r="F71" s="34"/>
      <c r="G71" s="33"/>
      <c r="H71" s="33"/>
    </row>
    <row r="72" spans="1:8" ht="18.75" x14ac:dyDescent="0.25">
      <c r="A72" s="57"/>
      <c r="B72" s="34"/>
      <c r="C72" s="33"/>
      <c r="D72" s="33"/>
      <c r="E72" s="57"/>
      <c r="F72" s="34"/>
      <c r="G72" s="33"/>
      <c r="H72" s="33"/>
    </row>
    <row r="73" spans="1:8" ht="18.75" x14ac:dyDescent="0.25">
      <c r="A73" s="57"/>
      <c r="B73" s="34"/>
      <c r="C73" s="33"/>
      <c r="D73" s="33"/>
      <c r="E73" s="57"/>
      <c r="F73" s="34"/>
      <c r="G73" s="33"/>
      <c r="H73" s="33"/>
    </row>
    <row r="74" spans="1:8" ht="18.75" x14ac:dyDescent="0.25">
      <c r="A74" s="57"/>
      <c r="B74" s="34"/>
      <c r="C74" s="33"/>
      <c r="D74" s="33"/>
      <c r="E74" s="57"/>
      <c r="F74" s="34"/>
      <c r="G74" s="33"/>
      <c r="H74" s="33"/>
    </row>
    <row r="75" spans="1:8" ht="18.75" x14ac:dyDescent="0.25">
      <c r="A75" s="57"/>
      <c r="B75" s="34"/>
      <c r="C75" s="33"/>
      <c r="D75" s="33"/>
      <c r="E75" s="57"/>
      <c r="F75" s="34"/>
      <c r="G75" s="33"/>
      <c r="H75" s="33"/>
    </row>
    <row r="76" spans="1:8" ht="18.75" x14ac:dyDescent="0.25">
      <c r="A76" s="57"/>
      <c r="B76" s="34"/>
      <c r="C76" s="33"/>
      <c r="D76" s="33"/>
      <c r="E76" s="57"/>
      <c r="F76" s="34"/>
      <c r="G76" s="33"/>
      <c r="H76" s="33"/>
    </row>
    <row r="77" spans="1:8" ht="18.75" x14ac:dyDescent="0.25">
      <c r="A77" s="57"/>
      <c r="B77" s="34"/>
      <c r="C77" s="33"/>
      <c r="D77" s="33"/>
      <c r="E77" s="57"/>
      <c r="F77" s="34"/>
      <c r="G77" s="33"/>
      <c r="H77" s="33"/>
    </row>
    <row r="78" spans="1:8" ht="18.75" x14ac:dyDescent="0.25">
      <c r="A78" s="57"/>
      <c r="B78" s="34"/>
      <c r="C78" s="33"/>
      <c r="D78" s="33"/>
      <c r="E78" s="57"/>
      <c r="F78" s="34"/>
      <c r="G78" s="33"/>
      <c r="H78" s="33"/>
    </row>
    <row r="79" spans="1:8" ht="18.75" x14ac:dyDescent="0.25">
      <c r="A79" s="57"/>
      <c r="B79" s="34"/>
      <c r="C79" s="33"/>
      <c r="D79" s="33"/>
      <c r="E79" s="57"/>
      <c r="F79" s="34"/>
      <c r="G79" s="33"/>
      <c r="H79" s="33"/>
    </row>
    <row r="80" spans="1:8" ht="18.75" x14ac:dyDescent="0.25">
      <c r="A80" s="57"/>
      <c r="B80" s="34"/>
      <c r="C80" s="33"/>
      <c r="D80" s="33"/>
      <c r="E80" s="57"/>
      <c r="F80" s="34"/>
      <c r="G80" s="33"/>
      <c r="H80" s="33"/>
    </row>
    <row r="81" spans="1:8" ht="18.75" x14ac:dyDescent="0.25">
      <c r="A81" s="57"/>
      <c r="B81" s="34"/>
      <c r="C81" s="33"/>
      <c r="D81" s="33"/>
      <c r="E81" s="57"/>
      <c r="F81" s="34"/>
      <c r="G81" s="33"/>
      <c r="H81" s="33"/>
    </row>
    <row r="82" spans="1:8" ht="18.75" x14ac:dyDescent="0.25">
      <c r="A82" s="57"/>
      <c r="B82" s="34"/>
      <c r="C82" s="33"/>
      <c r="D82" s="33"/>
      <c r="E82" s="57"/>
      <c r="F82" s="34"/>
      <c r="G82" s="33"/>
      <c r="H82" s="33"/>
    </row>
    <row r="83" spans="1:8" ht="18.75" x14ac:dyDescent="0.25">
      <c r="A83" s="57"/>
      <c r="B83" s="34"/>
      <c r="C83" s="33"/>
      <c r="D83" s="33"/>
      <c r="E83" s="57"/>
      <c r="F83" s="34"/>
      <c r="G83" s="33"/>
      <c r="H83" s="33"/>
    </row>
    <row r="84" spans="1:8" ht="18.75" x14ac:dyDescent="0.25">
      <c r="A84" s="57"/>
      <c r="B84" s="34"/>
      <c r="C84" s="33"/>
      <c r="D84" s="33"/>
      <c r="E84" s="57"/>
      <c r="F84" s="34"/>
      <c r="G84" s="33"/>
      <c r="H84" s="33"/>
    </row>
    <row r="85" spans="1:8" ht="18.75" x14ac:dyDescent="0.25">
      <c r="A85" s="57"/>
      <c r="B85" s="34"/>
      <c r="C85" s="33"/>
      <c r="D85" s="33"/>
      <c r="E85" s="57"/>
      <c r="F85" s="34"/>
      <c r="G85" s="33"/>
      <c r="H85" s="33"/>
    </row>
    <row r="86" spans="1:8" ht="18.75" x14ac:dyDescent="0.25">
      <c r="A86" s="57"/>
      <c r="B86" s="34"/>
      <c r="C86" s="33"/>
      <c r="D86" s="33"/>
      <c r="E86" s="57"/>
      <c r="F86" s="34"/>
      <c r="G86" s="33"/>
      <c r="H86" s="33"/>
    </row>
    <row r="87" spans="1:8" ht="18.75" x14ac:dyDescent="0.25">
      <c r="A87" s="57"/>
      <c r="B87" s="34"/>
      <c r="C87" s="33"/>
      <c r="D87" s="33"/>
      <c r="E87" s="57"/>
      <c r="F87" s="34"/>
      <c r="G87" s="33"/>
      <c r="H87" s="33"/>
    </row>
    <row r="88" spans="1:8" ht="18.75" x14ac:dyDescent="0.25">
      <c r="A88" s="57"/>
      <c r="B88" s="34"/>
      <c r="C88" s="33"/>
      <c r="D88" s="33"/>
      <c r="E88" s="57"/>
      <c r="F88" s="34"/>
      <c r="G88" s="33"/>
      <c r="H88" s="33"/>
    </row>
    <row r="89" spans="1:8" ht="18.75" x14ac:dyDescent="0.25">
      <c r="A89" s="57"/>
      <c r="B89" s="34"/>
      <c r="C89" s="33"/>
      <c r="D89" s="33"/>
      <c r="E89" s="57"/>
      <c r="F89" s="34"/>
      <c r="G89" s="33"/>
      <c r="H89" s="33"/>
    </row>
    <row r="90" spans="1:8" ht="18.75" x14ac:dyDescent="0.25">
      <c r="A90" s="57"/>
      <c r="B90" s="34"/>
      <c r="C90" s="33"/>
      <c r="D90" s="33"/>
      <c r="E90" s="57"/>
      <c r="F90" s="34"/>
      <c r="G90" s="33"/>
      <c r="H90" s="33"/>
    </row>
    <row r="91" spans="1:8" ht="18.75" x14ac:dyDescent="0.25">
      <c r="A91" s="57"/>
      <c r="B91" s="34"/>
      <c r="C91" s="33"/>
      <c r="D91" s="33"/>
      <c r="E91" s="57"/>
      <c r="F91" s="34"/>
      <c r="G91" s="33"/>
      <c r="H91" s="33"/>
    </row>
    <row r="92" spans="1:8" ht="18.75" x14ac:dyDescent="0.25">
      <c r="A92" s="57"/>
      <c r="B92" s="34"/>
      <c r="C92" s="33"/>
      <c r="D92" s="33"/>
      <c r="E92" s="57"/>
      <c r="F92" s="34"/>
      <c r="G92" s="33"/>
      <c r="H92" s="33"/>
    </row>
    <row r="93" spans="1:8" ht="18.75" x14ac:dyDescent="0.25">
      <c r="A93" s="57"/>
      <c r="B93" s="34"/>
      <c r="C93" s="33"/>
      <c r="D93" s="33"/>
      <c r="E93" s="57"/>
      <c r="F93" s="34"/>
      <c r="G93" s="33"/>
      <c r="H93" s="33"/>
    </row>
    <row r="94" spans="1:8" ht="18.75" x14ac:dyDescent="0.25">
      <c r="A94" s="57"/>
      <c r="B94" s="34"/>
      <c r="C94" s="33"/>
      <c r="D94" s="33"/>
      <c r="E94" s="57"/>
      <c r="F94" s="34"/>
      <c r="G94" s="33"/>
      <c r="H94" s="33"/>
    </row>
    <row r="95" spans="1:8" ht="18.75" x14ac:dyDescent="0.25">
      <c r="A95" s="57"/>
      <c r="B95" s="34"/>
      <c r="C95" s="33"/>
      <c r="D95" s="33"/>
      <c r="E95" s="57"/>
      <c r="F95" s="34"/>
      <c r="G95" s="33"/>
      <c r="H95" s="33"/>
    </row>
    <row r="96" spans="1:8" ht="18.75" x14ac:dyDescent="0.25">
      <c r="A96" s="57"/>
      <c r="B96" s="34"/>
      <c r="C96" s="33"/>
      <c r="D96" s="33"/>
      <c r="E96" s="57"/>
      <c r="F96" s="34"/>
      <c r="G96" s="33"/>
      <c r="H96" s="33"/>
    </row>
    <row r="97" spans="1:8" ht="18.75" x14ac:dyDescent="0.25">
      <c r="A97" s="57"/>
      <c r="B97" s="34"/>
      <c r="C97" s="33"/>
      <c r="D97" s="33"/>
      <c r="E97" s="57"/>
      <c r="F97" s="34"/>
      <c r="G97" s="33"/>
      <c r="H97" s="33"/>
    </row>
    <row r="98" spans="1:8" ht="18.75" x14ac:dyDescent="0.25">
      <c r="A98" s="57"/>
      <c r="B98" s="34"/>
      <c r="C98" s="33"/>
      <c r="D98" s="33"/>
      <c r="E98" s="57"/>
      <c r="F98" s="34"/>
      <c r="G98" s="33"/>
      <c r="H98" s="33"/>
    </row>
    <row r="99" spans="1:8" ht="18.75" x14ac:dyDescent="0.25">
      <c r="A99" s="57"/>
      <c r="B99" s="34"/>
      <c r="C99" s="33"/>
      <c r="D99" s="33"/>
      <c r="E99" s="57"/>
      <c r="F99" s="34"/>
      <c r="G99" s="33"/>
      <c r="H99" s="33"/>
    </row>
    <row r="100" spans="1:8" ht="18.75" x14ac:dyDescent="0.25">
      <c r="A100" s="57"/>
      <c r="B100" s="34"/>
      <c r="C100" s="33"/>
      <c r="D100" s="33"/>
      <c r="E100" s="57"/>
      <c r="F100" s="34"/>
      <c r="G100" s="33"/>
      <c r="H100" s="33"/>
    </row>
    <row r="101" spans="1:8" ht="18.75" x14ac:dyDescent="0.25">
      <c r="A101" s="57"/>
      <c r="B101" s="34"/>
      <c r="C101" s="33"/>
      <c r="D101" s="33"/>
      <c r="E101" s="57"/>
      <c r="F101" s="34"/>
      <c r="G101" s="33"/>
      <c r="H101" s="33"/>
    </row>
    <row r="102" spans="1:8" ht="18.75" x14ac:dyDescent="0.25">
      <c r="A102" s="57"/>
      <c r="B102" s="34"/>
      <c r="C102" s="33"/>
      <c r="D102" s="33"/>
      <c r="E102" s="57"/>
      <c r="F102" s="34"/>
      <c r="G102" s="33"/>
      <c r="H102" s="33"/>
    </row>
    <row r="103" spans="1:8" ht="18.75" x14ac:dyDescent="0.25">
      <c r="A103" s="57"/>
      <c r="B103" s="34"/>
      <c r="C103" s="33"/>
      <c r="D103" s="33"/>
      <c r="E103" s="57"/>
      <c r="F103" s="34"/>
      <c r="G103" s="33"/>
      <c r="H103" s="33"/>
    </row>
    <row r="104" spans="1:8" ht="18.75" x14ac:dyDescent="0.25">
      <c r="A104" s="57"/>
      <c r="B104" s="34"/>
      <c r="C104" s="33"/>
      <c r="D104" s="33"/>
      <c r="E104" s="57"/>
      <c r="F104" s="34"/>
      <c r="G104" s="33"/>
      <c r="H104" s="33"/>
    </row>
    <row r="105" spans="1:8" ht="18.75" x14ac:dyDescent="0.25">
      <c r="A105" s="57"/>
      <c r="B105" s="34"/>
      <c r="C105" s="33"/>
      <c r="D105" s="33"/>
      <c r="E105" s="57"/>
      <c r="F105" s="34"/>
      <c r="G105" s="33"/>
      <c r="H105" s="33"/>
    </row>
    <row r="106" spans="1:8" ht="18.75" x14ac:dyDescent="0.25">
      <c r="A106" s="57"/>
      <c r="B106" s="34"/>
      <c r="C106" s="33"/>
      <c r="D106" s="33"/>
      <c r="E106" s="57"/>
      <c r="F106" s="34"/>
      <c r="G106" s="33"/>
      <c r="H106" s="33"/>
    </row>
    <row r="107" spans="1:8" ht="18.75" x14ac:dyDescent="0.25">
      <c r="A107" s="57"/>
      <c r="B107" s="34"/>
      <c r="C107" s="33"/>
      <c r="D107" s="33"/>
      <c r="E107" s="57"/>
      <c r="F107" s="34"/>
      <c r="G107" s="33"/>
      <c r="H107" s="33"/>
    </row>
    <row r="108" spans="1:8" ht="18.75" x14ac:dyDescent="0.25">
      <c r="A108" s="57"/>
      <c r="B108" s="34"/>
      <c r="C108" s="33"/>
      <c r="D108" s="33"/>
      <c r="E108" s="57"/>
      <c r="F108" s="34"/>
      <c r="G108" s="33"/>
      <c r="H108" s="33"/>
    </row>
    <row r="109" spans="1:8" ht="18.75" x14ac:dyDescent="0.25">
      <c r="A109" s="57"/>
      <c r="B109" s="34"/>
      <c r="C109" s="33"/>
      <c r="D109" s="33"/>
      <c r="E109" s="57"/>
      <c r="F109" s="34"/>
      <c r="G109" s="33"/>
      <c r="H109" s="33"/>
    </row>
    <row r="110" spans="1:8" ht="18.75" x14ac:dyDescent="0.25">
      <c r="A110" s="57"/>
      <c r="B110" s="34"/>
      <c r="C110" s="33"/>
      <c r="D110" s="33"/>
      <c r="E110" s="57"/>
      <c r="F110" s="34"/>
      <c r="G110" s="33"/>
      <c r="H110" s="33"/>
    </row>
    <row r="111" spans="1:8" ht="18.75" x14ac:dyDescent="0.25">
      <c r="A111" s="57"/>
      <c r="B111" s="34"/>
      <c r="C111" s="33"/>
      <c r="D111" s="33"/>
      <c r="E111" s="57"/>
      <c r="F111" s="34"/>
      <c r="G111" s="33"/>
      <c r="H111" s="33"/>
    </row>
    <row r="112" spans="1:8" ht="18.75" x14ac:dyDescent="0.25">
      <c r="A112" s="57"/>
      <c r="B112" s="34"/>
      <c r="C112" s="33"/>
      <c r="D112" s="33"/>
      <c r="E112" s="57"/>
      <c r="F112" s="34"/>
      <c r="G112" s="33"/>
      <c r="H112" s="33"/>
    </row>
    <row r="113" spans="1:8" ht="18.75" x14ac:dyDescent="0.25">
      <c r="A113" s="57"/>
      <c r="B113" s="34"/>
      <c r="C113" s="33"/>
      <c r="D113" s="33"/>
      <c r="E113" s="57"/>
      <c r="F113" s="34"/>
      <c r="G113" s="33"/>
      <c r="H113" s="33"/>
    </row>
    <row r="114" spans="1:8" ht="18.75" x14ac:dyDescent="0.25">
      <c r="A114" s="57"/>
      <c r="B114" s="34"/>
      <c r="C114" s="33"/>
      <c r="D114" s="33"/>
      <c r="E114" s="57"/>
      <c r="F114" s="34"/>
      <c r="G114" s="33"/>
      <c r="H114" s="33"/>
    </row>
    <row r="115" spans="1:8" ht="18.75" x14ac:dyDescent="0.25">
      <c r="A115" s="57"/>
      <c r="B115" s="34"/>
      <c r="C115" s="33"/>
      <c r="D115" s="33"/>
      <c r="E115" s="57"/>
      <c r="F115" s="34"/>
      <c r="G115" s="33"/>
      <c r="H115" s="33"/>
    </row>
    <row r="116" spans="1:8" ht="18.75" x14ac:dyDescent="0.25">
      <c r="A116" s="57"/>
      <c r="B116" s="34"/>
      <c r="C116" s="33"/>
      <c r="D116" s="33"/>
      <c r="E116" s="57"/>
      <c r="F116" s="34"/>
      <c r="G116" s="33"/>
      <c r="H116" s="33"/>
    </row>
    <row r="117" spans="1:8" ht="18.75" x14ac:dyDescent="0.25">
      <c r="A117" s="57"/>
      <c r="B117" s="34"/>
      <c r="C117" s="33"/>
      <c r="D117" s="33"/>
      <c r="E117" s="57"/>
      <c r="F117" s="34"/>
      <c r="G117" s="33"/>
      <c r="H117" s="33"/>
    </row>
    <row r="118" spans="1:8" ht="18.75" x14ac:dyDescent="0.25">
      <c r="A118" s="57"/>
      <c r="B118" s="34"/>
      <c r="C118" s="33"/>
      <c r="D118" s="33"/>
      <c r="E118" s="57"/>
      <c r="F118" s="34"/>
      <c r="G118" s="33"/>
      <c r="H118" s="33"/>
    </row>
    <row r="119" spans="1:8" ht="18.75" x14ac:dyDescent="0.25">
      <c r="A119" s="57"/>
      <c r="B119" s="34"/>
      <c r="C119" s="33"/>
      <c r="D119" s="33"/>
      <c r="E119" s="57"/>
      <c r="F119" s="34"/>
      <c r="G119" s="33"/>
      <c r="H119" s="33"/>
    </row>
    <row r="120" spans="1:8" ht="18.75" x14ac:dyDescent="0.25">
      <c r="A120" s="57"/>
      <c r="B120" s="34"/>
      <c r="C120" s="33"/>
      <c r="D120" s="33"/>
      <c r="E120" s="57"/>
      <c r="F120" s="34"/>
      <c r="G120" s="33"/>
      <c r="H120" s="33"/>
    </row>
    <row r="121" spans="1:8" ht="18.75" x14ac:dyDescent="0.25">
      <c r="A121" s="57"/>
      <c r="B121" s="34"/>
      <c r="C121" s="33"/>
      <c r="D121" s="33"/>
      <c r="E121" s="57"/>
      <c r="F121" s="34"/>
      <c r="G121" s="33"/>
      <c r="H121" s="33"/>
    </row>
    <row r="122" spans="1:8" ht="18.75" x14ac:dyDescent="0.25">
      <c r="A122" s="57"/>
      <c r="B122" s="34"/>
      <c r="C122" s="33"/>
      <c r="D122" s="33"/>
      <c r="E122" s="57"/>
      <c r="F122" s="34"/>
      <c r="G122" s="33"/>
      <c r="H122" s="33"/>
    </row>
    <row r="123" spans="1:8" ht="18.75" x14ac:dyDescent="0.25">
      <c r="A123" s="57"/>
      <c r="B123" s="34"/>
      <c r="C123" s="33"/>
      <c r="D123" s="33"/>
      <c r="E123" s="57"/>
      <c r="F123" s="34"/>
      <c r="G123" s="33"/>
      <c r="H123" s="33"/>
    </row>
    <row r="124" spans="1:8" ht="18.75" x14ac:dyDescent="0.25">
      <c r="A124" s="57"/>
      <c r="B124" s="34"/>
      <c r="C124" s="33"/>
      <c r="D124" s="33"/>
      <c r="E124" s="57"/>
      <c r="F124" s="34"/>
      <c r="G124" s="33"/>
      <c r="H124" s="33"/>
    </row>
    <row r="125" spans="1:8" ht="18.75" x14ac:dyDescent="0.25">
      <c r="A125" s="57"/>
      <c r="B125" s="34"/>
      <c r="C125" s="33"/>
      <c r="D125" s="33"/>
      <c r="E125" s="57"/>
      <c r="F125" s="34"/>
      <c r="G125" s="33"/>
      <c r="H125" s="33"/>
    </row>
    <row r="126" spans="1:8" ht="18.75" x14ac:dyDescent="0.25">
      <c r="A126" s="57"/>
      <c r="B126" s="34"/>
      <c r="C126" s="33"/>
      <c r="D126" s="33"/>
      <c r="E126" s="57"/>
      <c r="F126" s="34"/>
      <c r="G126" s="33"/>
      <c r="H126" s="33"/>
    </row>
    <row r="127" spans="1:8" ht="18.75" x14ac:dyDescent="0.25">
      <c r="A127" s="57"/>
      <c r="B127" s="34"/>
      <c r="C127" s="33"/>
      <c r="D127" s="33"/>
      <c r="E127" s="57"/>
      <c r="F127" s="34"/>
      <c r="G127" s="33"/>
      <c r="H127" s="33"/>
    </row>
    <row r="128" spans="1:8" ht="18.75" x14ac:dyDescent="0.25">
      <c r="A128" s="57"/>
      <c r="B128" s="34"/>
      <c r="C128" s="33"/>
      <c r="D128" s="33"/>
      <c r="E128" s="57"/>
      <c r="F128" s="34"/>
      <c r="G128" s="33"/>
      <c r="H128" s="33"/>
    </row>
    <row r="129" spans="1:8" ht="18.75" x14ac:dyDescent="0.25">
      <c r="A129" s="57"/>
      <c r="B129" s="34"/>
      <c r="C129" s="33"/>
      <c r="D129" s="33"/>
      <c r="E129" s="57"/>
      <c r="F129" s="34"/>
      <c r="G129" s="33"/>
      <c r="H129" s="33"/>
    </row>
    <row r="130" spans="1:8" ht="18.75" x14ac:dyDescent="0.25">
      <c r="A130" s="57"/>
      <c r="B130" s="34"/>
      <c r="C130" s="33"/>
      <c r="D130" s="33"/>
      <c r="E130" s="57"/>
      <c r="F130" s="34"/>
      <c r="G130" s="33"/>
      <c r="H130" s="33"/>
    </row>
    <row r="131" spans="1:8" ht="18.75" x14ac:dyDescent="0.25">
      <c r="A131" s="57"/>
      <c r="B131" s="34"/>
      <c r="C131" s="33"/>
      <c r="D131" s="33"/>
      <c r="E131" s="57"/>
      <c r="F131" s="34"/>
      <c r="G131" s="33"/>
      <c r="H131" s="33"/>
    </row>
    <row r="132" spans="1:8" ht="18.75" x14ac:dyDescent="0.25">
      <c r="A132" s="57"/>
      <c r="B132" s="34"/>
      <c r="C132" s="33"/>
      <c r="D132" s="33"/>
      <c r="E132" s="57"/>
      <c r="F132" s="34"/>
      <c r="G132" s="33"/>
      <c r="H132" s="33"/>
    </row>
    <row r="133" spans="1:8" ht="18.75" x14ac:dyDescent="0.25">
      <c r="A133" s="57"/>
      <c r="B133" s="34"/>
      <c r="C133" s="33"/>
      <c r="D133" s="33"/>
      <c r="E133" s="57"/>
      <c r="F133" s="34"/>
      <c r="G133" s="33"/>
      <c r="H133" s="33"/>
    </row>
    <row r="134" spans="1:8" ht="18.75" x14ac:dyDescent="0.25">
      <c r="A134" s="57"/>
      <c r="B134" s="34"/>
      <c r="C134" s="33"/>
      <c r="D134" s="33"/>
      <c r="E134" s="57"/>
      <c r="F134" s="34"/>
      <c r="G134" s="33"/>
      <c r="H134" s="33"/>
    </row>
  </sheetData>
  <mergeCells count="1">
    <mergeCell ref="A1:D1"/>
  </mergeCells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 display="https://timolod.ru/media/news/trening-kak-s-pomoshchyu-kharizmy-dobitsya-uspekha-/"/>
    <hyperlink ref="D14" r:id="rId11"/>
    <hyperlink ref="D15" r:id="rId12"/>
    <hyperlink ref="D16" r:id="rId13"/>
    <hyperlink ref="D17" r:id="rId14" display="https://timolod.ru/media/news/lektsiya-trening-ot-tsentra-rodnik/"/>
    <hyperlink ref="D18" r:id="rId15"/>
    <hyperlink ref="D19" r:id="rId16"/>
    <hyperlink ref="D20" r:id="rId17" display="https://timolod.ru/media/news/khakaton-semya-kogda-nibud-tochno-/"/>
    <hyperlink ref="H4" r:id="rId18"/>
    <hyperlink ref="H9" r:id="rId19" display="https://www.youtube.com/watch?v=1kweP2yVZyc"/>
    <hyperlink ref="H10" r:id="rId20" display="https://novo-sibirsk.ru/news/310268/"/>
    <hyperlink ref="H12" r:id="rId21"/>
    <hyperlink ref="H14" r:id="rId22" display="http://mtsr.nso.ru/page/9729"/>
    <hyperlink ref="H17" r:id="rId23"/>
    <hyperlink ref="H19" r:id="rId24"/>
    <hyperlink ref="H21" r:id="rId25"/>
    <hyperlink ref="H26" r:id="rId26" display="https://nsknews.info/materials/sindrom-otlichnika-kak-perestat-zhdat-pokhvaly-ot-okruzhayushchikh/"/>
    <hyperlink ref="H27" r:id="rId27"/>
  </hyperlinks>
  <pageMargins left="0.7" right="0.7" top="0.75" bottom="0.75" header="0.3" footer="0.3"/>
  <pageSetup paperSize="9" orientation="portrait" r:id="rId2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view="pageBreakPreview" zoomScaleNormal="100" zoomScaleSheetLayoutView="100" workbookViewId="0">
      <selection activeCell="D4" sqref="D4"/>
    </sheetView>
  </sheetViews>
  <sheetFormatPr defaultRowHeight="15" x14ac:dyDescent="0.25"/>
  <cols>
    <col min="2" max="2" width="27.42578125" customWidth="1"/>
    <col min="3" max="3" width="61.140625" customWidth="1"/>
    <col min="4" max="4" width="31.85546875" customWidth="1"/>
  </cols>
  <sheetData>
    <row r="1" spans="1:4" ht="18.75" x14ac:dyDescent="0.25">
      <c r="A1" s="312" t="s">
        <v>152</v>
      </c>
      <c r="B1" s="312"/>
      <c r="C1" s="312"/>
      <c r="D1" s="312"/>
    </row>
    <row r="2" spans="1:4" ht="18.75" x14ac:dyDescent="0.25">
      <c r="A2" s="27" t="s">
        <v>50</v>
      </c>
      <c r="B2" s="27" t="s">
        <v>153</v>
      </c>
      <c r="C2" s="27" t="s">
        <v>154</v>
      </c>
      <c r="D2" s="27" t="s">
        <v>155</v>
      </c>
    </row>
    <row r="3" spans="1:4" ht="37.5" x14ac:dyDescent="0.25">
      <c r="A3" s="43">
        <v>1</v>
      </c>
      <c r="B3" s="237" t="s">
        <v>156</v>
      </c>
      <c r="C3" s="62"/>
      <c r="D3" s="34"/>
    </row>
    <row r="4" spans="1:4" ht="279.75" customHeight="1" x14ac:dyDescent="0.25">
      <c r="A4" s="43">
        <v>2</v>
      </c>
      <c r="B4" s="237" t="s">
        <v>157</v>
      </c>
      <c r="C4" s="245" t="s">
        <v>575</v>
      </c>
      <c r="D4" s="125" t="s">
        <v>576</v>
      </c>
    </row>
    <row r="5" spans="1:4" ht="19.5" customHeight="1" x14ac:dyDescent="0.25">
      <c r="A5" s="43">
        <v>3</v>
      </c>
      <c r="B5" s="237" t="s">
        <v>158</v>
      </c>
      <c r="C5" s="108" t="s">
        <v>577</v>
      </c>
      <c r="D5" s="34">
        <v>50</v>
      </c>
    </row>
    <row r="6" spans="1:4" ht="18.75" x14ac:dyDescent="0.25">
      <c r="A6" s="43">
        <v>4</v>
      </c>
      <c r="B6" s="30" t="s">
        <v>140</v>
      </c>
      <c r="C6" s="109"/>
      <c r="D6" s="3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view="pageBreakPreview" topLeftCell="A4" zoomScale="80" zoomScaleNormal="80" zoomScaleSheetLayoutView="80" workbookViewId="0">
      <selection activeCell="F10" sqref="F10:J10"/>
    </sheetView>
  </sheetViews>
  <sheetFormatPr defaultColWidth="9.140625" defaultRowHeight="15" x14ac:dyDescent="0.25"/>
  <cols>
    <col min="1" max="1" width="11.42578125" style="1" customWidth="1"/>
    <col min="2" max="2" width="12.5703125" style="1" customWidth="1"/>
    <col min="3" max="3" width="21.28515625" style="1" customWidth="1"/>
    <col min="4" max="4" width="13.140625" style="1" customWidth="1"/>
    <col min="5" max="5" width="24" style="1" customWidth="1"/>
    <col min="6" max="6" width="21.5703125" style="1" customWidth="1"/>
    <col min="7" max="7" width="11.28515625" style="1" customWidth="1"/>
    <col min="8" max="8" width="12.5703125" style="1" customWidth="1"/>
    <col min="9" max="9" width="11.5703125" style="1" customWidth="1"/>
    <col min="10" max="10" width="11.28515625" style="1" bestFit="1" customWidth="1"/>
    <col min="11" max="11" width="23.85546875" style="1" customWidth="1"/>
    <col min="12" max="12" width="22.140625" style="1" customWidth="1"/>
    <col min="13" max="13" width="18.42578125" style="1" customWidth="1"/>
    <col min="14" max="33" width="9.140625" style="1"/>
    <col min="34" max="34" width="12.28515625" style="1" bestFit="1" customWidth="1"/>
    <col min="35" max="16384" width="9.140625" style="1"/>
  </cols>
  <sheetData>
    <row r="1" spans="1:13" ht="18.75" customHeight="1" x14ac:dyDescent="0.25">
      <c r="A1" s="373" t="s">
        <v>238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5"/>
    </row>
    <row r="2" spans="1:13" ht="19.5" customHeight="1" x14ac:dyDescent="0.3">
      <c r="A2" s="376" t="s">
        <v>239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8"/>
    </row>
    <row r="3" spans="1:13" ht="18.75" x14ac:dyDescent="0.3">
      <c r="A3" s="301" t="s">
        <v>159</v>
      </c>
      <c r="B3" s="379" t="s">
        <v>160</v>
      </c>
      <c r="C3" s="379"/>
      <c r="D3" s="379"/>
      <c r="E3" s="379"/>
      <c r="F3" s="379"/>
      <c r="G3" s="379"/>
      <c r="H3" s="379"/>
      <c r="I3" s="379"/>
      <c r="J3" s="379"/>
      <c r="K3" s="379"/>
      <c r="L3" s="380"/>
    </row>
    <row r="4" spans="1:13" ht="19.5" customHeight="1" x14ac:dyDescent="0.25">
      <c r="A4" s="301"/>
      <c r="B4" s="299" t="s">
        <v>161</v>
      </c>
      <c r="C4" s="299" t="s">
        <v>162</v>
      </c>
      <c r="D4" s="299" t="s">
        <v>163</v>
      </c>
      <c r="E4" s="299"/>
      <c r="F4" s="299" t="s">
        <v>164</v>
      </c>
      <c r="G4" s="381" t="s">
        <v>232</v>
      </c>
      <c r="H4" s="299" t="s">
        <v>165</v>
      </c>
      <c r="I4" s="299" t="s">
        <v>166</v>
      </c>
      <c r="J4" s="299" t="s">
        <v>167</v>
      </c>
      <c r="K4" s="299" t="s">
        <v>168</v>
      </c>
      <c r="L4" s="300" t="s">
        <v>169</v>
      </c>
    </row>
    <row r="5" spans="1:13" ht="37.5" customHeight="1" x14ac:dyDescent="0.25">
      <c r="A5" s="301"/>
      <c r="B5" s="299"/>
      <c r="C5" s="299"/>
      <c r="D5" s="80" t="s">
        <v>170</v>
      </c>
      <c r="E5" s="80" t="s">
        <v>171</v>
      </c>
      <c r="F5" s="299"/>
      <c r="G5" s="382"/>
      <c r="H5" s="299"/>
      <c r="I5" s="299"/>
      <c r="J5" s="299"/>
      <c r="K5" s="299"/>
      <c r="L5" s="300"/>
    </row>
    <row r="6" spans="1:13" s="77" customFormat="1" ht="36" customHeight="1" x14ac:dyDescent="0.3">
      <c r="A6" s="255">
        <f>SUM(B6:L6)-A10</f>
        <v>252</v>
      </c>
      <c r="B6" s="256">
        <v>1</v>
      </c>
      <c r="C6" s="257">
        <v>4</v>
      </c>
      <c r="D6" s="257">
        <v>20</v>
      </c>
      <c r="E6" s="257"/>
      <c r="F6" s="257">
        <v>193</v>
      </c>
      <c r="G6" s="257">
        <v>1</v>
      </c>
      <c r="H6" s="257">
        <v>0</v>
      </c>
      <c r="I6" s="257">
        <v>0</v>
      </c>
      <c r="J6" s="257">
        <v>0</v>
      </c>
      <c r="K6" s="257">
        <v>28</v>
      </c>
      <c r="L6" s="258">
        <v>52</v>
      </c>
      <c r="M6" s="76"/>
    </row>
    <row r="7" spans="1:13" ht="18.75" customHeight="1" x14ac:dyDescent="0.25">
      <c r="A7" s="369" t="str">
        <f>IF(A6=B6+C6+D6+E6+F6+G6+H6+I6+J6+K6+L6-A10,"ПРАВИЛЬНО"," НЕПРАВИЛЬНО")</f>
        <v>ПРАВИЛЬНО</v>
      </c>
      <c r="B7" s="370"/>
      <c r="C7" s="371" t="s">
        <v>172</v>
      </c>
      <c r="D7" s="371"/>
      <c r="E7" s="371"/>
      <c r="F7" s="371"/>
      <c r="G7" s="371"/>
      <c r="H7" s="371"/>
      <c r="I7" s="371"/>
      <c r="J7" s="371"/>
      <c r="K7" s="371"/>
      <c r="L7" s="372"/>
      <c r="M7" s="5"/>
    </row>
    <row r="8" spans="1:13" ht="36" customHeight="1" x14ac:dyDescent="0.25">
      <c r="A8" s="259">
        <f>SUM(B8:L8)</f>
        <v>99.999999999999986</v>
      </c>
      <c r="B8" s="260">
        <f>100/A6*(B6-B10)</f>
        <v>0.3968253968253968</v>
      </c>
      <c r="C8" s="260">
        <f>100/A6*(C6-C10)</f>
        <v>1.5873015873015872</v>
      </c>
      <c r="D8" s="260">
        <f>100/A6*(D6-D10)</f>
        <v>7.9365079365079358</v>
      </c>
      <c r="E8" s="260">
        <f>100/A6*(E6-E10)</f>
        <v>0</v>
      </c>
      <c r="F8" s="260">
        <f>100/A6*(F6-F10)</f>
        <v>63.095238095238095</v>
      </c>
      <c r="G8" s="260">
        <f>100/A6*(G6-G10)</f>
        <v>0.3968253968253968</v>
      </c>
      <c r="H8" s="260">
        <f>100/A6*(H6-H10)</f>
        <v>0</v>
      </c>
      <c r="I8" s="260">
        <f>100/A6*(I6-I10)</f>
        <v>0</v>
      </c>
      <c r="J8" s="260">
        <f>100/A6*(J6-J10)</f>
        <v>0</v>
      </c>
      <c r="K8" s="260">
        <f>100/A6*(K6-K10)</f>
        <v>9.1269841269841265</v>
      </c>
      <c r="L8" s="261">
        <f>100/A6*(L6-L10)</f>
        <v>17.460317460317459</v>
      </c>
      <c r="M8" s="78"/>
    </row>
    <row r="9" spans="1:13" ht="19.5" customHeight="1" x14ac:dyDescent="0.25">
      <c r="A9" s="364" t="s">
        <v>173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65"/>
      <c r="M9" s="5"/>
    </row>
    <row r="10" spans="1:13" s="42" customFormat="1" ht="36" customHeight="1" x14ac:dyDescent="0.25">
      <c r="A10" s="251">
        <f>SUM(B10:L10)</f>
        <v>47</v>
      </c>
      <c r="B10" s="252">
        <v>0</v>
      </c>
      <c r="C10" s="253">
        <v>0</v>
      </c>
      <c r="D10" s="253">
        <v>0</v>
      </c>
      <c r="E10" s="253">
        <v>0</v>
      </c>
      <c r="F10" s="253">
        <v>34</v>
      </c>
      <c r="G10" s="253">
        <v>0</v>
      </c>
      <c r="H10" s="253">
        <v>0</v>
      </c>
      <c r="I10" s="253">
        <v>0</v>
      </c>
      <c r="J10" s="253">
        <v>0</v>
      </c>
      <c r="K10" s="253">
        <v>5</v>
      </c>
      <c r="L10" s="254">
        <v>8</v>
      </c>
    </row>
    <row r="11" spans="1:13" ht="19.5" customHeight="1" x14ac:dyDescent="0.25">
      <c r="A11" s="366" t="s">
        <v>174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8"/>
    </row>
    <row r="12" spans="1:13" s="79" customFormat="1" ht="36" customHeight="1" thickBot="1" x14ac:dyDescent="0.35">
      <c r="A12" s="250">
        <f>SUM(B12:L12)</f>
        <v>43</v>
      </c>
      <c r="B12" s="247">
        <v>0</v>
      </c>
      <c r="C12" s="248">
        <v>0</v>
      </c>
      <c r="D12" s="248">
        <v>0</v>
      </c>
      <c r="E12" s="248">
        <v>0</v>
      </c>
      <c r="F12" s="248">
        <v>29</v>
      </c>
      <c r="G12" s="248">
        <v>0</v>
      </c>
      <c r="H12" s="248">
        <v>0</v>
      </c>
      <c r="I12" s="248">
        <v>0</v>
      </c>
      <c r="J12" s="248">
        <v>0</v>
      </c>
      <c r="K12" s="248">
        <v>5</v>
      </c>
      <c r="L12" s="249">
        <v>9</v>
      </c>
    </row>
    <row r="13" spans="1:13" s="79" customFormat="1" ht="18.75" x14ac:dyDescent="0.3"/>
    <row r="14" spans="1:13" s="79" customFormat="1" ht="18.75" x14ac:dyDescent="0.3"/>
    <row r="15" spans="1:13" s="79" customFormat="1" ht="18.75" x14ac:dyDescent="0.3"/>
    <row r="16" spans="1:13" s="79" customFormat="1" ht="18.75" x14ac:dyDescent="0.3"/>
    <row r="17" s="79" customFormat="1" ht="18.75" x14ac:dyDescent="0.3"/>
    <row r="18" s="79" customFormat="1" ht="18.75" x14ac:dyDescent="0.3"/>
    <row r="19" s="79" customFormat="1" ht="18.75" x14ac:dyDescent="0.3"/>
    <row r="20" s="79" customFormat="1" ht="18.75" x14ac:dyDescent="0.3"/>
    <row r="21" s="79" customFormat="1" ht="18.75" x14ac:dyDescent="0.3"/>
    <row r="22" s="79" customFormat="1" ht="18.75" x14ac:dyDescent="0.3"/>
    <row r="23" s="79" customFormat="1" ht="18.75" x14ac:dyDescent="0.3"/>
    <row r="24" s="79" customFormat="1" ht="18.75" x14ac:dyDescent="0.3"/>
    <row r="25" s="79" customFormat="1" ht="18.75" x14ac:dyDescent="0.3"/>
    <row r="26" s="79" customFormat="1" ht="18.75" x14ac:dyDescent="0.3"/>
    <row r="27" s="79" customFormat="1" ht="18.75" x14ac:dyDescent="0.3"/>
    <row r="28" s="79" customFormat="1" ht="18.75" x14ac:dyDescent="0.3"/>
    <row r="29" s="79" customFormat="1" ht="18.75" x14ac:dyDescent="0.3"/>
    <row r="30" s="79" customFormat="1" ht="18.75" x14ac:dyDescent="0.3"/>
    <row r="31" s="79" customFormat="1" ht="18.75" x14ac:dyDescent="0.3"/>
    <row r="32" s="79" customFormat="1" ht="18.75" x14ac:dyDescent="0.3"/>
    <row r="33" s="79" customFormat="1" ht="18.75" x14ac:dyDescent="0.3"/>
    <row r="34" s="79" customFormat="1" ht="18.75" x14ac:dyDescent="0.3"/>
    <row r="35" s="79" customFormat="1" ht="18.75" x14ac:dyDescent="0.3"/>
    <row r="36" s="79" customFormat="1" ht="18.75" x14ac:dyDescent="0.3"/>
    <row r="37" s="79" customFormat="1" ht="18.75" x14ac:dyDescent="0.3"/>
    <row r="38" s="79" customFormat="1" ht="18.75" x14ac:dyDescent="0.3"/>
    <row r="39" s="79" customFormat="1" ht="18.75" x14ac:dyDescent="0.3"/>
    <row r="40" s="79" customFormat="1" ht="18.75" x14ac:dyDescent="0.3"/>
    <row r="41" s="79" customFormat="1" ht="18.75" x14ac:dyDescent="0.3"/>
    <row r="42" s="79" customFormat="1" ht="18.75" x14ac:dyDescent="0.3"/>
    <row r="43" s="79" customFormat="1" ht="18.75" x14ac:dyDescent="0.3"/>
    <row r="44" s="79" customFormat="1" ht="18.75" x14ac:dyDescent="0.3"/>
    <row r="45" s="79" customFormat="1" ht="18.75" x14ac:dyDescent="0.3"/>
    <row r="46" s="79" customFormat="1" ht="18.75" x14ac:dyDescent="0.3"/>
    <row r="47" s="79" customFormat="1" ht="18.75" x14ac:dyDescent="0.3"/>
    <row r="48" s="79" customFormat="1" ht="18.75" x14ac:dyDescent="0.3"/>
    <row r="49" s="79" customFormat="1" ht="18.75" x14ac:dyDescent="0.3"/>
    <row r="50" s="79" customFormat="1" ht="18.75" x14ac:dyDescent="0.3"/>
    <row r="51" s="79" customFormat="1" ht="18.75" x14ac:dyDescent="0.3"/>
    <row r="52" s="79" customFormat="1" ht="18.75" x14ac:dyDescent="0.3"/>
    <row r="53" s="79" customFormat="1" ht="18.75" x14ac:dyDescent="0.3"/>
    <row r="54" s="83" customFormat="1" x14ac:dyDescent="0.25"/>
    <row r="55" s="83" customFormat="1" x14ac:dyDescent="0.25"/>
    <row r="56" s="83" customFormat="1" x14ac:dyDescent="0.25"/>
    <row r="57" s="83" customFormat="1" x14ac:dyDescent="0.25"/>
    <row r="58" s="83" customFormat="1" x14ac:dyDescent="0.25"/>
    <row r="59" s="83" customFormat="1" x14ac:dyDescent="0.25"/>
  </sheetData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view="pageBreakPreview" topLeftCell="A19" zoomScale="80" zoomScaleNormal="100" zoomScaleSheetLayoutView="80" workbookViewId="0">
      <selection activeCell="B37" sqref="B37:B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83" t="s">
        <v>240</v>
      </c>
      <c r="B1" s="384"/>
      <c r="C1" s="385"/>
    </row>
    <row r="2" spans="1:4" ht="75" x14ac:dyDescent="0.25">
      <c r="A2" s="82" t="s">
        <v>175</v>
      </c>
      <c r="B2" s="80" t="s">
        <v>176</v>
      </c>
      <c r="C2" s="81" t="s">
        <v>177</v>
      </c>
    </row>
    <row r="3" spans="1:4" ht="18.75" x14ac:dyDescent="0.25">
      <c r="A3" s="87" t="s">
        <v>178</v>
      </c>
      <c r="B3" s="18">
        <f>B6+B7+B8+B9+B10+B11+B12+B13+B14</f>
        <v>194</v>
      </c>
      <c r="C3" s="88">
        <f>SUM(B6:B14)</f>
        <v>194</v>
      </c>
      <c r="D3" s="84">
        <f>SUM(B6:B14)-B4</f>
        <v>160</v>
      </c>
    </row>
    <row r="4" spans="1:4" ht="56.25" x14ac:dyDescent="0.25">
      <c r="A4" s="25" t="s">
        <v>179</v>
      </c>
      <c r="B4" s="103">
        <v>34</v>
      </c>
      <c r="C4" s="89"/>
      <c r="D4" s="84"/>
    </row>
    <row r="5" spans="1:4" ht="18.75" x14ac:dyDescent="0.25">
      <c r="A5" s="90" t="s">
        <v>15</v>
      </c>
      <c r="B5" s="63"/>
      <c r="C5" s="91"/>
    </row>
    <row r="6" spans="1:4" ht="18.75" x14ac:dyDescent="0.25">
      <c r="A6" s="92" t="s">
        <v>180</v>
      </c>
      <c r="B6" s="102">
        <v>0</v>
      </c>
      <c r="C6" s="93">
        <f>100/B3*B6</f>
        <v>0</v>
      </c>
    </row>
    <row r="7" spans="1:4" ht="18.75" x14ac:dyDescent="0.25">
      <c r="A7" s="92" t="s">
        <v>181</v>
      </c>
      <c r="B7" s="104">
        <v>0</v>
      </c>
      <c r="C7" s="93">
        <f>100/B3*B7</f>
        <v>0</v>
      </c>
    </row>
    <row r="8" spans="1:4" ht="18.75" x14ac:dyDescent="0.25">
      <c r="A8" s="92" t="s">
        <v>182</v>
      </c>
      <c r="B8" s="104">
        <v>0</v>
      </c>
      <c r="C8" s="93">
        <f>100/B3*B8</f>
        <v>0</v>
      </c>
    </row>
    <row r="9" spans="1:4" ht="18.75" x14ac:dyDescent="0.25">
      <c r="A9" s="92" t="s">
        <v>183</v>
      </c>
      <c r="B9" s="104">
        <v>0</v>
      </c>
      <c r="C9" s="93">
        <f>100/B3*B9</f>
        <v>0</v>
      </c>
    </row>
    <row r="10" spans="1:4" ht="37.5" x14ac:dyDescent="0.25">
      <c r="A10" s="92" t="s">
        <v>184</v>
      </c>
      <c r="B10" s="104">
        <v>0</v>
      </c>
      <c r="C10" s="93">
        <f>100/B3*B10</f>
        <v>0</v>
      </c>
    </row>
    <row r="11" spans="1:4" ht="18.75" x14ac:dyDescent="0.25">
      <c r="A11" s="92" t="s">
        <v>185</v>
      </c>
      <c r="B11" s="104">
        <v>23</v>
      </c>
      <c r="C11" s="93">
        <f>100/B3*B11</f>
        <v>11.855670103092782</v>
      </c>
    </row>
    <row r="12" spans="1:4" ht="18.75" x14ac:dyDescent="0.25">
      <c r="A12" s="92" t="s">
        <v>186</v>
      </c>
      <c r="B12" s="104">
        <v>155</v>
      </c>
      <c r="C12" s="93">
        <f>100/B3*B12</f>
        <v>79.896907216494839</v>
      </c>
    </row>
    <row r="13" spans="1:4" ht="18.75" x14ac:dyDescent="0.25">
      <c r="A13" s="92" t="s">
        <v>187</v>
      </c>
      <c r="B13" s="104">
        <v>15</v>
      </c>
      <c r="C13" s="93">
        <f>100/B3*B13</f>
        <v>7.7319587628865971</v>
      </c>
    </row>
    <row r="14" spans="1:4" ht="18.75" x14ac:dyDescent="0.25">
      <c r="A14" s="94" t="s">
        <v>188</v>
      </c>
      <c r="B14" s="104">
        <v>1</v>
      </c>
      <c r="C14" s="93">
        <f>100/B3*B14</f>
        <v>0.51546391752577314</v>
      </c>
    </row>
    <row r="15" spans="1:4" ht="18.75" x14ac:dyDescent="0.25">
      <c r="A15" s="90" t="s">
        <v>189</v>
      </c>
      <c r="B15" s="64">
        <f>SUM(B16,B18,B19,B20)</f>
        <v>160</v>
      </c>
      <c r="C15" s="95" t="str">
        <f>IF(B15=D3,"ПРАВИЛЬНО","НЕПРАВИЛЬНО")</f>
        <v>ПРАВИЛЬНО</v>
      </c>
    </row>
    <row r="16" spans="1:4" ht="18.75" x14ac:dyDescent="0.25">
      <c r="A16" s="92" t="s">
        <v>233</v>
      </c>
      <c r="B16" s="104">
        <v>156</v>
      </c>
      <c r="C16" s="93">
        <f>100/D3*B16</f>
        <v>97.5</v>
      </c>
    </row>
    <row r="17" spans="1:3" ht="56.25" x14ac:dyDescent="0.25">
      <c r="A17" s="96" t="s">
        <v>190</v>
      </c>
      <c r="B17" s="104">
        <v>0</v>
      </c>
      <c r="C17" s="93">
        <f>100/D3*B17</f>
        <v>0</v>
      </c>
    </row>
    <row r="18" spans="1:3" ht="18.75" x14ac:dyDescent="0.25">
      <c r="A18" s="92" t="s">
        <v>191</v>
      </c>
      <c r="B18" s="104">
        <v>4</v>
      </c>
      <c r="C18" s="93">
        <f>100/D3*B18</f>
        <v>2.5</v>
      </c>
    </row>
    <row r="19" spans="1:3" ht="18.75" x14ac:dyDescent="0.25">
      <c r="A19" s="92" t="s">
        <v>192</v>
      </c>
      <c r="B19" s="104">
        <v>0</v>
      </c>
      <c r="C19" s="93">
        <f>100/D3*B19</f>
        <v>0</v>
      </c>
    </row>
    <row r="20" spans="1:3" ht="18.75" x14ac:dyDescent="0.25">
      <c r="A20" s="92" t="s">
        <v>193</v>
      </c>
      <c r="B20" s="104">
        <v>0</v>
      </c>
      <c r="C20" s="93">
        <f>100/D3*B20</f>
        <v>0</v>
      </c>
    </row>
    <row r="21" spans="1:3" ht="18.75" x14ac:dyDescent="0.25">
      <c r="A21" s="90" t="s">
        <v>194</v>
      </c>
      <c r="B21" s="64">
        <f>SUM(B22:B25)</f>
        <v>194</v>
      </c>
      <c r="C21" s="95" t="str">
        <f>IF(B21=B3,"ПРАВИЛЬНО","НЕПРАВИЛЬНО")</f>
        <v>ПРАВИЛЬНО</v>
      </c>
    </row>
    <row r="22" spans="1:3" ht="18.75" x14ac:dyDescent="0.25">
      <c r="A22" s="97" t="s">
        <v>195</v>
      </c>
      <c r="B22" s="104">
        <v>66</v>
      </c>
      <c r="C22" s="93">
        <f>100/B3*B22</f>
        <v>34.020618556701024</v>
      </c>
    </row>
    <row r="23" spans="1:3" ht="18.75" x14ac:dyDescent="0.25">
      <c r="A23" s="92" t="s">
        <v>196</v>
      </c>
      <c r="B23" s="104">
        <v>78</v>
      </c>
      <c r="C23" s="93">
        <f>100/B3*B23</f>
        <v>40.206185567010309</v>
      </c>
    </row>
    <row r="24" spans="1:3" ht="18.75" x14ac:dyDescent="0.25">
      <c r="A24" s="92" t="s">
        <v>197</v>
      </c>
      <c r="B24" s="104">
        <v>0</v>
      </c>
      <c r="C24" s="93">
        <f>100/B3*B24</f>
        <v>0</v>
      </c>
    </row>
    <row r="25" spans="1:3" ht="18.75" x14ac:dyDescent="0.25">
      <c r="A25" s="92" t="s">
        <v>198</v>
      </c>
      <c r="B25" s="104">
        <v>50</v>
      </c>
      <c r="C25" s="93">
        <f>100/B3*B25</f>
        <v>25.773195876288657</v>
      </c>
    </row>
    <row r="26" spans="1:3" ht="18.75" x14ac:dyDescent="0.25">
      <c r="A26" s="90" t="s">
        <v>199</v>
      </c>
      <c r="B26" s="64">
        <f>SUM(B27:B30)</f>
        <v>160</v>
      </c>
      <c r="C26" s="95" t="str">
        <f>IF(B26=D3,"ПРАВИЛЬНО","НЕПРАВИЛЬНО")</f>
        <v>ПРАВИЛЬНО</v>
      </c>
    </row>
    <row r="27" spans="1:3" ht="18.75" x14ac:dyDescent="0.25">
      <c r="A27" s="98" t="s">
        <v>200</v>
      </c>
      <c r="B27" s="102">
        <v>19</v>
      </c>
      <c r="C27" s="93">
        <f>100/D3*B27</f>
        <v>11.875</v>
      </c>
    </row>
    <row r="28" spans="1:3" ht="18.75" x14ac:dyDescent="0.25">
      <c r="A28" s="98" t="s">
        <v>201</v>
      </c>
      <c r="B28" s="104">
        <v>48</v>
      </c>
      <c r="C28" s="93">
        <f>100/D3*B28</f>
        <v>30</v>
      </c>
    </row>
    <row r="29" spans="1:3" ht="18.75" x14ac:dyDescent="0.25">
      <c r="A29" s="98" t="s">
        <v>202</v>
      </c>
      <c r="B29" s="104">
        <v>55</v>
      </c>
      <c r="C29" s="93">
        <f>100/D3*B29</f>
        <v>34.375</v>
      </c>
    </row>
    <row r="30" spans="1:3" ht="18.75" x14ac:dyDescent="0.25">
      <c r="A30" s="98" t="s">
        <v>203</v>
      </c>
      <c r="B30" s="104">
        <v>38</v>
      </c>
      <c r="C30" s="93">
        <f>100/D3*B30</f>
        <v>23.75</v>
      </c>
    </row>
    <row r="31" spans="1:3" ht="18.75" x14ac:dyDescent="0.25">
      <c r="A31" s="99" t="s">
        <v>204</v>
      </c>
      <c r="B31" s="64">
        <f>SUM(B32:B35)</f>
        <v>160</v>
      </c>
      <c r="C31" s="95" t="str">
        <f>IF(B31=D3,"ПРАВИЛЬНО","НЕПРАВИЛЬНО")</f>
        <v>ПРАВИЛЬНО</v>
      </c>
    </row>
    <row r="32" spans="1:3" ht="18.75" x14ac:dyDescent="0.25">
      <c r="A32" s="92" t="s">
        <v>200</v>
      </c>
      <c r="B32" s="102">
        <v>22</v>
      </c>
      <c r="C32" s="93">
        <f>100/D3*B32</f>
        <v>13.75</v>
      </c>
    </row>
    <row r="33" spans="1:3" ht="18.75" x14ac:dyDescent="0.25">
      <c r="A33" s="92" t="s">
        <v>201</v>
      </c>
      <c r="B33" s="104">
        <v>40</v>
      </c>
      <c r="C33" s="93">
        <f>100/D3*B33</f>
        <v>25</v>
      </c>
    </row>
    <row r="34" spans="1:3" ht="18.75" x14ac:dyDescent="0.25">
      <c r="A34" s="92" t="s">
        <v>202</v>
      </c>
      <c r="B34" s="104">
        <v>57</v>
      </c>
      <c r="C34" s="93">
        <f>100/D3*B34</f>
        <v>35.625</v>
      </c>
    </row>
    <row r="35" spans="1:3" ht="18.75" x14ac:dyDescent="0.25">
      <c r="A35" s="92" t="s">
        <v>203</v>
      </c>
      <c r="B35" s="104">
        <v>41</v>
      </c>
      <c r="C35" s="93">
        <f>100/D3*B35</f>
        <v>25.625</v>
      </c>
    </row>
    <row r="36" spans="1:3" ht="18.75" x14ac:dyDescent="0.25">
      <c r="A36" s="90" t="s">
        <v>205</v>
      </c>
      <c r="B36" s="64">
        <f>SUM(B37:B38)</f>
        <v>160</v>
      </c>
      <c r="C36" s="95" t="str">
        <f>IF(B36=D3,"ПРАВИЛЬНО","НЕПРАВИЛЬНО")</f>
        <v>ПРАВИЛЬНО</v>
      </c>
    </row>
    <row r="37" spans="1:3" ht="18.75" x14ac:dyDescent="0.25">
      <c r="A37" s="92" t="s">
        <v>206</v>
      </c>
      <c r="B37" s="102">
        <v>124</v>
      </c>
      <c r="C37" s="93">
        <f>100/D3*B37</f>
        <v>77.5</v>
      </c>
    </row>
    <row r="38" spans="1:3" ht="19.5" thickBot="1" x14ac:dyDescent="0.3">
      <c r="A38" s="100" t="s">
        <v>207</v>
      </c>
      <c r="B38" s="105">
        <v>36</v>
      </c>
      <c r="C38" s="101">
        <f>100/D3*B38</f>
        <v>22.5</v>
      </c>
    </row>
    <row r="39" spans="1:3" ht="18.75" x14ac:dyDescent="0.3">
      <c r="A39" s="45"/>
      <c r="B39" s="85"/>
      <c r="C39" s="86"/>
    </row>
  </sheetData>
  <mergeCells count="1">
    <mergeCell ref="A1:C1"/>
  </mergeCells>
  <conditionalFormatting sqref="E13">
    <cfRule type="cellIs" dxfId="0" priority="1" operator="greaterThan">
      <formula>SUM($B$16:$B$20)&lt;&gt;$B$3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13" zoomScale="70" zoomScaleNormal="100" zoomScaleSheetLayoutView="70" workbookViewId="0">
      <selection activeCell="E21" sqref="E21:F24"/>
    </sheetView>
  </sheetViews>
  <sheetFormatPr defaultRowHeight="15" x14ac:dyDescent="0.25"/>
  <cols>
    <col min="1" max="1" width="42.5703125" customWidth="1"/>
    <col min="2" max="2" width="16.7109375" customWidth="1"/>
    <col min="3" max="3" width="42.28515625" customWidth="1"/>
    <col min="4" max="4" width="45.42578125" customWidth="1"/>
    <col min="5" max="5" width="20.5703125" customWidth="1"/>
    <col min="6" max="6" width="64.5703125" customWidth="1"/>
  </cols>
  <sheetData>
    <row r="1" spans="1:6" ht="36" customHeight="1" x14ac:dyDescent="0.3">
      <c r="A1" s="363" t="s">
        <v>208</v>
      </c>
      <c r="B1" s="363"/>
      <c r="C1" s="363"/>
      <c r="D1" s="1"/>
      <c r="E1" s="42"/>
      <c r="F1" s="1"/>
    </row>
    <row r="2" spans="1:6" ht="156.75" customHeight="1" x14ac:dyDescent="0.25">
      <c r="A2" s="51" t="s">
        <v>209</v>
      </c>
      <c r="B2" s="27" t="s">
        <v>210</v>
      </c>
      <c r="C2" s="27" t="s">
        <v>265</v>
      </c>
      <c r="D2" s="51" t="s">
        <v>209</v>
      </c>
      <c r="E2" s="27" t="s">
        <v>210</v>
      </c>
      <c r="F2" s="27" t="s">
        <v>266</v>
      </c>
    </row>
    <row r="3" spans="1:6" ht="18.75" x14ac:dyDescent="0.25">
      <c r="A3" s="67" t="s">
        <v>211</v>
      </c>
      <c r="B3" s="68">
        <f>B4+B5+B6+B7+B8+B9+B10+B11+B12+B13+B14+B15+B16+B17+B18+B19+B20+B21+B22+B23+B24</f>
        <v>39</v>
      </c>
      <c r="C3" s="69"/>
      <c r="D3" s="67" t="s">
        <v>212</v>
      </c>
      <c r="E3" s="68">
        <f>E4+E5+E6+E7+E8+E9+E10+E11+E12+E13+E14+E15+E16+E17+E18+E19+E20+E22+E21+E23+E24</f>
        <v>58</v>
      </c>
      <c r="F3" s="69"/>
    </row>
    <row r="4" spans="1:6" ht="30.75" customHeight="1" x14ac:dyDescent="0.3">
      <c r="A4" s="70"/>
      <c r="B4" s="240">
        <v>4</v>
      </c>
      <c r="C4" s="239" t="s">
        <v>539</v>
      </c>
      <c r="D4" s="73"/>
      <c r="E4" s="240">
        <v>1</v>
      </c>
      <c r="F4" s="239" t="s">
        <v>556</v>
      </c>
    </row>
    <row r="5" spans="1:6" ht="31.5" customHeight="1" x14ac:dyDescent="0.25">
      <c r="A5" s="66"/>
      <c r="B5" s="240">
        <v>1</v>
      </c>
      <c r="C5" s="239" t="s">
        <v>540</v>
      </c>
      <c r="D5" s="66"/>
      <c r="E5" s="240">
        <v>2</v>
      </c>
      <c r="F5" s="239" t="s">
        <v>557</v>
      </c>
    </row>
    <row r="6" spans="1:6" ht="34.5" customHeight="1" x14ac:dyDescent="0.25">
      <c r="A6" s="66"/>
      <c r="B6" s="240">
        <v>6</v>
      </c>
      <c r="C6" s="239" t="s">
        <v>541</v>
      </c>
      <c r="D6" s="66"/>
      <c r="E6" s="240">
        <v>4</v>
      </c>
      <c r="F6" s="239" t="s">
        <v>558</v>
      </c>
    </row>
    <row r="7" spans="1:6" ht="47.25" customHeight="1" x14ac:dyDescent="0.25">
      <c r="A7" s="66"/>
      <c r="B7" s="240">
        <v>2</v>
      </c>
      <c r="C7" s="239" t="s">
        <v>542</v>
      </c>
      <c r="D7" s="66"/>
      <c r="E7" s="240">
        <v>2</v>
      </c>
      <c r="F7" s="239" t="s">
        <v>546</v>
      </c>
    </row>
    <row r="8" spans="1:6" ht="30.75" customHeight="1" x14ac:dyDescent="0.25">
      <c r="A8" s="66"/>
      <c r="B8" s="240">
        <v>1</v>
      </c>
      <c r="C8" s="239" t="s">
        <v>543</v>
      </c>
      <c r="D8" s="66"/>
      <c r="E8" s="240">
        <v>5</v>
      </c>
      <c r="F8" s="239" t="s">
        <v>540</v>
      </c>
    </row>
    <row r="9" spans="1:6" ht="45.75" customHeight="1" x14ac:dyDescent="0.25">
      <c r="A9" s="66"/>
      <c r="B9" s="240">
        <v>1</v>
      </c>
      <c r="C9" s="239" t="s">
        <v>544</v>
      </c>
      <c r="D9" s="66"/>
      <c r="E9" s="240">
        <v>3</v>
      </c>
      <c r="F9" s="239" t="s">
        <v>545</v>
      </c>
    </row>
    <row r="10" spans="1:6" ht="33" customHeight="1" x14ac:dyDescent="0.25">
      <c r="A10" s="66"/>
      <c r="B10" s="240">
        <v>8</v>
      </c>
      <c r="C10" s="239" t="s">
        <v>545</v>
      </c>
      <c r="D10" s="66"/>
      <c r="E10" s="240">
        <v>8</v>
      </c>
      <c r="F10" s="239" t="s">
        <v>551</v>
      </c>
    </row>
    <row r="11" spans="1:6" ht="48" customHeight="1" x14ac:dyDescent="0.25">
      <c r="A11" s="66"/>
      <c r="B11" s="240">
        <v>2</v>
      </c>
      <c r="C11" s="239" t="s">
        <v>546</v>
      </c>
      <c r="D11" s="66"/>
      <c r="E11" s="240">
        <v>5</v>
      </c>
      <c r="F11" s="239" t="s">
        <v>559</v>
      </c>
    </row>
    <row r="12" spans="1:6" ht="30" customHeight="1" x14ac:dyDescent="0.25">
      <c r="A12" s="66"/>
      <c r="B12" s="240">
        <v>1</v>
      </c>
      <c r="C12" s="239" t="s">
        <v>547</v>
      </c>
      <c r="D12" s="66"/>
      <c r="E12" s="240">
        <v>3</v>
      </c>
      <c r="F12" s="239" t="s">
        <v>560</v>
      </c>
    </row>
    <row r="13" spans="1:6" ht="59.25" customHeight="1" x14ac:dyDescent="0.25">
      <c r="A13" s="66"/>
      <c r="B13" s="240">
        <v>1</v>
      </c>
      <c r="C13" s="239" t="s">
        <v>548</v>
      </c>
      <c r="D13" s="66"/>
      <c r="E13" s="240">
        <v>2</v>
      </c>
      <c r="F13" s="239" t="s">
        <v>561</v>
      </c>
    </row>
    <row r="14" spans="1:6" ht="32.25" customHeight="1" x14ac:dyDescent="0.25">
      <c r="A14" s="66"/>
      <c r="B14" s="240">
        <v>1</v>
      </c>
      <c r="C14" s="239" t="s">
        <v>549</v>
      </c>
      <c r="D14" s="66"/>
      <c r="E14" s="240">
        <v>2</v>
      </c>
      <c r="F14" s="239" t="s">
        <v>562</v>
      </c>
    </row>
    <row r="15" spans="1:6" ht="48" customHeight="1" x14ac:dyDescent="0.25">
      <c r="A15" s="66"/>
      <c r="B15" s="240">
        <v>3</v>
      </c>
      <c r="C15" s="239" t="s">
        <v>550</v>
      </c>
      <c r="D15" s="66"/>
      <c r="E15" s="240">
        <v>1</v>
      </c>
      <c r="F15" s="239" t="s">
        <v>563</v>
      </c>
    </row>
    <row r="16" spans="1:6" ht="34.5" customHeight="1" x14ac:dyDescent="0.25">
      <c r="A16" s="66"/>
      <c r="B16" s="240">
        <v>2</v>
      </c>
      <c r="C16" s="239" t="s">
        <v>551</v>
      </c>
      <c r="D16" s="66"/>
      <c r="E16" s="240">
        <v>1</v>
      </c>
      <c r="F16" s="239" t="s">
        <v>564</v>
      </c>
    </row>
    <row r="17" spans="1:6" ht="45.75" customHeight="1" x14ac:dyDescent="0.25">
      <c r="A17" s="66"/>
      <c r="B17" s="240">
        <v>1</v>
      </c>
      <c r="C17" s="239" t="s">
        <v>552</v>
      </c>
      <c r="D17" s="66"/>
      <c r="E17" s="240">
        <v>2</v>
      </c>
      <c r="F17" s="239" t="s">
        <v>565</v>
      </c>
    </row>
    <row r="18" spans="1:6" ht="30" customHeight="1" x14ac:dyDescent="0.25">
      <c r="A18" s="66"/>
      <c r="B18" s="241">
        <v>1</v>
      </c>
      <c r="C18" s="239" t="s">
        <v>553</v>
      </c>
      <c r="D18" s="66"/>
      <c r="E18" s="240">
        <v>4</v>
      </c>
      <c r="F18" s="239" t="s">
        <v>566</v>
      </c>
    </row>
    <row r="19" spans="1:6" ht="34.5" customHeight="1" x14ac:dyDescent="0.25">
      <c r="A19" s="66"/>
      <c r="B19" s="241">
        <v>1</v>
      </c>
      <c r="C19" s="239" t="s">
        <v>554</v>
      </c>
      <c r="D19" s="66"/>
      <c r="E19" s="240">
        <v>1</v>
      </c>
      <c r="F19" s="239" t="s">
        <v>567</v>
      </c>
    </row>
    <row r="20" spans="1:6" ht="34.5" customHeight="1" x14ac:dyDescent="0.25">
      <c r="A20" s="66"/>
      <c r="B20" s="241">
        <v>3</v>
      </c>
      <c r="C20" s="239" t="s">
        <v>555</v>
      </c>
      <c r="D20" s="66"/>
      <c r="E20" s="240">
        <v>1</v>
      </c>
      <c r="F20" s="239" t="s">
        <v>568</v>
      </c>
    </row>
    <row r="21" spans="1:6" ht="30" x14ac:dyDescent="0.3">
      <c r="A21" s="66"/>
      <c r="B21" s="71"/>
      <c r="C21" s="72"/>
      <c r="D21" s="66"/>
      <c r="E21" s="240">
        <v>1</v>
      </c>
      <c r="F21" s="239" t="s">
        <v>569</v>
      </c>
    </row>
    <row r="22" spans="1:6" ht="60" x14ac:dyDescent="0.25">
      <c r="A22" s="66"/>
      <c r="B22" s="33"/>
      <c r="C22" s="30"/>
      <c r="D22" s="66"/>
      <c r="E22" s="240">
        <v>3</v>
      </c>
      <c r="F22" s="239" t="s">
        <v>570</v>
      </c>
    </row>
    <row r="23" spans="1:6" ht="30" x14ac:dyDescent="0.25">
      <c r="A23" s="66"/>
      <c r="B23" s="33"/>
      <c r="C23" s="30"/>
      <c r="D23" s="66"/>
      <c r="E23" s="240">
        <v>5</v>
      </c>
      <c r="F23" s="239" t="s">
        <v>571</v>
      </c>
    </row>
    <row r="24" spans="1:6" ht="18.75" x14ac:dyDescent="0.25">
      <c r="A24" s="66"/>
      <c r="B24" s="33"/>
      <c r="C24" s="30"/>
      <c r="D24" s="66"/>
      <c r="E24" s="240">
        <v>2</v>
      </c>
      <c r="F24" s="239" t="s">
        <v>572</v>
      </c>
    </row>
  </sheetData>
  <mergeCells count="1">
    <mergeCell ref="A1:C1"/>
  </mergeCells>
  <hyperlinks>
    <hyperlink ref="C4" r:id="rId1" display="https://нск-сфера.рф/"/>
    <hyperlink ref="C5" r:id="rId2" display="https://fgp.su/"/>
    <hyperlink ref="C6" r:id="rId3" display="https://vk.com/associationcbt"/>
    <hyperlink ref="C7" r:id="rId4" location="path" display="https://rdsh.education/ - path"/>
    <hyperlink ref="C8" r:id="rId5" display="https://www.imaton.ru/"/>
    <hyperlink ref="C9" r:id="rId6" display="https://planetofpsychotherapy.com/"/>
    <hyperlink ref="C10" r:id="rId7" display="http://nikp.ru/"/>
    <hyperlink ref="C11" r:id="rId8" display="https://centrmetafora.ru/"/>
    <hyperlink ref="C12" r:id="rId9" display="https://www.ispp.online/"/>
    <hyperlink ref="C13" r:id="rId10" display="https://becbt.online/home"/>
    <hyperlink ref="C14" r:id="rId11" display="http://iigt.ru/"/>
    <hyperlink ref="C15" r:id="rId12" display="http://sgdeti.ru/projects/"/>
    <hyperlink ref="C17" r:id="rId13" display="https://education-psy.ru/"/>
    <hyperlink ref="C18" r:id="rId14" display="https://vk.com/neventa"/>
    <hyperlink ref="C19" r:id="rId15" display="https://ido-de.nspu.ru/course/index.php?categoryid=81"/>
    <hyperlink ref="C20" r:id="rId16" display="http://obrazovanie9.ru/"/>
    <hyperlink ref="F4" r:id="rId17" display="https://kurs.sgdeti.ru/"/>
    <hyperlink ref="F5" r:id="rId18" display="https://associationcbt.ru/"/>
    <hyperlink ref="F6" r:id="rId19" display="https://www.sispp.ru/"/>
    <hyperlink ref="F7" r:id="rId20" display="https://centrmetafora.ru/"/>
    <hyperlink ref="F8" r:id="rId21" display="https://fgp.su/"/>
    <hyperlink ref="F9" r:id="rId22" display="http://nikp.ru/"/>
    <hyperlink ref="F12" r:id="rId23" display="https://punkt-b.pro/proforientolog"/>
    <hyperlink ref="F13" r:id="rId24" display="https://nadpo.ru/do/psikholog-konsultant-s-rasshirennoy-podgotovkoy-v-oblasti-kouchinga-s-prisvoeniem-kvalifikatsii-psikh/?sphrase_id=400648"/>
    <hyperlink ref="F14" r:id="rId25" display="https://www.familyland.ru/"/>
    <hyperlink ref="F15" r:id="rId26" display="https://niidpo.ru/"/>
    <hyperlink ref="F16" r:id="rId27" display="https://luchznaniy.ru/"/>
    <hyperlink ref="F17" r:id="rId28" display="https://vk.com/shkola_krindachey_open"/>
    <hyperlink ref="F18" r:id="rId29" display="http://www.obrazovanie9.ru/"/>
    <hyperlink ref="F19" r:id="rId30" display="https://attachment-theory.by/1"/>
    <hyperlink ref="F20" r:id="rId31" display="https://oppl.ru/dolgosrochnyie-obrazovatelnyie-programmyi/superviziya.html"/>
    <hyperlink ref="F21" r:id="rId32" display="https://sfbtpcourse.ru/"/>
    <hyperlink ref="F22" r:id="rId33" display="https://nadpo.ru/"/>
    <hyperlink ref="F23" r:id="rId34" display="https://bekhterev.ru/"/>
    <hyperlink ref="F24" r:id="rId35" display="https://gestalt.ru/programma/"/>
  </hyperlinks>
  <pageMargins left="0.7" right="0.7" top="0.75" bottom="0.75" header="0.3" footer="0.3"/>
  <pageSetup paperSize="9" orientation="portrait" r:id="rId3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BreakPreview" zoomScaleNormal="100" zoomScaleSheetLayoutView="100" workbookViewId="0">
      <selection activeCell="D14" sqref="D14"/>
    </sheetView>
  </sheetViews>
  <sheetFormatPr defaultRowHeight="15" x14ac:dyDescent="0.25"/>
  <cols>
    <col min="1" max="1" width="33.28515625" customWidth="1"/>
    <col min="2" max="2" width="28.42578125" customWidth="1"/>
    <col min="3" max="3" width="27.7109375" customWidth="1"/>
    <col min="4" max="4" width="26.42578125" customWidth="1"/>
    <col min="5" max="5" width="33.42578125" customWidth="1"/>
  </cols>
  <sheetData>
    <row r="1" spans="1:5" ht="18.75" x14ac:dyDescent="0.25">
      <c r="A1" s="264" t="s">
        <v>213</v>
      </c>
      <c r="B1" s="264"/>
      <c r="C1" s="264"/>
      <c r="D1" s="264"/>
      <c r="E1" s="264"/>
    </row>
    <row r="2" spans="1:5" ht="18.75" x14ac:dyDescent="0.25">
      <c r="A2" s="299" t="s">
        <v>214</v>
      </c>
      <c r="B2" s="302" t="s">
        <v>215</v>
      </c>
      <c r="C2" s="302"/>
      <c r="D2" s="302"/>
      <c r="E2" s="302"/>
    </row>
    <row r="3" spans="1:5" ht="56.25" x14ac:dyDescent="0.25">
      <c r="A3" s="299"/>
      <c r="B3" s="139" t="s">
        <v>216</v>
      </c>
      <c r="C3" s="139" t="s">
        <v>217</v>
      </c>
      <c r="D3" s="140" t="s">
        <v>218</v>
      </c>
      <c r="E3" s="115" t="s">
        <v>219</v>
      </c>
    </row>
    <row r="4" spans="1:5" ht="28.5" customHeight="1" x14ac:dyDescent="0.25">
      <c r="A4" s="65" t="s">
        <v>1</v>
      </c>
      <c r="B4" s="134"/>
      <c r="C4" s="134"/>
      <c r="D4" s="134"/>
      <c r="E4" s="134"/>
    </row>
    <row r="5" spans="1:5" ht="23.25" customHeight="1" x14ac:dyDescent="0.25">
      <c r="A5" s="65" t="s">
        <v>220</v>
      </c>
      <c r="B5" s="134"/>
      <c r="C5" s="134"/>
      <c r="D5" s="134"/>
      <c r="E5" s="134"/>
    </row>
    <row r="6" spans="1:5" ht="18.75" x14ac:dyDescent="0.25">
      <c r="A6" s="74" t="s">
        <v>221</v>
      </c>
      <c r="B6" s="134"/>
      <c r="C6" s="134"/>
      <c r="D6" s="134"/>
      <c r="E6" s="134"/>
    </row>
    <row r="7" spans="1:5" ht="18.75" x14ac:dyDescent="0.25">
      <c r="A7" s="74" t="s">
        <v>222</v>
      </c>
      <c r="B7" s="134"/>
      <c r="C7" s="134"/>
      <c r="D7" s="134"/>
      <c r="E7" s="134"/>
    </row>
    <row r="8" spans="1:5" ht="37.5" x14ac:dyDescent="0.25">
      <c r="A8" s="65" t="s">
        <v>223</v>
      </c>
      <c r="B8" s="134"/>
      <c r="C8" s="134"/>
      <c r="D8" s="134"/>
      <c r="E8" s="134"/>
    </row>
    <row r="9" spans="1:5" ht="37.5" x14ac:dyDescent="0.25">
      <c r="A9" s="65" t="s">
        <v>224</v>
      </c>
      <c r="B9" s="134"/>
      <c r="C9" s="134"/>
      <c r="D9" s="134"/>
      <c r="E9" s="134"/>
    </row>
    <row r="10" spans="1:5" ht="18.75" x14ac:dyDescent="0.25">
      <c r="A10" s="74" t="s">
        <v>165</v>
      </c>
      <c r="B10" s="134"/>
      <c r="C10" s="134"/>
      <c r="D10" s="134"/>
      <c r="E10" s="134"/>
    </row>
    <row r="11" spans="1:5" ht="18.75" x14ac:dyDescent="0.25">
      <c r="A11" s="74" t="s">
        <v>166</v>
      </c>
      <c r="B11" s="134"/>
      <c r="C11" s="134"/>
      <c r="D11" s="134"/>
      <c r="E11" s="134"/>
    </row>
    <row r="12" spans="1:5" ht="18.75" x14ac:dyDescent="0.25">
      <c r="A12" s="74" t="s">
        <v>167</v>
      </c>
      <c r="B12" s="134"/>
      <c r="C12" s="134"/>
      <c r="D12" s="134"/>
      <c r="E12" s="134"/>
    </row>
    <row r="13" spans="1:5" ht="18.75" x14ac:dyDescent="0.25">
      <c r="A13" s="74" t="s">
        <v>225</v>
      </c>
      <c r="B13" s="134"/>
      <c r="C13" s="134"/>
      <c r="D13" s="134"/>
      <c r="E13" s="134"/>
    </row>
    <row r="14" spans="1:5" ht="18.75" x14ac:dyDescent="0.25">
      <c r="A14" s="74" t="s">
        <v>226</v>
      </c>
      <c r="B14" s="134"/>
      <c r="C14" s="134"/>
      <c r="D14" s="134">
        <v>0</v>
      </c>
      <c r="E14" s="134">
        <v>0</v>
      </c>
    </row>
    <row r="15" spans="1:5" ht="18.75" x14ac:dyDescent="0.25">
      <c r="A15" s="74" t="s">
        <v>227</v>
      </c>
      <c r="B15" s="134"/>
      <c r="C15" s="134"/>
      <c r="D15" s="134">
        <v>0</v>
      </c>
      <c r="E15" s="134">
        <v>0</v>
      </c>
    </row>
    <row r="16" spans="1:5" ht="18.75" x14ac:dyDescent="0.25">
      <c r="A16" s="74" t="s">
        <v>228</v>
      </c>
      <c r="B16" s="134"/>
      <c r="C16" s="134"/>
      <c r="D16" s="134"/>
      <c r="E16" s="134"/>
    </row>
    <row r="17" spans="1:5" ht="42.75" customHeight="1" x14ac:dyDescent="0.25">
      <c r="A17" s="65" t="s">
        <v>229</v>
      </c>
      <c r="B17" s="134"/>
      <c r="C17" s="134"/>
      <c r="D17" s="134"/>
      <c r="E17" s="134"/>
    </row>
    <row r="18" spans="1:5" ht="18.75" x14ac:dyDescent="0.25">
      <c r="A18" s="74" t="s">
        <v>230</v>
      </c>
      <c r="B18" s="134"/>
      <c r="C18" s="134"/>
      <c r="D18" s="134"/>
      <c r="E18" s="134"/>
    </row>
    <row r="19" spans="1:5" ht="18.75" x14ac:dyDescent="0.25">
      <c r="A19" s="75" t="s">
        <v>231</v>
      </c>
      <c r="B19" s="141">
        <f>B18+B17+B16+B15+B14+B13+B12+B11+B10+B9+B8+B7+B6+B5+B4</f>
        <v>0</v>
      </c>
      <c r="C19" s="142">
        <f>C18+C17+C16+C15+C14+C13+C12+C11+C10+C9+C8+C7+C6+C5+C4</f>
        <v>0</v>
      </c>
      <c r="D19" s="142">
        <f>D18+D17+D16+D15+D14+D13+D12+D11+D10+D9+D8+D7+D6+D5+D4</f>
        <v>0</v>
      </c>
      <c r="E19" s="142">
        <f>E18+E17+E16+E15+E14+E13+E12+E11+E10+E9+E8+E7+E6+E5+E4</f>
        <v>0</v>
      </c>
    </row>
  </sheetData>
  <mergeCells count="3">
    <mergeCell ref="A1:E1"/>
    <mergeCell ref="A2:A3"/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</vt:i4>
      </vt:variant>
    </vt:vector>
  </HeadingPairs>
  <TitlesOfParts>
    <vt:vector size="20" baseType="lpstr">
      <vt:lpstr>Титул</vt:lpstr>
      <vt:lpstr>Разделы 1.1.-1.6</vt:lpstr>
      <vt:lpstr>Раздел 1.7</vt:lpstr>
      <vt:lpstr>Раздел 1.8</vt:lpstr>
      <vt:lpstr>Раздел 1.9</vt:lpstr>
      <vt:lpstr>Раздел 1.10</vt:lpstr>
      <vt:lpstr>Раздел 1.11</vt:lpstr>
      <vt:lpstr>Раздел 2.1</vt:lpstr>
      <vt:lpstr>Раздел 2.2</vt:lpstr>
      <vt:lpstr>Раздел 2.3</vt:lpstr>
      <vt:lpstr>Раздел 3</vt:lpstr>
      <vt:lpstr>Раздел 4</vt:lpstr>
      <vt:lpstr>Раздел 5.1</vt:lpstr>
      <vt:lpstr>Раздел 5.2</vt:lpstr>
      <vt:lpstr>Раздел 5.3</vt:lpstr>
      <vt:lpstr>Раздел 6.1</vt:lpstr>
      <vt:lpstr>Раздел 6.2</vt:lpstr>
      <vt:lpstr>Раздел 6.3</vt:lpstr>
      <vt:lpstr>Раздел 6.4</vt:lpstr>
      <vt:lpstr>'Раздел 1.10'!OLE_LINK1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2022-11-22T02:18:24Z</dcterms:modified>
</cp:coreProperties>
</file>