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showInkAnnotation="0"/>
  <bookViews>
    <workbookView xWindow="3465" yWindow="3465" windowWidth="19440" windowHeight="11385" firstSheet="12" activeTab="18"/>
  </bookViews>
  <sheets>
    <sheet name="Титул" sheetId="1" r:id="rId1"/>
    <sheet name="Разделы 1.1.-1.6" sheetId="2" r:id="rId2"/>
    <sheet name="Раздел 1.7" sheetId="3" r:id="rId3"/>
    <sheet name="Раздел 1.8" sheetId="4" r:id="rId4"/>
    <sheet name="Раздел 1.9" sheetId="5" r:id="rId5"/>
    <sheet name="Раздел 1.10" sheetId="6" r:id="rId6"/>
    <sheet name="Раздел 1.11" sheetId="24" r:id="rId7"/>
    <sheet name="Раздел 1.12" sheetId="26" r:id="rId8"/>
    <sheet name="Раздел 2.1" sheetId="7" r:id="rId9"/>
    <sheet name="Раздел 2.2" sheetId="8" r:id="rId10"/>
    <sheet name="Раздел 2.3" sheetId="9" r:id="rId11"/>
    <sheet name="Раздел 3" sheetId="10" r:id="rId12"/>
    <sheet name="Раздел 4" sheetId="11" r:id="rId13"/>
    <sheet name="Раздел 5.1" sheetId="12" r:id="rId14"/>
    <sheet name="Раздел 5.2" sheetId="13" r:id="rId15"/>
    <sheet name="Раздел 5.3" sheetId="14" r:id="rId16"/>
    <sheet name="Раздел 6.1" sheetId="27" r:id="rId17"/>
    <sheet name="Раздел 6.2" sheetId="28" r:id="rId18"/>
    <sheet name="Раздел 6.3" sheetId="17" r:id="rId19"/>
    <sheet name="Раздел 6.4" sheetId="18" r:id="rId20"/>
  </sheets>
  <definedNames>
    <definedName name="OLE_LINK1" localSheetId="5">'Раздел 1.10'!$B$8</definedName>
  </definedNames>
  <calcPr calcId="125725"/>
</workbook>
</file>

<file path=xl/calcChain.xml><?xml version="1.0" encoding="utf-8"?>
<calcChain xmlns="http://schemas.openxmlformats.org/spreadsheetml/2006/main">
  <c r="C37" i="28"/>
  <c r="B36"/>
  <c r="C36" s="1"/>
  <c r="C34"/>
  <c r="C32"/>
  <c r="B31"/>
  <c r="C31" s="1"/>
  <c r="C29"/>
  <c r="C27"/>
  <c r="B26"/>
  <c r="C26" s="1"/>
  <c r="C25"/>
  <c r="C24"/>
  <c r="C23"/>
  <c r="C22"/>
  <c r="B21"/>
  <c r="C21" s="1"/>
  <c r="C19"/>
  <c r="C17"/>
  <c r="C15"/>
  <c r="B15"/>
  <c r="C14"/>
  <c r="C13"/>
  <c r="C12"/>
  <c r="C11"/>
  <c r="C10"/>
  <c r="C9"/>
  <c r="C8"/>
  <c r="C7"/>
  <c r="C6"/>
  <c r="D3"/>
  <c r="C33" s="1"/>
  <c r="C3"/>
  <c r="A12" i="27"/>
  <c r="A10"/>
  <c r="A7" s="1"/>
  <c r="L8"/>
  <c r="K8"/>
  <c r="J8"/>
  <c r="I8"/>
  <c r="H8"/>
  <c r="G8"/>
  <c r="F8"/>
  <c r="E8"/>
  <c r="A8" s="1"/>
  <c r="D8"/>
  <c r="C8"/>
  <c r="B8"/>
  <c r="C18" i="28" l="1"/>
  <c r="C28"/>
  <c r="C35"/>
  <c r="C38"/>
  <c r="C16"/>
  <c r="C20"/>
  <c r="C30"/>
  <c r="E3" i="17" l="1"/>
  <c r="B3"/>
  <c r="J7" i="24"/>
  <c r="C83"/>
  <c r="J10"/>
  <c r="J11"/>
  <c r="J13"/>
  <c r="J14"/>
  <c r="J15"/>
  <c r="J16"/>
  <c r="J17"/>
  <c r="J18"/>
  <c r="J19"/>
  <c r="J20"/>
  <c r="J21"/>
  <c r="J22"/>
  <c r="J24"/>
  <c r="J25"/>
  <c r="J26"/>
  <c r="J27"/>
  <c r="J28"/>
  <c r="J30"/>
  <c r="J31"/>
  <c r="J32"/>
  <c r="J33"/>
  <c r="J34"/>
  <c r="J35"/>
  <c r="J37"/>
  <c r="J38"/>
  <c r="J39"/>
  <c r="J40"/>
  <c r="J41"/>
  <c r="J42"/>
  <c r="J44"/>
  <c r="J45"/>
  <c r="J46"/>
  <c r="J47"/>
  <c r="J48"/>
  <c r="J50"/>
  <c r="J51"/>
  <c r="J52"/>
  <c r="J53"/>
  <c r="J54"/>
  <c r="J55"/>
  <c r="J56"/>
  <c r="J58"/>
  <c r="J59"/>
  <c r="J60"/>
  <c r="J61"/>
  <c r="J63"/>
  <c r="J64"/>
  <c r="J65"/>
  <c r="J66"/>
  <c r="J67"/>
  <c r="J68"/>
  <c r="J70"/>
  <c r="J71"/>
  <c r="J72"/>
  <c r="J73"/>
  <c r="J74"/>
  <c r="J75"/>
  <c r="J77"/>
  <c r="J78"/>
  <c r="J79"/>
  <c r="J80"/>
  <c r="J81"/>
  <c r="J82"/>
  <c r="J84"/>
  <c r="J85"/>
  <c r="J86"/>
  <c r="J87"/>
  <c r="J88"/>
  <c r="J90"/>
  <c r="J91"/>
  <c r="J93"/>
  <c r="J94"/>
  <c r="J95"/>
  <c r="J97"/>
  <c r="J98"/>
  <c r="J99"/>
  <c r="J100"/>
  <c r="J102"/>
  <c r="J103"/>
  <c r="J104"/>
  <c r="J105"/>
  <c r="J106"/>
  <c r="J107"/>
  <c r="J108"/>
  <c r="J9"/>
  <c r="E8" i="2" l="1"/>
  <c r="F8"/>
  <c r="G8"/>
  <c r="H8"/>
  <c r="I8"/>
  <c r="J8"/>
  <c r="K8"/>
  <c r="L8"/>
  <c r="M8"/>
  <c r="N8"/>
  <c r="O8"/>
  <c r="P8"/>
  <c r="Q8"/>
  <c r="D8"/>
  <c r="B107" l="1"/>
  <c r="C107"/>
  <c r="B76"/>
  <c r="C76"/>
  <c r="B15"/>
  <c r="B18"/>
  <c r="C18"/>
  <c r="B10"/>
  <c r="C10"/>
  <c r="B11"/>
  <c r="C11"/>
  <c r="B12"/>
  <c r="C12"/>
  <c r="M5" i="26" l="1"/>
  <c r="J5"/>
  <c r="I5"/>
  <c r="T5"/>
  <c r="Q5"/>
  <c r="P5"/>
  <c r="F5"/>
  <c r="C5"/>
  <c r="B5"/>
  <c r="H62" i="24" l="1"/>
  <c r="H69"/>
  <c r="G12"/>
  <c r="I8"/>
  <c r="H8"/>
  <c r="G8"/>
  <c r="F8"/>
  <c r="E8"/>
  <c r="J8" s="1"/>
  <c r="C8"/>
  <c r="I12"/>
  <c r="H12"/>
  <c r="F12"/>
  <c r="E12"/>
  <c r="C12"/>
  <c r="I23"/>
  <c r="H23"/>
  <c r="G23"/>
  <c r="F23"/>
  <c r="E23"/>
  <c r="J23" s="1"/>
  <c r="C23"/>
  <c r="I29"/>
  <c r="H29"/>
  <c r="G29"/>
  <c r="F29"/>
  <c r="E29"/>
  <c r="J29" s="1"/>
  <c r="C29"/>
  <c r="I36"/>
  <c r="H36"/>
  <c r="G36"/>
  <c r="F36"/>
  <c r="E36"/>
  <c r="C36"/>
  <c r="I43"/>
  <c r="H43"/>
  <c r="G43"/>
  <c r="F43"/>
  <c r="E43"/>
  <c r="C43"/>
  <c r="I49"/>
  <c r="H49"/>
  <c r="G49"/>
  <c r="F49"/>
  <c r="E49"/>
  <c r="J49" s="1"/>
  <c r="C49"/>
  <c r="I57"/>
  <c r="H57"/>
  <c r="G57"/>
  <c r="F57"/>
  <c r="E57"/>
  <c r="J57" s="1"/>
  <c r="C57"/>
  <c r="I76"/>
  <c r="H76"/>
  <c r="G76"/>
  <c r="F76"/>
  <c r="E76"/>
  <c r="J76" s="1"/>
  <c r="C76"/>
  <c r="H83"/>
  <c r="I89"/>
  <c r="H89"/>
  <c r="G89"/>
  <c r="F89"/>
  <c r="E89"/>
  <c r="C89"/>
  <c r="H92"/>
  <c r="I96"/>
  <c r="H96"/>
  <c r="G96"/>
  <c r="F96"/>
  <c r="E96"/>
  <c r="J96" s="1"/>
  <c r="C96"/>
  <c r="I101"/>
  <c r="H101"/>
  <c r="G101"/>
  <c r="F101"/>
  <c r="E101"/>
  <c r="J101" s="1"/>
  <c r="C101"/>
  <c r="H6"/>
  <c r="J89" l="1"/>
  <c r="J12"/>
  <c r="H109"/>
  <c r="J43"/>
  <c r="J36"/>
  <c r="D24" i="5"/>
  <c r="D3"/>
  <c r="I83" i="24" l="1"/>
  <c r="G83"/>
  <c r="F83"/>
  <c r="E83"/>
  <c r="I69"/>
  <c r="G69"/>
  <c r="F69"/>
  <c r="E69"/>
  <c r="I62"/>
  <c r="G62"/>
  <c r="F62"/>
  <c r="E62"/>
  <c r="J83" l="1"/>
  <c r="J69"/>
  <c r="J62"/>
  <c r="I92"/>
  <c r="I109" s="1"/>
  <c r="G92"/>
  <c r="G109" s="1"/>
  <c r="F92"/>
  <c r="F109" s="1"/>
  <c r="E92"/>
  <c r="C92"/>
  <c r="C69"/>
  <c r="C62"/>
  <c r="C7" s="1"/>
  <c r="E109" l="1"/>
  <c r="J109" s="1"/>
  <c r="J92"/>
  <c r="D21" i="5"/>
  <c r="D19"/>
  <c r="D17"/>
  <c r="D15"/>
  <c r="D13"/>
  <c r="I6" i="24" l="1"/>
  <c r="G6"/>
  <c r="F6"/>
  <c r="E6"/>
  <c r="J6" s="1"/>
  <c r="H3" i="8" l="1"/>
  <c r="C3"/>
  <c r="J46" i="3"/>
  <c r="I46"/>
  <c r="H46"/>
  <c r="G46"/>
  <c r="D46"/>
  <c r="C46"/>
  <c r="J39"/>
  <c r="I39"/>
  <c r="H39"/>
  <c r="G39"/>
  <c r="D39"/>
  <c r="C39"/>
  <c r="J32"/>
  <c r="I32"/>
  <c r="H32"/>
  <c r="G32"/>
  <c r="D32"/>
  <c r="C32"/>
  <c r="J25"/>
  <c r="I25"/>
  <c r="H25"/>
  <c r="G25"/>
  <c r="D25"/>
  <c r="C25"/>
  <c r="J18"/>
  <c r="I18"/>
  <c r="J11"/>
  <c r="I11"/>
  <c r="H11"/>
  <c r="H4"/>
  <c r="G11"/>
  <c r="H18"/>
  <c r="G18"/>
  <c r="D18"/>
  <c r="C18"/>
  <c r="D11"/>
  <c r="C11"/>
  <c r="J4"/>
  <c r="I4"/>
  <c r="G4"/>
  <c r="D4"/>
  <c r="C4"/>
  <c r="Q44" i="2" l="1"/>
  <c r="P44"/>
  <c r="O44"/>
  <c r="N44"/>
  <c r="M44"/>
  <c r="L44"/>
  <c r="K44"/>
  <c r="J44"/>
  <c r="I44"/>
  <c r="H44"/>
  <c r="G44"/>
  <c r="F44"/>
  <c r="E44"/>
  <c r="D44"/>
  <c r="Q26"/>
  <c r="P26"/>
  <c r="O26"/>
  <c r="N26"/>
  <c r="M26"/>
  <c r="L26"/>
  <c r="K26"/>
  <c r="J26"/>
  <c r="I26"/>
  <c r="H26"/>
  <c r="G26"/>
  <c r="F26"/>
  <c r="E26"/>
  <c r="D26"/>
  <c r="E19" i="18" l="1"/>
  <c r="D19"/>
  <c r="C19"/>
  <c r="B19"/>
  <c r="F3" i="13"/>
  <c r="B3"/>
  <c r="E24" i="7"/>
  <c r="D23" i="6"/>
  <c r="D11" i="5"/>
  <c r="D9"/>
  <c r="D7"/>
  <c r="D5"/>
  <c r="C109" i="2"/>
  <c r="B109"/>
  <c r="C108"/>
  <c r="B108"/>
  <c r="C106"/>
  <c r="B106"/>
  <c r="C105"/>
  <c r="B105"/>
  <c r="C103"/>
  <c r="B103"/>
  <c r="C102"/>
  <c r="B102"/>
  <c r="C101"/>
  <c r="B101"/>
  <c r="C100"/>
  <c r="B100"/>
  <c r="C99"/>
  <c r="B99"/>
  <c r="Q98"/>
  <c r="P98"/>
  <c r="O98"/>
  <c r="N98"/>
  <c r="M98"/>
  <c r="L98"/>
  <c r="K98"/>
  <c r="J98"/>
  <c r="I98"/>
  <c r="H98"/>
  <c r="G98"/>
  <c r="F98"/>
  <c r="E98"/>
  <c r="D98"/>
  <c r="C91"/>
  <c r="B91"/>
  <c r="C90"/>
  <c r="B90"/>
  <c r="C89"/>
  <c r="B89"/>
  <c r="C88"/>
  <c r="B88"/>
  <c r="C87"/>
  <c r="B87"/>
  <c r="Q86"/>
  <c r="P86"/>
  <c r="O86"/>
  <c r="N86"/>
  <c r="M86"/>
  <c r="L86"/>
  <c r="K86"/>
  <c r="J86"/>
  <c r="I86"/>
  <c r="H86"/>
  <c r="G86"/>
  <c r="F86"/>
  <c r="E86"/>
  <c r="D86"/>
  <c r="C79"/>
  <c r="B79"/>
  <c r="C78"/>
  <c r="B78"/>
  <c r="C77"/>
  <c r="B77"/>
  <c r="C75"/>
  <c r="B75"/>
  <c r="C73"/>
  <c r="B73"/>
  <c r="C72"/>
  <c r="B72"/>
  <c r="C71"/>
  <c r="B71"/>
  <c r="C70"/>
  <c r="B70"/>
  <c r="C69"/>
  <c r="B69"/>
  <c r="Q68"/>
  <c r="P68"/>
  <c r="O68"/>
  <c r="N68"/>
  <c r="M68"/>
  <c r="L68"/>
  <c r="K68"/>
  <c r="J68"/>
  <c r="I68"/>
  <c r="H68"/>
  <c r="G68"/>
  <c r="F68"/>
  <c r="E68"/>
  <c r="D68"/>
  <c r="C61"/>
  <c r="B61"/>
  <c r="C60"/>
  <c r="B60"/>
  <c r="C59"/>
  <c r="B59"/>
  <c r="C58"/>
  <c r="B58"/>
  <c r="C57"/>
  <c r="B57"/>
  <c r="C55"/>
  <c r="B55"/>
  <c r="C54"/>
  <c r="B54"/>
  <c r="C53"/>
  <c r="B53"/>
  <c r="C52"/>
  <c r="B52"/>
  <c r="C51"/>
  <c r="B51"/>
  <c r="C49"/>
  <c r="B49"/>
  <c r="C48"/>
  <c r="B48"/>
  <c r="C47"/>
  <c r="B47"/>
  <c r="C46"/>
  <c r="B46"/>
  <c r="C45"/>
  <c r="B45"/>
  <c r="B44"/>
  <c r="C44"/>
  <c r="C37"/>
  <c r="B37"/>
  <c r="C36"/>
  <c r="B36"/>
  <c r="C35"/>
  <c r="B35"/>
  <c r="C34"/>
  <c r="B34"/>
  <c r="C33"/>
  <c r="B33"/>
  <c r="C31"/>
  <c r="B31"/>
  <c r="C30"/>
  <c r="B30"/>
  <c r="C29"/>
  <c r="B29"/>
  <c r="C28"/>
  <c r="B28"/>
  <c r="C27"/>
  <c r="B27"/>
  <c r="C26"/>
  <c r="B26"/>
  <c r="C19"/>
  <c r="B19"/>
  <c r="C17"/>
  <c r="B17"/>
  <c r="C16"/>
  <c r="B16"/>
  <c r="C15"/>
  <c r="C13"/>
  <c r="B13"/>
  <c r="C9"/>
  <c r="B9"/>
  <c r="B8" l="1"/>
  <c r="C8"/>
  <c r="B98"/>
  <c r="B68"/>
  <c r="C86"/>
  <c r="C98"/>
  <c r="B86"/>
  <c r="C68"/>
</calcChain>
</file>

<file path=xl/sharedStrings.xml><?xml version="1.0" encoding="utf-8"?>
<sst xmlns="http://schemas.openxmlformats.org/spreadsheetml/2006/main" count="958" uniqueCount="600">
  <si>
    <t>УТВЕРЖДАЮ:</t>
  </si>
  <si>
    <t>Директор</t>
  </si>
  <si>
    <t>ФИО</t>
  </si>
  <si>
    <t>(подпись)</t>
  </si>
  <si>
    <t>М.П.</t>
  </si>
  <si>
    <t>Статистический отчет о работе</t>
  </si>
  <si>
    <t>(название учреждения, район)</t>
  </si>
  <si>
    <t>за</t>
  </si>
  <si>
    <t>(отчетный период)</t>
  </si>
  <si>
    <t>Новосибирск</t>
  </si>
  <si>
    <t>1. СВЕДЕНИЯ О РЕАЛИЗАЦИИ ОСНОВНЫХ НАПРАВЛЕНИЙ СОГЛАСНО МУНИЦИПАЛЬНОМУ ЗАДАНИЮ (МЗ)</t>
  </si>
  <si>
    <t>1.1. Содействие развитию активной жизненной позиции молодежи</t>
  </si>
  <si>
    <t>Формы работы</t>
  </si>
  <si>
    <t>Количество клиентов, получивших помощь (ед/чел/услуг)</t>
  </si>
  <si>
    <t>Всего:</t>
  </si>
  <si>
    <t>в том числе:</t>
  </si>
  <si>
    <t>Подростков от 14 лет</t>
  </si>
  <si>
    <t>ПУ, ПЛ, ССУЗов</t>
  </si>
  <si>
    <t>ВУЗов</t>
  </si>
  <si>
    <t>Работающая молодежь</t>
  </si>
  <si>
    <t>Безработные</t>
  </si>
  <si>
    <t>Родители</t>
  </si>
  <si>
    <t>Другие</t>
  </si>
  <si>
    <t>единиц</t>
  </si>
  <si>
    <t>1.1.1. Поддержка и развитие молодежных инициатив</t>
  </si>
  <si>
    <t>ВСЕГО, в т. ч.:</t>
  </si>
  <si>
    <t>1.1.2. Развитие лидерского потенциала</t>
  </si>
  <si>
    <t>1.2. Гражданское и патриотическое воспитание молодежи</t>
  </si>
  <si>
    <t>1.2.1. Профилактика экстремизма в молодежной среде</t>
  </si>
  <si>
    <t>1.2.2. Формирование патриотических ценностей, социальных, гражданских норм, правовой культуры</t>
  </si>
  <si>
    <t>1.3. Поддержка молодой семьи</t>
  </si>
  <si>
    <t>1.3.1. Пропаганда семейных ценностей и ответственного родительства среди молодежи</t>
  </si>
  <si>
    <t>1.3.2. Подготовка молодежи - выпускников интернатных учреждений к созданию благополучной семьи</t>
  </si>
  <si>
    <t>1.3.3. Оказание консультативной и психологической поддержки семьи в целях создания благоприятного внутрисемейного климата, профилактики семейного неблагополучия, снижения числа разводов</t>
  </si>
  <si>
    <t>1.4. Содействие в выборе профессии и ориентировании на рынке труда</t>
  </si>
  <si>
    <t>1.4.1. Профориентация</t>
  </si>
  <si>
    <t>1.4.2. Социально-психологическое консультирование молодежи по вопросам трудоустройства,содействие в профессиональном росте молодежи (поддержка молодых специалистов и карьерного роста)</t>
  </si>
  <si>
    <t>1.5. Содействие формированию здорового образа жизни в молодежной среде</t>
  </si>
  <si>
    <t>1.5.1. Профилактика употребления ПАВ и пропаганда ЗОЖ</t>
  </si>
  <si>
    <t>1.6. Содействие молодежи в трудной жизненной ситуации</t>
  </si>
  <si>
    <t>1.6.1. Профилактика правонарушений и безнадзорности, девиантного поведения</t>
  </si>
  <si>
    <t xml:space="preserve">1.6.2. Оказание консультативной и психологической поддержки молодежи, оказавшейся в трудной жизненной ситуации </t>
  </si>
  <si>
    <t>1.7. Проектная деятельность</t>
  </si>
  <si>
    <t>№ п/п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</si>
  <si>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</si>
  <si>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</si>
  <si>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</si>
  <si>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</si>
  <si>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Количество участников проекта (чел.)</t>
  </si>
  <si>
    <t>Участие в грантовых конкурсах</t>
  </si>
  <si>
    <t>Результат участия в грантовых конкурсах (руб.)</t>
  </si>
  <si>
    <t>МЗ</t>
  </si>
  <si>
    <t>Факт</t>
  </si>
  <si>
    <t>основной состав</t>
  </si>
  <si>
    <t>привлеченные участники</t>
  </si>
  <si>
    <t>1.</t>
  </si>
  <si>
    <t xml:space="preserve">Содействие развитию активной жизненной позиции молодежи </t>
  </si>
  <si>
    <t>2.</t>
  </si>
  <si>
    <t>Гражданское и патриотическое воспитание молодежи</t>
  </si>
  <si>
    <t>3.</t>
  </si>
  <si>
    <t>Поддержка молодой семьи</t>
  </si>
  <si>
    <t>4.</t>
  </si>
  <si>
    <t>Содействие в выборе профессии и ориентировании на рынке труда</t>
  </si>
  <si>
    <t>5.</t>
  </si>
  <si>
    <t>Содействие формированию здорового образа жизни в молодежной среде</t>
  </si>
  <si>
    <t>6.</t>
  </si>
  <si>
    <t>Содействие молодежи в трудной жизненной ситуации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</si>
  <si>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</si>
  <si>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</si>
  <si>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*краткосрочные (до 6 мес.), среднесрочные (до 1 года), долгосрочные (до 2 лет)</t>
  </si>
  <si>
    <t>1.8. Дистанционное консультирование</t>
  </si>
  <si>
    <t>Направление</t>
  </si>
  <si>
    <t>Количество человек</t>
  </si>
  <si>
    <t>Оказание дистанционной помощи по интернету</t>
  </si>
  <si>
    <t>1.9. Специальное психологическое сопровождение</t>
  </si>
  <si>
    <t>Категории получателей услуг</t>
  </si>
  <si>
    <t>Количество (чел)</t>
  </si>
  <si>
    <t>Общее количество (чел)</t>
  </si>
  <si>
    <t>Подростки и молодежь с ограниченными возможностями здоровья</t>
  </si>
  <si>
    <t>индивидуальное консультирование</t>
  </si>
  <si>
    <t>групповые формы работы</t>
  </si>
  <si>
    <t>Подростки по направлению нарколога</t>
  </si>
  <si>
    <t>Замещающие семьи</t>
  </si>
  <si>
    <t>Несовершеннолетние, состоящие на учете в КДНиЗП района (округа), не относящиеся к спец. категории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</si>
  <si>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наказания,</t>
    </r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</si>
  <si>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освободившиеся из учреждений уголовно-исполнительной системы,</t>
    </r>
  </si>
  <si>
    <t>∙ вернувшиеся из специальных учебно-воспитательных учреждений закрытого типа.</t>
  </si>
  <si>
    <t>Направление деятельности</t>
  </si>
  <si>
    <t>Сопровождение судебных процессов</t>
  </si>
  <si>
    <t>диагностика</t>
  </si>
  <si>
    <t>присутствие на допросе несовершеннолетнего</t>
  </si>
  <si>
    <t>1.10. Организация и проведение экспериментально-психологических обследований, социологических исследований молодежной среды</t>
  </si>
  <si>
    <t>Тема обследования, исследования (проблематика)</t>
  </si>
  <si>
    <t>Категория респондентов, место проведения обследования, исследования</t>
  </si>
  <si>
    <t>Количество респондентов</t>
  </si>
  <si>
    <t>Результат обследования, исследования</t>
  </si>
  <si>
    <t>ИТОГО:</t>
  </si>
  <si>
    <t>2. ОРГАНИЗАЦИЯ И ПРОВЕДЕНИЕ МЕРОПРИЯТИЙ</t>
  </si>
  <si>
    <t>2.1. Организация выездных смен (сборов, слетов)</t>
  </si>
  <si>
    <t>Наименование выездной смены (сбора, слета)</t>
  </si>
  <si>
    <t>Сроки проведения</t>
  </si>
  <si>
    <t>Место проведения</t>
  </si>
  <si>
    <t>Количество участников</t>
  </si>
  <si>
    <t>Социальная категория участников</t>
  </si>
  <si>
    <t>Возраст участников сборов</t>
  </si>
  <si>
    <t>2.2. Организация и проведение мероприятий</t>
  </si>
  <si>
    <t>Уровень мероприятия</t>
  </si>
  <si>
    <t>Название меропрятия</t>
  </si>
  <si>
    <t>Количество участников мероприятия (чел.)</t>
  </si>
  <si>
    <t>Возрастная характеристика участников мероприятия</t>
  </si>
  <si>
    <t xml:space="preserve">Городские </t>
  </si>
  <si>
    <t>Районные</t>
  </si>
  <si>
    <t>Наименование мероприятия</t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</si>
  <si>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мероприятия </t>
    </r>
    <r>
      <rPr>
        <sz val="14"/>
        <color theme="1"/>
        <rFont val="Times New Roman"/>
        <family val="1"/>
        <charset val="204"/>
      </rPr>
      <t xml:space="preserve">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</si>
  <si>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Степень участия в организации мероприятия</t>
  </si>
  <si>
    <t>3.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</si>
  <si>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</si>
  <si>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</si>
  <si>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</si>
  <si>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</si>
  <si>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4. ОРГАНИЗАЦИЯ МЕТОДИЧЕСКОГО СОПРОВОЖДЕНИЯ</t>
  </si>
  <si>
    <t>Направленность (проблематика)</t>
  </si>
  <si>
    <t xml:space="preserve">Количество </t>
  </si>
  <si>
    <t>Категория (для кого)</t>
  </si>
  <si>
    <t>Разработка программ</t>
  </si>
  <si>
    <r>
      <t xml:space="preserve">Организация и проведение методических семинаров, в т. ч.:                                                     </t>
    </r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городские</t>
    </r>
  </si>
  <si>
    <t>∙ районные</t>
  </si>
  <si>
    <t>Организация и проведение конференций, в т. ч.:                                ∙ городские</t>
  </si>
  <si>
    <t>5. ОРГАНИЗАЦИЯ ИНФОРМАЦИОННОГО СОПРОВОЖДЕНИЯ ДЕЯТЕЛЬНОСТИ УЧРЕЖДЕНИЯ</t>
  </si>
  <si>
    <t>5.1. Присутствие в информационном поле</t>
  </si>
  <si>
    <t>Информационные ресурсы</t>
  </si>
  <si>
    <t>Наличие</t>
  </si>
  <si>
    <t>Востребованность у целевой аудитории (посещаемость или количество в группе)</t>
  </si>
  <si>
    <t>Электронные:</t>
  </si>
  <si>
    <t>Сайт учреждения</t>
  </si>
  <si>
    <t>Страница учреждения на портале "тымолод.рф"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</si>
  <si>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</si>
  <si>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</si>
  <si>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</si>
  <si>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Аккаунт на видеохостинге Youtube</t>
  </si>
  <si>
    <t>и др.</t>
  </si>
  <si>
    <t>Печатные:</t>
  </si>
  <si>
    <t>Периодичность</t>
  </si>
  <si>
    <t>Тираж</t>
  </si>
  <si>
    <t>Газета</t>
  </si>
  <si>
    <t>Журнал</t>
  </si>
  <si>
    <t>5.2. Взаимодействие со СМИ</t>
  </si>
  <si>
    <t>Направления деятельности</t>
  </si>
  <si>
    <t>Количество         (ед)</t>
  </si>
  <si>
    <t>Название и дата выхода информации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</si>
  <si>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</si>
  <si>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</si>
  <si>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5.3. Издательская деятельность</t>
  </si>
  <si>
    <t>Вид издания</t>
  </si>
  <si>
    <t>Наименование издания</t>
  </si>
  <si>
    <t>Количество (экз)</t>
  </si>
  <si>
    <t>Методические пособия</t>
  </si>
  <si>
    <t>Популярные просветительские статьи</t>
  </si>
  <si>
    <t>Буклеты</t>
  </si>
  <si>
    <t>Всего (чел.)</t>
  </si>
  <si>
    <t>в том числе (чел.)</t>
  </si>
  <si>
    <t>директор</t>
  </si>
  <si>
    <t>зам. директора, гл. бухгалтер</t>
  </si>
  <si>
    <t>Начальники отделов</t>
  </si>
  <si>
    <t>педагогические работники</t>
  </si>
  <si>
    <t>СРМ</t>
  </si>
  <si>
    <t>ССРМ</t>
  </si>
  <si>
    <t>РКФ</t>
  </si>
  <si>
    <t>вспомогательный персонал (специалисты)</t>
  </si>
  <si>
    <t>обслуживающий персонал</t>
  </si>
  <si>
    <t xml:space="preserve">основных </t>
  </si>
  <si>
    <t>вспомогательных</t>
  </si>
  <si>
    <t>процентное отношение к списочной численности (%)</t>
  </si>
  <si>
    <t>внутренних совместителей, в т. ч. работающих по совмещению профессий (должностей)</t>
  </si>
  <si>
    <t>внешних совместителей</t>
  </si>
  <si>
    <t>Показатели</t>
  </si>
  <si>
    <t>Количество (чел.)</t>
  </si>
  <si>
    <t>%  от общего количества работников по основной деятельности</t>
  </si>
  <si>
    <t>Всего работников по основной деятельности</t>
  </si>
  <si>
    <t>из них внутренних совместителей, в т. ч. работающих по совмещению профессий (должностей)</t>
  </si>
  <si>
    <t>руководителей клубных формирований</t>
  </si>
  <si>
    <t>педагогов-организаторов</t>
  </si>
  <si>
    <t>инструкторов по физической культуре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</si>
  <si>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</si>
  <si>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</si>
  <si>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</si>
  <si>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</si>
  <si>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</si>
  <si>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менеджеров по связям с общественностью</t>
  </si>
  <si>
    <t>Образование:</t>
  </si>
  <si>
    <t>высшее профильное (организация работы с молодежью, государственное и муниципальное управление)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</si>
  <si>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</si>
  <si>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</si>
  <si>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</si>
  <si>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</si>
  <si>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</si>
  <si>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</si>
  <si>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</si>
  <si>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</si>
  <si>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Общий стаж:</t>
  </si>
  <si>
    <t>до 2 лет</t>
  </si>
  <si>
    <t>от 2 до 5 лет</t>
  </si>
  <si>
    <t>от 5 до 10 лет</t>
  </si>
  <si>
    <t>свыше 10 лет</t>
  </si>
  <si>
    <t>Стаж в отрасли (молодёжная политика):</t>
  </si>
  <si>
    <t>Пол:</t>
  </si>
  <si>
    <t>женский</t>
  </si>
  <si>
    <t>мужской</t>
  </si>
  <si>
    <t>6.3.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</si>
  <si>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</si>
  <si>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</si>
  <si>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</si>
  <si>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</si>
  <si>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</si>
  <si>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</si>
  <si>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</si>
  <si>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</si>
  <si>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вторая квалификационная категория</t>
  </si>
  <si>
    <t>первая квалификационная категория</t>
  </si>
  <si>
    <t>высшая квалификационная категория</t>
  </si>
  <si>
    <t>Зам. директора</t>
  </si>
  <si>
    <t>Главный инженер</t>
  </si>
  <si>
    <t>Главный бухгалтер</t>
  </si>
  <si>
    <t>Начальник основного отдела</t>
  </si>
  <si>
    <t>Начальник вспомогательного отдела</t>
  </si>
  <si>
    <t>Педагог-организатор</t>
  </si>
  <si>
    <t>Педагог-психолог</t>
  </si>
  <si>
    <t>Социальный педагог</t>
  </si>
  <si>
    <t>Концертмейстер</t>
  </si>
  <si>
    <t>Инструктор по физической культуре</t>
  </si>
  <si>
    <t>Методист</t>
  </si>
  <si>
    <t>Итого:</t>
  </si>
  <si>
    <t>МСО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</si>
  <si>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</si>
  <si>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r>
      <t xml:space="preserve">Информационный источник </t>
    </r>
    <r>
      <rPr>
        <i/>
        <sz val="14"/>
        <color theme="1"/>
        <rFont val="Times New Roman"/>
        <family val="1"/>
        <charset val="204"/>
      </rPr>
      <t>(вставить           веб-ссылку)</t>
    </r>
  </si>
  <si>
    <t>Аккаунт в социальной сети (видеохостинге) TikTok</t>
  </si>
  <si>
    <t>Группа в социальной сети Вконтакте</t>
  </si>
  <si>
    <t>Аккаунт в социальной сети Вконтакте</t>
  </si>
  <si>
    <t>2.3. Участние в организации мероприятий других уровней (международный, всероссийский, региональный, областной)</t>
  </si>
  <si>
    <t>6. ИНФОРМАЦИЯ О КАДРОВОМ СОСТАВЕ</t>
  </si>
  <si>
    <t>6.1. Количественная характеристика  состава работников учреждения</t>
  </si>
  <si>
    <t>6.2. Характеристика состава работников учреждения по основной деятельности</t>
  </si>
  <si>
    <t>Количество оказанных услуг</t>
  </si>
  <si>
    <t>М</t>
  </si>
  <si>
    <t>Ж</t>
  </si>
  <si>
    <t>ВСЕ</t>
  </si>
  <si>
    <t>ВСЕГО</t>
  </si>
  <si>
    <t xml:space="preserve">                Итого за год</t>
  </si>
  <si>
    <t>Количество оказанных услуг в соответствии с возрастной категорией</t>
  </si>
  <si>
    <t>Сексуальное насилие в отношении ребенка</t>
  </si>
  <si>
    <t>8.</t>
  </si>
  <si>
    <t>Супружеский развод</t>
  </si>
  <si>
    <t>Семейные кризисы</t>
  </si>
  <si>
    <t>9.</t>
  </si>
  <si>
    <t>Адаптация к новой семье</t>
  </si>
  <si>
    <t>10.</t>
  </si>
  <si>
    <t>Кибераддикция, игровая зависимость</t>
  </si>
  <si>
    <t>11.</t>
  </si>
  <si>
    <t>Интернет-угрозы (троллинг, разглашение информации, вовлечение в деструктивные сообщества)</t>
  </si>
  <si>
    <t>12.</t>
  </si>
  <si>
    <t>13.</t>
  </si>
  <si>
    <t>14.</t>
  </si>
  <si>
    <t>Поиск смысла жизни</t>
  </si>
  <si>
    <t>Измена, ревность</t>
  </si>
  <si>
    <r>
      <t xml:space="preserve">Несовершеннолетние, спец. категории (состоящие на учете в ПДН отдела полиции района (округа), подразделениях уголовно-исполнительной инспекции района (округа), в т. ч.:                                                                                        </t>
    </r>
    <r>
      <rPr>
        <sz val="14"/>
        <color theme="1"/>
        <rFont val="Calibri"/>
        <family val="2"/>
        <charset val="204"/>
      </rPr>
      <t/>
    </r>
  </si>
  <si>
    <t>∙ условно осужденные,</t>
  </si>
  <si>
    <t>1.11 Оказание психологической помощи по телефону доверия</t>
  </si>
  <si>
    <t>Управление молодежной политики мэрии города Новосибирска</t>
  </si>
  <si>
    <t>Оказание психологической поддержки по стационарному телефону</t>
  </si>
  <si>
    <t>Подростки и молодежь с самоповреждающимися формами поведения</t>
  </si>
  <si>
    <t>Получателей  услуг</t>
  </si>
  <si>
    <t>Получателей услуг</t>
  </si>
  <si>
    <t>Получателейуслуг</t>
  </si>
  <si>
    <t>от 7 до 12 лет</t>
  </si>
  <si>
    <t xml:space="preserve">от 13 до 17 лет </t>
  </si>
  <si>
    <t xml:space="preserve">от 18 до 35 лет </t>
  </si>
  <si>
    <t>до 7 лет</t>
  </si>
  <si>
    <t>старше 35 лет</t>
  </si>
  <si>
    <t>ОСНОВНЫЕ НУЖДЫ, ФИНАНСЫ, БЕЗРАБОТИЦА</t>
  </si>
  <si>
    <t>Проблемы трудоустройства, профессиональной реализации</t>
  </si>
  <si>
    <t>Смена работы, места жительства</t>
  </si>
  <si>
    <t>Финансовые трудности</t>
  </si>
  <si>
    <t>ПСИХИЧЕСКОЕ ЗДОРОВЬЕ</t>
  </si>
  <si>
    <t>Тревога / Страх</t>
  </si>
  <si>
    <t>Депрессия</t>
  </si>
  <si>
    <t>Стресс / Аффективные состояния</t>
  </si>
  <si>
    <t>Горе, потеря, утрата</t>
  </si>
  <si>
    <t>Чувство вины</t>
  </si>
  <si>
    <t>Психически больные</t>
  </si>
  <si>
    <t>Родственники о психически больных</t>
  </si>
  <si>
    <t>Последствия психотравм, ПТСР</t>
  </si>
  <si>
    <t>Суеверие, магия</t>
  </si>
  <si>
    <t>Проблемы детей с ОВЗ (ЗПР, ММД и др.)</t>
  </si>
  <si>
    <t>ЛИЧНОСТНЫЕ ОСОБЕННОСТИ</t>
  </si>
  <si>
    <t>Агрессивность / Аутоагрессия</t>
  </si>
  <si>
    <t>Нарушения самооценки</t>
  </si>
  <si>
    <t>Жизненный сценарий</t>
  </si>
  <si>
    <t>Проблемы формирования личности</t>
  </si>
  <si>
    <t>Застенчивость, замкнутость</t>
  </si>
  <si>
    <t xml:space="preserve"> ПРОБЛЕМЫ ЗДОРОВЬЯ</t>
  </si>
  <si>
    <t>Беременность / Бесплодие</t>
  </si>
  <si>
    <t>Нежелательная беременность, аборт</t>
  </si>
  <si>
    <t>Венерические заболевания / СПИД, ВИЧ-инфекция</t>
  </si>
  <si>
    <t>Психосоматические заболевания</t>
  </si>
  <si>
    <t>Здоровье детей и подростков</t>
  </si>
  <si>
    <t>Инвалидность / Инвалидность родственников</t>
  </si>
  <si>
    <t>СЕКСУАЛЬНЫЕ    ПРОБЛЕМЫ</t>
  </si>
  <si>
    <t>Сексуальная ориентация / Половая идентичность</t>
  </si>
  <si>
    <t>Ранняя половая жизнь / Беспорядочная половая жизнь</t>
  </si>
  <si>
    <t>Изнасилование / Сексуальные домогательства</t>
  </si>
  <si>
    <t>Сексуальные неудачи / Сексуальные расстройства (извращения)</t>
  </si>
  <si>
    <t>Педофилия</t>
  </si>
  <si>
    <t>ПРОБЛЕМЫ    ОБЩЕНИЯ</t>
  </si>
  <si>
    <t>Проблемы общения (отсутствие навыков) / Знакомство</t>
  </si>
  <si>
    <t>Поиск партнера, любовь, дружба</t>
  </si>
  <si>
    <t>Разрыв отношений</t>
  </si>
  <si>
    <t>Безответная любовь</t>
  </si>
  <si>
    <t>КОНФЛИКТЫ</t>
  </si>
  <si>
    <t>Конфликты со сверстниками</t>
  </si>
  <si>
    <t>Конфликты со взрослыми</t>
  </si>
  <si>
    <t>Конфликты между супругами</t>
  </si>
  <si>
    <t>Конфликты между детьми в семье</t>
  </si>
  <si>
    <t>Конфликты между детьми и родителями</t>
  </si>
  <si>
    <t>Педагогические конфликты</t>
  </si>
  <si>
    <t>Другие конфликты</t>
  </si>
  <si>
    <t>СЕМЕЙНЫЕ ПРОБЛЕМЫ</t>
  </si>
  <si>
    <t>Брак, ранние браки</t>
  </si>
  <si>
    <t>Измена, ревность (супруги / сиблинги / к родителям)</t>
  </si>
  <si>
    <t>ДЕТСКО-РОДИТЕЛЬСКИЕ ОТНОШЕНИЯ</t>
  </si>
  <si>
    <t>Родители о проблемах детей (личностные, возрастные особенности)</t>
  </si>
  <si>
    <t>Родители о самостоятельной жизни детей</t>
  </si>
  <si>
    <t xml:space="preserve">Проблемы с учебой (школа, вуз, ссуз, другое) </t>
  </si>
  <si>
    <t>Дети о разводе родителей</t>
  </si>
  <si>
    <t>Вопросы, связанные с усыновлением</t>
  </si>
  <si>
    <t>АДДИКТИВНОЕ  ПОВЕДЕНИЕ</t>
  </si>
  <si>
    <t>Родители о зависимостях детей / Дети о зависимостях родителей</t>
  </si>
  <si>
    <t>О зависимостях значимых лиц (друзья и др.)</t>
  </si>
  <si>
    <t>Созависимость</t>
  </si>
  <si>
    <t>Девиантное поведение детей (уход из дома, кражи, бродяжничество и др.)</t>
  </si>
  <si>
    <t>Алкоголизм, наркомания и другие зависимости</t>
  </si>
  <si>
    <t>УГРОЗА ЖИЗНИ</t>
  </si>
  <si>
    <t>Жестокое обращение с детьми в семье</t>
  </si>
  <si>
    <t>Жестокое обращение с детьми вне семьи</t>
  </si>
  <si>
    <t>Жестокое обращение среди сверстников</t>
  </si>
  <si>
    <t>Насилие, угрозы</t>
  </si>
  <si>
    <t>Травля ребенка (буллинг)</t>
  </si>
  <si>
    <t>СУИЦИДАЛЬНОЕ ПОВЕДЕНИЕ</t>
  </si>
  <si>
    <t>Суицидальные мысли</t>
  </si>
  <si>
    <t>Суицидальные намерения</t>
  </si>
  <si>
    <t>Суицидальные попытки</t>
  </si>
  <si>
    <t>Суицидальное поведение значимых лиц</t>
  </si>
  <si>
    <t>Суицидальное поведение «здесь и сейчас»</t>
  </si>
  <si>
    <t>КОНФЕССИО-НАЛЬНЫЕ ПРОБЛЕМЫ</t>
  </si>
  <si>
    <t xml:space="preserve">Религиозные проблемы </t>
  </si>
  <si>
    <t xml:space="preserve">Проблемы межнациональной розни </t>
  </si>
  <si>
    <t>Переживание одиночества</t>
  </si>
  <si>
    <t>ЭКЗИСТЕНЦИАЛЬНЫЕ ПОВЕДЕНИЕ</t>
  </si>
  <si>
    <t>Кризис возраста</t>
  </si>
  <si>
    <t>15.</t>
  </si>
  <si>
    <t>МАНИПУЛИРОВАНИЕ КОНСУЛЬТАНТОМ</t>
  </si>
  <si>
    <t>Мастурбация на голос</t>
  </si>
  <si>
    <t>Оскорбления, агрессивное поведение</t>
  </si>
  <si>
    <t>Розыгрыши (шутки)</t>
  </si>
  <si>
    <t>Скука (разговор «ни о чем»)</t>
  </si>
  <si>
    <t>16.</t>
  </si>
  <si>
    <t>БЕЗ ОТВЕТА</t>
  </si>
  <si>
    <t>Звонки - отбои</t>
  </si>
  <si>
    <t>«Молчаливый»звонок</t>
  </si>
  <si>
    <t>17.</t>
  </si>
  <si>
    <t>18.</t>
  </si>
  <si>
    <t>19.</t>
  </si>
  <si>
    <t>20.</t>
  </si>
  <si>
    <t>ПРАВОВЫЕ ВОПРОСЫ</t>
  </si>
  <si>
    <t>БЛАГОДАРНОСТИ / ПОЗДРАВЛЕНИЯ</t>
  </si>
  <si>
    <t>ИНТЕРЕС К СЛУЖБЕ ТД</t>
  </si>
  <si>
    <t>ЗАПРОС НЕАДЕКВАТНОЙ ИНФОРМАЦИИ / ОШИБКА</t>
  </si>
  <si>
    <t>21.</t>
  </si>
  <si>
    <t>СПРАВКИ / ОТСЫЛКИ В ДРУГИЕ СЛУЖБЫ</t>
  </si>
  <si>
    <t>Количество</t>
  </si>
  <si>
    <t>Название   мероприятия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</si>
  <si>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</si>
  <si>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Название    мероприятия</t>
  </si>
  <si>
    <t>Городские</t>
  </si>
  <si>
    <t>ПМЖ</t>
  </si>
  <si>
    <t>1.12 ОРГАНИЗАЦИЯ И ПРОВЕДЕНИЕ МЕРОПРИЯТИЙ</t>
  </si>
  <si>
    <t xml:space="preserve"> Городские, районные и пмж</t>
  </si>
  <si>
    <t>групповое консультирование</t>
  </si>
  <si>
    <t>тренинги, постоянно действующие группы</t>
  </si>
  <si>
    <t>лекции</t>
  </si>
  <si>
    <t>акции, массовые мероприятия</t>
  </si>
  <si>
    <t>МБУ Центр "Родник"</t>
  </si>
  <si>
    <t>VII Всероссийская научно-практическая конференция памяти работника сферы молодежной политики РФ В.А. Канаяна «Молодежь и общество. Экосистема профилактики асоциальных явлений»</t>
  </si>
  <si>
    <t>Всероссийский</t>
  </si>
  <si>
    <t xml:space="preserve">https://vk.com/rodnicnsk?w=wall-56334501_5437 </t>
  </si>
  <si>
    <t>Выступление</t>
  </si>
  <si>
    <t>https://vk.com/rodnik_proforientir?w=wall-92226485_2396</t>
  </si>
  <si>
    <t>Участие в организации</t>
  </si>
  <si>
    <t>Всероссийская научно-практическая конференция «Актуальные проблемы профориентологии на современном этапе развития общества»</t>
  </si>
  <si>
    <r>
      <t>XII Всероссийская студенческая научно-практическая конференция</t>
    </r>
    <r>
      <rPr>
        <sz val="12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«Молодежь XXI века: образование, наука, инновации»</t>
    </r>
  </si>
  <si>
    <t xml:space="preserve">https://vk.com/profilac_nsk?w=wall-91646538_2236 </t>
  </si>
  <si>
    <t>Всероссийская неделя родительской компетентности</t>
  </si>
  <si>
    <t>Индивидуальная</t>
  </si>
  <si>
    <t xml:space="preserve">Групповая </t>
  </si>
  <si>
    <t>Ознакомительная</t>
  </si>
  <si>
    <t xml:space="preserve">Производственная </t>
  </si>
  <si>
    <t xml:space="preserve">Преддипломная </t>
  </si>
  <si>
    <t>СИУ РАНХИГС, кафедра психологии, 4 курс
НГУЭУ, кафедра психологии, педагогики и правоведения,4 курс, магистранты
НГПУ, факультет психологии, 4 курс
Университет «Синергия (Москва), факультет психологии, 4 курс
НГУ, ИМПЗ, 4 курс, магистранты
ТГУ, кафедра «Педагогика и психология», 4 курс</t>
  </si>
  <si>
    <t>СибУПК, Кафедра педагогики, психологии и социологии, 1, 2 курсы
СибУПК, Торгово-технический факультет, специальность «Психология и педагогика в социальной сфере», 3 курс
НГУЭУ, кафедра психологии, педагогики и правоведения, 2, 3 курсы
НИЭПП, факультет «Психология», 1, 3 курсы
СГУПС, кафедра «Психология и педагогика», 2 курс
НГТУ, кафедра психологии и педагогики, 2 курс
НГУ, ИМПЗ, 2 курс
СИУ РАНХИГС, кафедра психологии, 2, 3 курсы
Университет «Синергия (Москва), факультет психологии, 3 курс
ТГУ, кафедра «Педагогика и психология», 3 курс</t>
  </si>
  <si>
    <t>СибУПК, кафедра педагогики, психологии и социологии, 1, 2 курсы
НГУЭУ, кафедра психологии, педагогики и правоведения ,2 курс
НИЭПП, факультет «Психология», 1 курс
СГУПС, кафедра «Психология и педагогика», 2 курс
НГТУ, кафедра психологии и педагогики, 2 курс
НГУ, ИМПЗ, 2 курс
СИУ РАНХИГС, кафедра психологии, 2 курс</t>
  </si>
  <si>
    <t>СИУ РАНХИГС, кафедра психологии, 3 курс
НГУЭУ, кафедра психологии, педагогики и правоведения, 3 курс
НИЭПП, факульткт «Психология», 3 курс
Университет «Синергия (Москва), факультет психологии, 3 курс
СибУПК, Торгово-технический факультет, специальность «Психология и педагогика в социальной сфере», 3 курс
ТГУ, кафедра «Педагогика и психология», 3 курс</t>
  </si>
  <si>
    <t>По направлениям деятельности учреждения</t>
  </si>
  <si>
    <t>Различные категории клиентов</t>
  </si>
  <si>
    <t>https://rodnik-nsk.ru/</t>
  </si>
  <si>
    <t>32615 уникальных посетителей</t>
  </si>
  <si>
    <t>https://timolod.ru/organization/molodezhnye-tsentry/rodnik/</t>
  </si>
  <si>
    <t>https://vk.com/rodnicnsk</t>
  </si>
  <si>
    <t>3396 участников</t>
  </si>
  <si>
    <t>https://vk.com/nsk_alisa 
https://vk.com/aprel79 
https://vk.com/centre.assol
https://vk.com/vita_centr 
https://vk.com/dialog_nsk
https://vk.com/nsk_korall
https://vk.com/mk_nika
https://vk.com/zentr_pelikan
https://vk.com/prometey_centr
https://vk.com/psy_raduga
https://vk.com/rodnik_proforientir
https://vk.com/skpp_rodnik
https://vk.com/profilac_nsk
https://vk.com/club212822563
https://vk.com/shokolad_novosibirsk</t>
  </si>
  <si>
    <t>848 участников
1447 участников 
513 участников
1907 участников
131 участник
445 участников 
2555 участников 
1041 участник
1617 участников 
1556 участников 
484 участников 
348 участников 
959 участников
73 участника
492 участника</t>
  </si>
  <si>
    <t>https://timolod.ru/media/news/start-konkursa-psikhologicheskiy-stikerpak-2023/</t>
  </si>
  <si>
    <r>
      <t xml:space="preserve">04.04.2023 </t>
    </r>
    <r>
      <rPr>
        <sz val="14"/>
        <color theme="1"/>
        <rFont val="Times New Roman"/>
        <family val="1"/>
        <charset val="204"/>
      </rPr>
      <t>Старт конкурса «Психологический стикерпак» 2023!</t>
    </r>
  </si>
  <si>
    <t>17.14.2023 27 апреля в Новосибирске стартует «Школа​ развития Soft skills» молодых людей!</t>
  </si>
  <si>
    <t xml:space="preserve">https://timolod.ru/media/news/27-aprelya-v-novosibirske-startuet-shkola-razvitiya-soft-skills-molodykh-lyudey-/ </t>
  </si>
  <si>
    <t xml:space="preserve">https://nsknews.info/materials/ne-trogay-menya-kak-seme-s-podrostkom-perezhit-pubertatnyy-krizis/ </t>
  </si>
  <si>
    <t>12.01.2023 «Психологи научат молодых новосибирцев знакомиться в «Песочнице»</t>
  </si>
  <si>
    <t xml:space="preserve">https://nsknews.info/materials/psikhologi-nauchat-molodykh-novosibirtsev-znakomitsya-v-pesochnitse/ </t>
  </si>
  <si>
    <t>12.01.2023 Прямой эфир «Компьютерные игры: вред или польза»</t>
  </si>
  <si>
    <t>26.01.2023 Интервью «‟Место встречи”: знакомиться и создавать отношения научат новосибирцев»</t>
  </si>
  <si>
    <t>https://nsknews.info/materials/zachem-novosibirskie-psikhologi-zapuskayut-proekt-mesto-vstrechi-/</t>
  </si>
  <si>
    <t>27.01.2023 «Спрос на услуги психологов из-за СВО подскочил в Новосибирске в 70 раз»</t>
  </si>
  <si>
    <t>https://nsknews.info/materials/spros-na-uslugi-psikhologov-iz-za-svo-podskochil-v-novosibirske-v-70-raz/</t>
  </si>
  <si>
    <t>06.02.2023 «Обнять голосом: как работает Телефон доверия в Новосибирске»</t>
  </si>
  <si>
    <t xml:space="preserve">https://nsknews.info/materials/obnyat-golosom-kak-rabotaet-telefon-doveriya-v-novosibirske/ </t>
  </si>
  <si>
    <t>09.02.2023 «Кризисные психологи оценили состояние выживших после взрыва газа в Новосибирске»</t>
  </si>
  <si>
    <t xml:space="preserve">https://www.nsktv.ru/news/city/krizisnye_psikhologi_otsenili_sostoyanie_vyzhivshikh_posle_vzryva_gaza_v_novosibirske/ </t>
  </si>
  <si>
    <t>14.02.2023 «Как вести себя на первом свидании: полезные советы от психолога»</t>
  </si>
  <si>
    <t xml:space="preserve">https://nsknews.info/materials/o-chyem-i-kak-govorit-na-pervom-svidanii-sovetuyut-psikhologi/ </t>
  </si>
  <si>
    <t>21.02.2023 Прямой эфир «Онлайн-школа «Родные люди  для родителей, воспитывающих особенных детей»</t>
  </si>
  <si>
    <t>03.03.2023 «Как выбрать удачный подарок к 8 Марта – разъясняет психолог»</t>
  </si>
  <si>
    <t xml:space="preserve">https://nsknews.info/materials/kak-vybrat-podarki-k-8-marta-sovetuet-psikholog/ </t>
  </si>
  <si>
    <t>20.03.2023 «Детские психологи из ЛНР проходят переобучение в Новосибирске»</t>
  </si>
  <si>
    <t xml:space="preserve">https://nsknews.info/materials/detskie-psikhologi-iz-lnr-prokhodyat-pereobuchenie-v-novosibirske/ </t>
  </si>
  <si>
    <t>03.04.2023 «Новосибирских психологов похвалили за работу со студентами из Мелитополя»</t>
  </si>
  <si>
    <t xml:space="preserve">https://nsknews.info/materials/novosibirskikh-psikhologov-pokhvalili-za-rabotu-so-studentami-iz-melitopolya/ </t>
  </si>
  <si>
    <t>03.04.2023 Сюжет в «Новосибирских новостях» об «Открытых пространствах»</t>
  </si>
  <si>
    <t>https://nsknews.info/materials/molodyezh-pridumaet-novye-tochki-prityazheniya-v-novosibirske/?sphrase_id=220237</t>
  </si>
  <si>
    <t>11.05.2023 Прямой эфир «Профилактика предэкзаменационного стресса»</t>
  </si>
  <si>
    <t>11.05.2023 «Знакомиться без тиндера научит уникальный тренинг в Новосибирске»</t>
  </si>
  <si>
    <t xml:space="preserve">https://nsknews.info/materials/poznakomitsya-bez-tindera-unikalnyy-trening-startuet-v-novosibirske/ </t>
  </si>
  <si>
    <t xml:space="preserve">https://54.fsin.gov.ru/news/detail.php?ELEMENT_ID=686354 </t>
  </si>
  <si>
    <t>23.05.2023 Выступление на «Радио ВГТРК» о работе с детьми, родителями и педагогами освобождённых территорий директора МБУ Центр «Родник» А.В. Штельвах совместно с Уполномоченным по правам ребенка в НСО Н.Н. Болтенко</t>
  </si>
  <si>
    <t>29.05.2023 «Стрессуют все: как поддержать ребёнка во время экзаменов?»</t>
  </si>
  <si>
    <t xml:space="preserve">https://nsknews.info/materials/stressuyut-vse-kak-podderzhat-rebyenka-vo-vremya-ekzamenov/ </t>
  </si>
  <si>
    <t>30.05.2023 «Новосибирские психологи продолжают учить молодёжь знакомиться без тиндера»</t>
  </si>
  <si>
    <t>https://nsknews.info/materials/novosibirskie-psikhologi-prodolzhayut-uchit-molodyezh-znakomitsya-bez-tindera/</t>
  </si>
  <si>
    <t>08.06.2023 «Всё в «Шоколаде»: новое пространство для молодёжи открыли в Новосибирске»</t>
  </si>
  <si>
    <t xml:space="preserve">https://nsknews.info/materials/vsye-v-shokolade-novoe-prostranstvo-dlya-molodyezhi-otkryli-v-novosibirske/ </t>
  </si>
  <si>
    <t>20.06.2023 Видео-итервью «Онлайн или вживую: почему новосибирцы не умеют знакомиться»</t>
  </si>
  <si>
    <t>21.06.2023 Все будет в «Шоколаде»: детский омбудсмен встретилась с подростками в новом психологическом пространстве в городе Новосибирске</t>
  </si>
  <si>
    <t xml:space="preserve">http://deti.gov.ru/articles/regional/vse-budet-v-shokolade-detskij-ombudsmen-vstretilas-s-podrostkami-v-novom-psihologicheskom-prostranstve-v-gorode-novosibirske </t>
  </si>
  <si>
    <t>04.07.2023 Прямой эфир «Привязанность между родителем и ребенком»</t>
  </si>
  <si>
    <t>05.07.2023 «15 подростковых программ социализации подростков стали победителями всероссийского конкурса»</t>
  </si>
  <si>
    <t xml:space="preserve">http://www.deti.gov.ru/articles/news/15-podrostkovyh-programm-socializacii-podrostkov-stali-pobeditelyami-vserossijskogo-konkursa </t>
  </si>
  <si>
    <t>08.07.2023 Видеоинтервью ко Дню семьи, любви и верности. Обсуждение способов сохранения взаимопонимания в семье</t>
  </si>
  <si>
    <t xml:space="preserve">https://www.youtube.com/watch?v=1PzG9_jdpGg </t>
  </si>
  <si>
    <t>04.09.2023 Бесплатные консультации психолога</t>
  </si>
  <si>
    <t xml:space="preserve">https://novo-sibirsk.ru/news/373400/ </t>
  </si>
  <si>
    <t>07.09.2023 Где получить бесплатную психологическую помощь в Новосибирске</t>
  </si>
  <si>
    <t xml:space="preserve">https://novo-sibirsk.ru/news/373745/ </t>
  </si>
  <si>
    <t>28.09.2023 Бесплатные консультации по телефону или при встрече со специалистом оказывают в городском центре психолого-педагогической поддержки молодежи «Родник»</t>
  </si>
  <si>
    <t xml:space="preserve">https://vk.com/radio54nso?w=wall-120417710_29579 </t>
  </si>
  <si>
    <t>18.10.2023 Статья «Боремся со стрессом. ТОП-5 лайфхаков»</t>
  </si>
  <si>
    <t xml:space="preserve">https://rost.media/public/boremsya-so-stressom-top-5-layfkhakov </t>
  </si>
  <si>
    <t xml:space="preserve">21.10.2023, 30.10.2023, 31.10.2023 Выступления «Взаимоотношения братьев и сестер» </t>
  </si>
  <si>
    <t>Радиотрансляция на «Радио 54»</t>
  </si>
  <si>
    <r>
      <t xml:space="preserve">Радиотрансляция </t>
    </r>
    <r>
      <rPr>
        <sz val="14"/>
        <color theme="1"/>
        <rFont val="Times New Roman"/>
        <family val="1"/>
        <charset val="204"/>
      </rPr>
      <t xml:space="preserve"> на Интернет-радио «Мост»</t>
    </r>
  </si>
  <si>
    <t>02.02.2023 Прямой эфир « Как справиться с сезонной хандрой»</t>
  </si>
  <si>
    <r>
      <t xml:space="preserve">10.01.2023 </t>
    </r>
    <r>
      <rPr>
        <sz val="14"/>
        <color theme="1"/>
        <rFont val="Times New Roman"/>
        <family val="1"/>
        <charset val="204"/>
      </rPr>
      <t>«Не трогай меня: как семье с подростком пережить пубертатный период»</t>
    </r>
  </si>
  <si>
    <r>
      <t>18.05.2023 «</t>
    </r>
    <r>
      <rPr>
        <sz val="14"/>
        <color theme="1"/>
        <rFont val="Times New Roman"/>
        <family val="1"/>
        <charset val="204"/>
      </rPr>
      <t>Сотрудники психологической службы областного ведомства заключили договор о сотрудничестве с Городским Центром психолого-педагогической поддержки «Родник»»</t>
    </r>
  </si>
  <si>
    <t xml:space="preserve">·      https://vk.com/nsktv_ru?w=wall-38320907_50974
·      https://vk.com/rodnicnsk?w=wall-56334501_5320 
</t>
  </si>
  <si>
    <t xml:space="preserve">·      https://nsknews.info/materials/onlayn-ili-vzhivuyu-pochemu-novosibirtsy-ne-umeyut-znakomitsya/?sphrase_id=235535
·      https://www.youtube.com/watch?v=9W5osxRtSHs </t>
  </si>
  <si>
    <t>Статья « Социально-психологическая адаптация студентов-первокурсников учреждений среднего профессионального образования» в журнале «Инспектор ПДН» №7, 2023 (автор: Сыроквашина И.Б.) https://mtsr.nso.ru/sites/mtsr.nso.ru/wodby_files/files/page_9729/syrokvashina.pdf
Статья « Реализация профилактических программ по предупреждению буллинга в условиях учреждения среднего профессионального образования» в журнале «Инспектор ПДН» №8, 2023 (авторы: Кубарева Т.А., Танакова А.Г.) https://mtsr.nso.ru/sites/mtsr.nso.ru/wodby_files/files/page_9729/kubareva_tanakova_0.pdf   
Статья «Актуальные формы оказания антикризисной психологической помощи молодежи в современных условиях» в «Молодежь и общество. Экосистема профилактики асоциальных явлений» - сборник статей и тезисов докладов VII Всероссийской научно-практической конференции памяти почетного работника сферы молодежной политики Российской Федерации В.А.Канаяна (15-16 июня 2023 г.) / Санкт-Петербургское государственное бюджетное учреждение «Городской центр социальных программ и профилактики асоциальных явлений среди молодежи «КОНТАКТ». – СПб, 2023. – 286 с. (стр. 211-219)
https://profcenter.spb.ru/wp-content/uploads/2023/06/Sbornik-Konf-2023-07.pdf
Д.Ю. Гладышев. Элементы генеалогии в психологической работе (из опыта собственной психологической работы)// Материалы 14-й научно-практической конференции. Екатеринбург, 2023 г.</t>
  </si>
  <si>
    <t>Электронные издания</t>
  </si>
  <si>
    <t>Образовательный центр профессионального развития «Сфера»  https://нск-сфера.рф/</t>
  </si>
  <si>
    <t>Московский институт профессиональной переподготовки и повышения квалификации педагогов https://infourok.ru/backOffice/kursy</t>
  </si>
  <si>
    <r>
      <t xml:space="preserve">НМИЦ Психиатрии и неврологии имени В. М. Бехтерева </t>
    </r>
    <r>
      <rPr>
        <sz val="12"/>
        <color theme="1"/>
        <rFont val="Times New Roman"/>
        <family val="1"/>
        <charset val="204"/>
      </rPr>
      <t xml:space="preserve">https://bekhterev.ru/ </t>
    </r>
  </si>
  <si>
    <t>Дополнительное образование НГПУ https://ido-de.nspu.ru/</t>
  </si>
  <si>
    <t xml:space="preserve">АНО ДПО «Институт супервизоров и консультантов» https://isc.su/ </t>
  </si>
  <si>
    <t xml:space="preserve">IFS Russia  https://ifs-russia.ru </t>
  </si>
  <si>
    <t xml:space="preserve">Международная школа арт-терапии https://artterapia.ru/ </t>
  </si>
  <si>
    <t xml:space="preserve">МАУ ДО г.Новосибирска «Дом Учителя» https://vk.com/oz.gornostay?w=wall-162725421_6527 </t>
  </si>
  <si>
    <t xml:space="preserve">ООО «Психодемия» https://psychodemia.ru/ </t>
  </si>
  <si>
    <t xml:space="preserve">«Психологическая мастерская Светланы Лебедевой» https://vk.com/progizn_pm </t>
  </si>
  <si>
    <t>АНО ДПО «Новосибирский институт клинической психологии» http://nikp.ru/</t>
  </si>
  <si>
    <t>АНО «Центр дополнительного профессионального образования в области психологии «Метафора» https://centrmetafora.ru/</t>
  </si>
  <si>
    <r>
      <t xml:space="preserve">Общероссийская профессиональная психотерапевтическая лига </t>
    </r>
    <r>
      <rPr>
        <sz val="12"/>
        <color theme="1"/>
        <rFont val="Times New Roman"/>
        <family val="1"/>
        <charset val="204"/>
      </rPr>
      <t xml:space="preserve">https://oppl.ru/ </t>
    </r>
  </si>
  <si>
    <t xml:space="preserve">Институт современного образования https://doiso.ru/ </t>
  </si>
  <si>
    <t xml:space="preserve">ФГБУ «Центр защиты прав и интересов детей» https://fcprc.ru/ </t>
  </si>
  <si>
    <t xml:space="preserve">Психологический центр «VitaЛиния» http://ljubava.ru/obuchenie/raspisanie/ </t>
  </si>
  <si>
    <t xml:space="preserve">АНО ДПО Международный институт психологии и психотерапии https://online.migip.ru/ </t>
  </si>
  <si>
    <t xml:space="preserve">МАК-Мастерская Наталии Буравцовой SMALTA https://psycards.ru/onlain-kurs-o-lubvi </t>
  </si>
  <si>
    <t xml:space="preserve">Санкт-Петербургский институт дополнительного профессионального образования для психологов и психотерапевтов https://education-psy.ru/katimagpsih </t>
  </si>
  <si>
    <t xml:space="preserve">Межрегиональный информационный экономико-правововой центр г. Санкт-Петербург https://miep-center.ru/ </t>
  </si>
  <si>
    <t xml:space="preserve">Институт практической психологии «Иматон» https://www.imaton.ru/ </t>
  </si>
  <si>
    <t>АНО ДПО Учебный центр практической психологии «Аспект» https://psyaspekt.ru/</t>
  </si>
  <si>
    <t>АНО ДПО «Обучающий центр подготовки специалистов помощи детям «Солнечный город» http://sgdeti.ru/projects/</t>
  </si>
  <si>
    <t>Лагерь психологического мастерства BERGGASSE CAMP https://camp.eeip.ru/</t>
  </si>
  <si>
    <t>ДПО НГТУ https://www.nstu.ru/campus/my_territory</t>
  </si>
  <si>
    <t xml:space="preserve">ArtPsy_Мастерская https://artpsy.top/ </t>
  </si>
  <si>
    <t xml:space="preserve">НОЧУ ДПО «институт практической психологии и психоанализа»  http://tdt-edu.ru/ </t>
  </si>
  <si>
    <t xml:space="preserve">Онлайн-школа «Краски жизни» https://inna-zezulinskaya.online/homeguest </t>
  </si>
  <si>
    <t xml:space="preserve">АНО ДПО «Институт психологии творчества» https://neurographica.metamodern.ru/events/specialist/ </t>
  </si>
  <si>
    <t xml:space="preserve">«Psy practice» https://psy-practic.ru/art_therapy </t>
  </si>
  <si>
    <t>Образовательная платформа «Stepik» https://stepik.org/course/61918/promo</t>
  </si>
  <si>
    <t>АНО ДПО «Сибирский институт практической психологии, педагогики и социальной работы» https://www.sispp.ru</t>
  </si>
  <si>
    <t xml:space="preserve">Институт семейной и групповой психотерапии г. Новосибирск https://fgp.su/ </t>
  </si>
  <si>
    <t xml:space="preserve">Центр обучения EMDR Санкт-Петербург https://emdrspb.ru </t>
  </si>
  <si>
    <t xml:space="preserve">«Академия современных психотехнологий» https://nlpn.ru/events/kurs-kouching/#dates </t>
  </si>
  <si>
    <t xml:space="preserve">Московский институт интегративной семейной терапии (ИИСТ) https://www.familyland.ru/ </t>
  </si>
  <si>
    <t>Общество практикующих психологов «Гештальт-подход» https://gestalt.ru/lecture/on-lajn-kurs-psihiatriya-dlya-psihologov-2022-2023/</t>
  </si>
  <si>
    <t xml:space="preserve">АНО ДПО «Сибирский институт повышения квалификации» https://sipk.ru/ </t>
  </si>
  <si>
    <t xml:space="preserve">ООО «Университет образовательной медицины» https://uom.education/ </t>
  </si>
  <si>
    <t xml:space="preserve">МГУ https://psymsu.info/act?ysclid=lof5urczxl174411687 </t>
  </si>
  <si>
    <t xml:space="preserve">ООО «Инфоурок» https://infourok.ru </t>
  </si>
  <si>
    <t xml:space="preserve">Общество с ограниченной ответственностью «Школа развития эмоций» https://psymetod.ru </t>
  </si>
  <si>
    <t>ООО Московский  институт профессиональной переподготовки и повышения квалификации https://institut.moscow/?ysclid=loi8t355at739334601</t>
  </si>
  <si>
    <t>Институт практической психологии «Иматон» https://www.imaton.ru/</t>
  </si>
  <si>
    <t>Институт прикладных социальных технологий «Секреты психологического мастерства» https://учисьпсихологии.рф/kvalifikacii?ysclid=loi972699z578064596</t>
  </si>
  <si>
    <t xml:space="preserve">Национальная академия дополнительного профессионального образования (НАДПО) https://nadpo.ru/ </t>
  </si>
  <si>
    <r>
      <t xml:space="preserve">Школа интегративной психотерапии «Школа Криндачей» </t>
    </r>
    <r>
      <rPr>
        <sz val="12"/>
        <color theme="1"/>
        <rFont val="Times New Roman"/>
        <family val="1"/>
        <charset val="204"/>
      </rPr>
      <t xml:space="preserve">https://vk.com/club179817330 </t>
    </r>
  </si>
  <si>
    <t xml:space="preserve">ООО «Онлайн Институт Практической Психологии» https://oinpp.com/p1_l1#about </t>
  </si>
  <si>
    <t>ЧУ ДПО «Институт консультирования» http://www.obrazovanie9.ru/</t>
  </si>
  <si>
    <t xml:space="preserve">ЧОУ ДПО «Институт возрастной психологии»  https://vk.com/pro_shkola_online?w=wall-157934626_56265 </t>
  </si>
  <si>
    <t xml:space="preserve">АНО ВО «Восточно-европейский институт психоанализа» https://eeip.ru/obrazovanie/ </t>
  </si>
  <si>
    <t xml:space="preserve">РЭПТ Школа Здоровых Эмоций https://cbt-online.ru/#home </t>
  </si>
  <si>
    <t xml:space="preserve">МБУ Центр «Родник» https://rodnik-nsk.ru/svedenija-ob-organizacii/obrazovanie/ </t>
  </si>
  <si>
    <r>
      <t xml:space="preserve">Название учреждения, проводившего повышение квалификации </t>
    </r>
    <r>
      <rPr>
        <sz val="12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</si>
  <si>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АНО Центр «Сфера» </t>
    </r>
    <r>
      <rPr>
        <sz val="12"/>
        <color rgb="FF0000FF"/>
        <rFont val="Times New Roman"/>
        <family val="1"/>
        <charset val="204"/>
      </rPr>
      <t>https://нск-сфера.рф/</t>
    </r>
  </si>
  <si>
    <r>
      <t xml:space="preserve">Сибирская школа телесных практик  </t>
    </r>
    <r>
      <rPr>
        <sz val="12"/>
        <color rgb="FF0000FF"/>
        <rFont val="Times New Roman"/>
        <family val="1"/>
        <charset val="204"/>
      </rPr>
      <t>https//alena-sagadeeva.ru/top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</si>
  <si>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Название учреждения, проводившего повышение квалификации  </t>
    </r>
    <r>
      <rPr>
        <sz val="14"/>
        <color theme="1"/>
        <rFont val="Times New Roman"/>
        <family val="1"/>
        <charset val="204"/>
      </rPr>
      <t>(</t>
    </r>
    <r>
      <rPr>
        <sz val="12"/>
        <color theme="1"/>
        <rFont val="Times New Roman"/>
        <family val="1"/>
        <charset val="204"/>
      </rPr>
      <t>+вставить веб-ссылку для подверждения курсов)</t>
    </r>
  </si>
  <si>
    <t>Ролевая игра «Требуются родители»</t>
  </si>
  <si>
    <t>30-35</t>
  </si>
  <si>
    <t>Форум-театр по профилактике ВИЧ-инфекции (к Всесибирскому дню профилактики ВИЧ)</t>
  </si>
  <si>
    <t>17-19</t>
  </si>
  <si>
    <t>Семинар «Психолого-педагогические инструменты профилактики школьной неуспеваемости»</t>
  </si>
  <si>
    <t>25-35</t>
  </si>
  <si>
    <t>Акция «Неделя профориентации»</t>
  </si>
  <si>
    <t>15-17</t>
  </si>
  <si>
    <t>Интеллектуальная игра «Здоровые привычки»</t>
  </si>
  <si>
    <t>14-17</t>
  </si>
  <si>
    <t>Мероприятие с детьми ОВЗ «Стрессоустойчивость. Знакомство с методами психологической самопомощи»</t>
  </si>
  <si>
    <t>Дискуссионная площадка «Межведомственное взаимодействие в работе с подростками и молодежью с ОВЗ и инвалидностью»</t>
  </si>
  <si>
    <t>26-35</t>
  </si>
  <si>
    <t>Акция «Здоровье – это здорово!» ко Всемирному дню здоровья</t>
  </si>
  <si>
    <t>14-15</t>
  </si>
  <si>
    <t>Дискуссия в рамках дискуссионного клуба «Время говорить»</t>
  </si>
  <si>
    <t>Содействие развитию активной жизненной позиции молодежи</t>
  </si>
  <si>
    <t>20-23</t>
  </si>
  <si>
    <t>Психологический интенсив для молодежи «Искусство быть рядом»</t>
  </si>
  <si>
    <t>20-30</t>
  </si>
  <si>
    <t>Районный молодежный интенсив «Матрица успеха»</t>
  </si>
  <si>
    <t>18-21</t>
  </si>
  <si>
    <t>Психологический интенсив «Путь к пьедесталу»</t>
  </si>
  <si>
    <t>От 14</t>
  </si>
  <si>
    <t>Школа развития Soft skills: PSY- акселератор</t>
  </si>
  <si>
    <t>18-23</t>
  </si>
  <si>
    <t>Марафон заботы о себе</t>
  </si>
  <si>
    <t>14-35</t>
  </si>
  <si>
    <t>Интерактивная игра «Белая башня», посвященная международному дню Детского телефона доверия</t>
  </si>
  <si>
    <t>14-16</t>
  </si>
  <si>
    <t>Лаборатория «Mesto встречи»</t>
  </si>
  <si>
    <t>18-35</t>
  </si>
  <si>
    <t>Мероприятие для детей и родителей «Моя счастливая семья»</t>
  </si>
  <si>
    <t>26-35
8-14</t>
  </si>
  <si>
    <t>Семейные праздник ко Дню защиты детей «Сказочный коворкинг»</t>
  </si>
  <si>
    <t>25-35
6-12</t>
  </si>
  <si>
    <t>Акция «Семейный очаг», приуроченная ко Дню защиты детей</t>
  </si>
  <si>
    <t>Конкурс изображений «Психологический стикерпак»</t>
  </si>
  <si>
    <t>16-23</t>
  </si>
  <si>
    <t>Акция к Дню семьи, любви и верности</t>
  </si>
  <si>
    <t>Семинар-практикум ко Всемирному Дню предотвращения самоубийств</t>
  </si>
  <si>
    <t>16-19</t>
  </si>
  <si>
    <t>Психологический интенсив «Психологиада»</t>
  </si>
  <si>
    <t>16-35</t>
  </si>
  <si>
    <t>Акция «В согласии с собой» ко Всемирному дню психического здоровья</t>
  </si>
  <si>
    <t>17-18</t>
  </si>
  <si>
    <t>Неделя осеннего ресурса</t>
  </si>
  <si>
    <t>17-35</t>
  </si>
  <si>
    <t>Районный фестиваль «PRO-движение»</t>
  </si>
  <si>
    <t>16-22</t>
  </si>
  <si>
    <t>Дискуссионная площадка «Методы и формы работы с семьями участников СВО»</t>
  </si>
  <si>
    <t>Эдьютон «Грани мастерства»</t>
  </si>
  <si>
    <t>24-35</t>
  </si>
  <si>
    <t>Массовая акция «На пути к счастью»</t>
  </si>
  <si>
    <r>
      <t>Интеллектуальная викторина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«Нить Ариадны»</t>
    </r>
  </si>
  <si>
    <t>Хакатон «Гармония различий»</t>
  </si>
  <si>
    <t>18-20</t>
  </si>
  <si>
    <t>Цикл профориентационных игр «ProffОриентир»</t>
  </si>
  <si>
    <t>Комплекс мероприятий по психологическому просвещению «Ответ» в рамках открытого психологического пространства</t>
  </si>
  <si>
    <t>Онлайн-школа «Очаг»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</si>
</sst>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A7FFFF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0"/>
      <name val="Times New Roman"/>
      <family val="1"/>
      <charset val="204"/>
    </font>
    <font>
      <u/>
      <sz val="14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33" fillId="0" borderId="0"/>
    <xf numFmtId="0" fontId="2" fillId="0" borderId="0"/>
    <xf numFmtId="0" fontId="1" fillId="0" borderId="0"/>
  </cellStyleXfs>
  <cellXfs count="441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0" fillId="0" borderId="4" xfId="0" applyBorder="1"/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center" vertical="top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3" borderId="4" xfId="0" applyFont="1" applyFill="1" applyBorder="1" applyAlignment="1" applyProtection="1">
      <alignment horizontal="center" vertical="top" wrapText="1"/>
      <protection hidden="1"/>
    </xf>
    <xf numFmtId="0" fontId="10" fillId="4" borderId="4" xfId="0" applyFont="1" applyFill="1" applyBorder="1" applyAlignment="1" applyProtection="1">
      <alignment horizontal="left" vertical="top" wrapText="1"/>
      <protection locked="0"/>
    </xf>
    <xf numFmtId="0" fontId="10" fillId="4" borderId="22" xfId="0" applyFont="1" applyFill="1" applyBorder="1" applyAlignment="1" applyProtection="1">
      <alignment horizontal="left" vertical="top" wrapText="1"/>
      <protection hidden="1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49" fontId="8" fillId="3" borderId="4" xfId="0" applyNumberFormat="1" applyFont="1" applyFill="1" applyBorder="1" applyAlignment="1" applyProtection="1">
      <alignment horizontal="center" vertical="top" wrapText="1"/>
      <protection hidden="1"/>
    </xf>
    <xf numFmtId="49" fontId="10" fillId="0" borderId="4" xfId="0" applyNumberFormat="1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NumberFormat="1" applyFont="1" applyBorder="1" applyAlignment="1" applyProtection="1">
      <alignment horizontal="center" vertical="top" wrapText="1"/>
      <protection locked="0"/>
    </xf>
    <xf numFmtId="0" fontId="8" fillId="2" borderId="28" xfId="0" applyFont="1" applyFill="1" applyBorder="1" applyAlignment="1" applyProtection="1">
      <alignment horizontal="center" vertical="top" wrapText="1"/>
      <protection hidden="1"/>
    </xf>
    <xf numFmtId="0" fontId="10" fillId="0" borderId="18" xfId="0" applyFont="1" applyBorder="1" applyAlignment="1" applyProtection="1">
      <alignment horizontal="center" vertical="top"/>
      <protection hidden="1"/>
    </xf>
    <xf numFmtId="0" fontId="10" fillId="4" borderId="18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8" fillId="3" borderId="4" xfId="0" applyFont="1" applyFill="1" applyBorder="1" applyAlignment="1" applyProtection="1">
      <alignment horizontal="center" vertical="top"/>
      <protection hidden="1"/>
    </xf>
    <xf numFmtId="0" fontId="8" fillId="2" borderId="29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Protection="1">
      <protection hidden="1"/>
    </xf>
    <xf numFmtId="0" fontId="10" fillId="4" borderId="4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 applyProtection="1">
      <alignment horizontal="center" vertical="top" wrapText="1"/>
      <protection hidden="1"/>
    </xf>
    <xf numFmtId="0" fontId="10" fillId="0" borderId="0" xfId="0" applyFont="1"/>
    <xf numFmtId="0" fontId="18" fillId="0" borderId="4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/>
    <xf numFmtId="0" fontId="10" fillId="0" borderId="0" xfId="0" applyFont="1" applyProtection="1">
      <protection locked="0"/>
    </xf>
    <xf numFmtId="0" fontId="10" fillId="2" borderId="4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center" vertical="top" wrapText="1"/>
    </xf>
    <xf numFmtId="0" fontId="10" fillId="0" borderId="4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wrapText="1"/>
      <protection hidden="1"/>
    </xf>
    <xf numFmtId="0" fontId="8" fillId="2" borderId="4" xfId="0" applyFont="1" applyFill="1" applyBorder="1" applyAlignment="1" applyProtection="1">
      <alignment horizontal="center" vertical="top"/>
      <protection hidden="1"/>
    </xf>
    <xf numFmtId="0" fontId="8" fillId="4" borderId="4" xfId="0" applyFont="1" applyFill="1" applyBorder="1" applyAlignment="1" applyProtection="1">
      <alignment horizontal="left" vertical="top"/>
      <protection hidden="1"/>
    </xf>
    <xf numFmtId="0" fontId="10" fillId="4" borderId="4" xfId="0" applyFont="1" applyFill="1" applyBorder="1" applyAlignment="1" applyProtection="1">
      <alignment wrapText="1"/>
      <protection hidden="1"/>
    </xf>
    <xf numFmtId="0" fontId="10" fillId="4" borderId="4" xfId="0" applyFont="1" applyFill="1" applyBorder="1" applyAlignment="1" applyProtection="1">
      <alignment horizontal="center" wrapText="1"/>
      <protection hidden="1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>
      <alignment horizontal="center" vertical="top" wrapText="1"/>
    </xf>
    <xf numFmtId="0" fontId="10" fillId="3" borderId="28" xfId="0" applyFont="1" applyFill="1" applyBorder="1" applyAlignment="1" applyProtection="1">
      <alignment horizontal="left" vertical="top" wrapText="1"/>
      <protection hidden="1"/>
    </xf>
    <xf numFmtId="0" fontId="8" fillId="3" borderId="29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wrapText="1"/>
    </xf>
    <xf numFmtId="2" fontId="8" fillId="3" borderId="20" xfId="0" applyNumberFormat="1" applyFont="1" applyFill="1" applyBorder="1" applyAlignment="1" applyProtection="1">
      <alignment horizontal="center" vertical="top" wrapText="1"/>
      <protection hidden="1"/>
    </xf>
    <xf numFmtId="0" fontId="8" fillId="2" borderId="2" xfId="0" applyFont="1" applyFill="1" applyBorder="1" applyAlignment="1" applyProtection="1">
      <alignment vertical="top" wrapText="1"/>
      <protection hidden="1"/>
    </xf>
    <xf numFmtId="0" fontId="24" fillId="2" borderId="2" xfId="0" applyFont="1" applyFill="1" applyBorder="1" applyAlignment="1" applyProtection="1">
      <alignment vertical="top" wrapText="1"/>
      <protection hidden="1"/>
    </xf>
    <xf numFmtId="0" fontId="10" fillId="0" borderId="18" xfId="0" applyFont="1" applyBorder="1" applyAlignment="1" applyProtection="1">
      <alignment horizontal="left" vertical="top" wrapText="1"/>
      <protection hidden="1"/>
    </xf>
    <xf numFmtId="0" fontId="8" fillId="3" borderId="29" xfId="0" applyFont="1" applyFill="1" applyBorder="1" applyAlignment="1" applyProtection="1">
      <alignment horizontal="center" vertical="top"/>
      <protection hidden="1"/>
    </xf>
    <xf numFmtId="0" fontId="8" fillId="3" borderId="29" xfId="0" applyFont="1" applyFill="1" applyBorder="1" applyAlignment="1" applyProtection="1">
      <alignment horizontal="center" vertical="top" wrapText="1"/>
      <protection hidden="1"/>
    </xf>
    <xf numFmtId="0" fontId="10" fillId="0" borderId="18" xfId="0" applyFont="1" applyBorder="1" applyAlignment="1" applyProtection="1">
      <alignment horizontal="left" vertical="top"/>
      <protection hidden="1"/>
    </xf>
    <xf numFmtId="0" fontId="8" fillId="3" borderId="18" xfId="0" applyFont="1" applyFill="1" applyBorder="1" applyAlignment="1" applyProtection="1">
      <alignment horizontal="right" vertical="top"/>
      <protection hidden="1"/>
    </xf>
    <xf numFmtId="0" fontId="28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2" fontId="8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0" borderId="0" xfId="0" applyFont="1" applyProtection="1">
      <protection hidden="1"/>
    </xf>
    <xf numFmtId="0" fontId="19" fillId="0" borderId="0" xfId="0" applyFont="1" applyProtection="1">
      <protection hidden="1"/>
    </xf>
    <xf numFmtId="1" fontId="8" fillId="3" borderId="32" xfId="0" applyNumberFormat="1" applyFont="1" applyFill="1" applyBorder="1" applyAlignment="1" applyProtection="1">
      <alignment horizontal="center" vertical="top" wrapText="1"/>
      <protection hidden="1"/>
    </xf>
    <xf numFmtId="2" fontId="8" fillId="3" borderId="24" xfId="0" applyNumberFormat="1" applyFont="1" applyFill="1" applyBorder="1" applyAlignment="1" applyProtection="1">
      <alignment horizontal="center" vertical="top" wrapText="1"/>
      <protection hidden="1"/>
    </xf>
    <xf numFmtId="2" fontId="8" fillId="3" borderId="33" xfId="0" applyNumberFormat="1" applyFont="1" applyFill="1" applyBorder="1" applyAlignment="1" applyProtection="1">
      <alignment horizontal="center" vertical="top" wrapText="1"/>
      <protection hidden="1"/>
    </xf>
    <xf numFmtId="0" fontId="8" fillId="3" borderId="22" xfId="0" applyFont="1" applyFill="1" applyBorder="1" applyAlignment="1" applyProtection="1">
      <alignment horizontal="center" vertical="top" wrapText="1"/>
      <protection hidden="1"/>
    </xf>
    <xf numFmtId="0" fontId="8" fillId="3" borderId="25" xfId="0" applyFont="1" applyFill="1" applyBorder="1" applyAlignment="1" applyProtection="1">
      <alignment horizontal="center" vertical="top"/>
      <protection hidden="1"/>
    </xf>
    <xf numFmtId="0" fontId="30" fillId="0" borderId="0" xfId="0" applyFont="1" applyProtection="1">
      <protection hidden="1"/>
    </xf>
    <xf numFmtId="0" fontId="10" fillId="0" borderId="0" xfId="0" applyFont="1" applyBorder="1" applyAlignment="1" applyProtection="1">
      <alignment horizontal="center"/>
      <protection locked="0"/>
    </xf>
    <xf numFmtId="2" fontId="10" fillId="0" borderId="0" xfId="0" applyNumberFormat="1" applyFont="1" applyBorder="1" applyAlignment="1" applyProtection="1">
      <alignment horizontal="center"/>
      <protection locked="0"/>
    </xf>
    <xf numFmtId="0" fontId="8" fillId="3" borderId="22" xfId="0" applyFont="1" applyFill="1" applyBorder="1" applyAlignment="1" applyProtection="1">
      <alignment horizontal="left" vertical="top" wrapText="1"/>
      <protection hidden="1"/>
    </xf>
    <xf numFmtId="1" fontId="23" fillId="3" borderId="21" xfId="0" applyNumberFormat="1" applyFont="1" applyFill="1" applyBorder="1" applyAlignment="1" applyProtection="1">
      <alignment horizontal="center" vertical="top" wrapText="1"/>
      <protection hidden="1"/>
    </xf>
    <xf numFmtId="2" fontId="8" fillId="4" borderId="21" xfId="0" applyNumberFormat="1" applyFont="1" applyFill="1" applyBorder="1" applyAlignment="1" applyProtection="1">
      <alignment horizontal="center" vertical="top" wrapText="1"/>
      <protection hidden="1"/>
    </xf>
    <xf numFmtId="0" fontId="8" fillId="2" borderId="11" xfId="0" applyFont="1" applyFill="1" applyBorder="1" applyAlignment="1" applyProtection="1">
      <alignment horizontal="center" vertical="top" wrapText="1"/>
      <protection hidden="1"/>
    </xf>
    <xf numFmtId="0" fontId="8" fillId="2" borderId="23" xfId="0" applyFont="1" applyFill="1" applyBorder="1" applyAlignment="1" applyProtection="1">
      <alignment vertical="top" wrapText="1"/>
      <protection hidden="1"/>
    </xf>
    <xf numFmtId="0" fontId="10" fillId="0" borderId="22" xfId="0" applyFont="1" applyBorder="1" applyAlignment="1" applyProtection="1">
      <alignment vertical="top" wrapText="1"/>
      <protection hidden="1"/>
    </xf>
    <xf numFmtId="2" fontId="10" fillId="3" borderId="21" xfId="0" applyNumberFormat="1" applyFont="1" applyFill="1" applyBorder="1" applyAlignment="1" applyProtection="1">
      <alignment horizontal="center" vertical="top" wrapText="1"/>
      <protection hidden="1"/>
    </xf>
    <xf numFmtId="0" fontId="10" fillId="0" borderId="22" xfId="0" applyFont="1" applyBorder="1" applyAlignment="1" applyProtection="1">
      <alignment horizontal="left" vertical="top" wrapText="1"/>
      <protection hidden="1"/>
    </xf>
    <xf numFmtId="0" fontId="22" fillId="2" borderId="23" xfId="0" applyFont="1" applyFill="1" applyBorder="1" applyAlignment="1" applyProtection="1">
      <alignment horizontal="center" vertical="top" wrapText="1"/>
      <protection hidden="1"/>
    </xf>
    <xf numFmtId="0" fontId="10" fillId="0" borderId="11" xfId="0" applyFont="1" applyBorder="1" applyAlignment="1" applyProtection="1">
      <alignment horizontal="left" vertical="top" wrapText="1"/>
      <protection hidden="1"/>
    </xf>
    <xf numFmtId="0" fontId="10" fillId="0" borderId="24" xfId="0" applyFont="1" applyBorder="1" applyAlignment="1" applyProtection="1">
      <alignment vertical="top" wrapText="1"/>
      <protection hidden="1"/>
    </xf>
    <xf numFmtId="0" fontId="25" fillId="0" borderId="22" xfId="0" applyFont="1" applyBorder="1" applyAlignment="1" applyProtection="1">
      <alignment vertical="top" wrapText="1"/>
      <protection hidden="1"/>
    </xf>
    <xf numFmtId="0" fontId="26" fillId="2" borderId="11" xfId="0" applyFont="1" applyFill="1" applyBorder="1" applyAlignment="1" applyProtection="1">
      <alignment horizontal="center" vertical="top" wrapText="1"/>
      <protection hidden="1"/>
    </xf>
    <xf numFmtId="0" fontId="10" fillId="0" borderId="25" xfId="0" applyFont="1" applyBorder="1" applyAlignment="1" applyProtection="1">
      <alignment vertical="top" wrapText="1"/>
      <protection hidden="1"/>
    </xf>
    <xf numFmtId="2" fontId="10" fillId="3" borderId="27" xfId="0" applyNumberFormat="1" applyFont="1" applyFill="1" applyBorder="1" applyAlignment="1" applyProtection="1">
      <alignment horizontal="center" vertical="top" wrapText="1"/>
      <protection hidden="1"/>
    </xf>
    <xf numFmtId="0" fontId="17" fillId="0" borderId="29" xfId="0" applyFont="1" applyBorder="1" applyAlignment="1" applyProtection="1">
      <alignment horizontal="center" vertical="top" wrapText="1"/>
      <protection locked="0"/>
    </xf>
    <xf numFmtId="0" fontId="17" fillId="0" borderId="34" xfId="0" applyFont="1" applyBorder="1" applyAlignment="1" applyProtection="1">
      <alignment horizontal="center" vertical="top" wrapText="1"/>
      <protection locked="0"/>
    </xf>
    <xf numFmtId="0" fontId="17" fillId="0" borderId="14" xfId="0" applyFont="1" applyBorder="1" applyAlignment="1" applyProtection="1">
      <alignment horizontal="center" vertical="top" wrapText="1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7" fillId="0" borderId="19" xfId="0" applyFont="1" applyBorder="1" applyAlignment="1" applyProtection="1">
      <alignment horizontal="center" vertical="top" wrapText="1"/>
      <protection locked="0"/>
    </xf>
    <xf numFmtId="0" fontId="17" fillId="0" borderId="23" xfId="0" applyFont="1" applyBorder="1" applyAlignment="1" applyProtection="1">
      <alignment horizontal="center" vertical="top" wrapText="1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7" fillId="0" borderId="35" xfId="0" applyFont="1" applyBorder="1" applyAlignment="1" applyProtection="1">
      <alignment horizontal="center"/>
      <protection locked="0"/>
    </xf>
    <xf numFmtId="0" fontId="17" fillId="0" borderId="36" xfId="0" applyFont="1" applyBorder="1" applyAlignment="1" applyProtection="1">
      <alignment horizontal="center"/>
      <protection locked="0"/>
    </xf>
    <xf numFmtId="0" fontId="17" fillId="5" borderId="4" xfId="0" applyFont="1" applyFill="1" applyBorder="1" applyAlignment="1" applyProtection="1">
      <alignment horizontal="center" vertical="top" wrapText="1"/>
      <protection locked="0"/>
    </xf>
    <xf numFmtId="0" fontId="17" fillId="0" borderId="20" xfId="0" applyFont="1" applyBorder="1" applyAlignment="1" applyProtection="1">
      <alignment horizontal="center" vertical="top" wrapText="1"/>
      <protection locked="0"/>
    </xf>
    <xf numFmtId="0" fontId="17" fillId="0" borderId="37" xfId="0" applyFont="1" applyBorder="1" applyAlignment="1" applyProtection="1">
      <alignment horizontal="center" vertical="top" wrapText="1"/>
      <protection locked="0"/>
    </xf>
    <xf numFmtId="1" fontId="16" fillId="0" borderId="4" xfId="0" applyNumberFormat="1" applyFont="1" applyBorder="1" applyAlignment="1" applyProtection="1">
      <alignment horizontal="center" vertical="center"/>
      <protection hidden="1"/>
    </xf>
    <xf numFmtId="1" fontId="16" fillId="0" borderId="20" xfId="0" applyNumberFormat="1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>
      <alignment vertical="top" wrapText="1"/>
    </xf>
    <xf numFmtId="0" fontId="16" fillId="0" borderId="0" xfId="0" applyFont="1"/>
    <xf numFmtId="0" fontId="20" fillId="0" borderId="4" xfId="1" applyBorder="1" applyAlignment="1">
      <alignment vertical="top" wrapText="1"/>
    </xf>
    <xf numFmtId="0" fontId="8" fillId="2" borderId="29" xfId="0" applyFont="1" applyFill="1" applyBorder="1" applyAlignment="1" applyProtection="1">
      <alignment horizontal="center" vertical="top" wrapText="1"/>
      <protection hidden="1"/>
    </xf>
    <xf numFmtId="0" fontId="8" fillId="2" borderId="22" xfId="0" applyFont="1" applyFill="1" applyBorder="1" applyAlignment="1" applyProtection="1">
      <alignment horizontal="center" vertical="top" wrapText="1"/>
      <protection hidden="1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8" fillId="2" borderId="21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8" fillId="2" borderId="2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>
      <alignment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4" xfId="0" applyFont="1" applyBorder="1" applyAlignment="1">
      <alignment wrapText="1"/>
    </xf>
    <xf numFmtId="0" fontId="32" fillId="6" borderId="4" xfId="0" applyFont="1" applyFill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" fontId="32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17" fontId="6" fillId="0" borderId="4" xfId="0" applyNumberFormat="1" applyFont="1" applyBorder="1" applyAlignment="1" applyProtection="1">
      <alignment horizontal="center" vertical="top" wrapText="1"/>
      <protection locked="0"/>
    </xf>
    <xf numFmtId="0" fontId="8" fillId="3" borderId="28" xfId="0" applyFont="1" applyFill="1" applyBorder="1" applyAlignment="1" applyProtection="1">
      <alignment horizontal="left"/>
      <protection hidden="1"/>
    </xf>
    <xf numFmtId="0" fontId="10" fillId="3" borderId="29" xfId="0" applyFont="1" applyFill="1" applyBorder="1" applyAlignment="1" applyProtection="1">
      <alignment horizontal="left" vertical="top" wrapText="1"/>
      <protection hidden="1"/>
    </xf>
    <xf numFmtId="0" fontId="10" fillId="3" borderId="29" xfId="0" applyFont="1" applyFill="1" applyBorder="1" applyAlignment="1" applyProtection="1">
      <alignment horizontal="center" vertical="top" wrapText="1"/>
      <protection hidden="1"/>
    </xf>
    <xf numFmtId="0" fontId="0" fillId="3" borderId="29" xfId="0" applyFill="1" applyBorder="1" applyAlignment="1" applyProtection="1">
      <alignment horizontal="left" vertical="top" wrapText="1"/>
      <protection hidden="1"/>
    </xf>
    <xf numFmtId="0" fontId="10" fillId="0" borderId="4" xfId="0" applyFont="1" applyBorder="1" applyProtection="1">
      <protection locked="0"/>
    </xf>
    <xf numFmtId="0" fontId="10" fillId="0" borderId="30" xfId="0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>
      <alignment horizontal="center" vertical="top" wrapText="1"/>
    </xf>
    <xf numFmtId="14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27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>
      <alignment horizontal="center" vertical="top" wrapText="1"/>
    </xf>
    <xf numFmtId="0" fontId="20" fillId="0" borderId="4" xfId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wrapText="1"/>
    </xf>
    <xf numFmtId="0" fontId="31" fillId="0" borderId="4" xfId="0" applyFont="1" applyBorder="1" applyAlignment="1">
      <alignment vertical="top" wrapText="1"/>
    </xf>
    <xf numFmtId="0" fontId="8" fillId="2" borderId="30" xfId="0" applyFont="1" applyFill="1" applyBorder="1" applyAlignment="1" applyProtection="1">
      <alignment horizontal="center" vertical="top" wrapText="1"/>
      <protection hidden="1"/>
    </xf>
    <xf numFmtId="0" fontId="8" fillId="2" borderId="42" xfId="0" applyFont="1" applyFill="1" applyBorder="1" applyAlignment="1" applyProtection="1">
      <alignment horizontal="center" vertical="top" wrapText="1"/>
      <protection hidden="1"/>
    </xf>
    <xf numFmtId="0" fontId="8" fillId="3" borderId="31" xfId="0" applyFont="1" applyFill="1" applyBorder="1" applyAlignment="1" applyProtection="1">
      <alignment horizontal="center" vertical="top"/>
      <protection hidden="1"/>
    </xf>
    <xf numFmtId="0" fontId="8" fillId="3" borderId="20" xfId="0" applyFont="1" applyFill="1" applyBorder="1" applyAlignment="1" applyProtection="1">
      <alignment horizontal="center" vertical="top"/>
      <protection hidden="1"/>
    </xf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8" fillId="7" borderId="11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0" fontId="8" fillId="7" borderId="11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left" vertical="top" wrapText="1"/>
    </xf>
    <xf numFmtId="0" fontId="8" fillId="7" borderId="18" xfId="0" applyFont="1" applyFill="1" applyBorder="1" applyAlignment="1">
      <alignment horizontal="center"/>
    </xf>
    <xf numFmtId="0" fontId="8" fillId="8" borderId="4" xfId="2" applyFont="1" applyFill="1" applyBorder="1" applyAlignment="1">
      <alignment horizontal="center" vertical="top"/>
    </xf>
    <xf numFmtId="0" fontId="8" fillId="2" borderId="20" xfId="0" applyFont="1" applyFill="1" applyBorder="1" applyAlignment="1" applyProtection="1">
      <alignment horizontal="left" vertical="top" wrapText="1"/>
      <protection hidden="1"/>
    </xf>
    <xf numFmtId="0" fontId="8" fillId="2" borderId="20" xfId="0" applyFont="1" applyFill="1" applyBorder="1" applyAlignment="1" applyProtection="1">
      <alignment horizontal="center"/>
      <protection hidden="1"/>
    </xf>
    <xf numFmtId="0" fontId="8" fillId="7" borderId="4" xfId="0" applyFont="1" applyFill="1" applyBorder="1" applyAlignment="1">
      <alignment horizontal="center"/>
    </xf>
    <xf numFmtId="0" fontId="25" fillId="0" borderId="49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center"/>
    </xf>
    <xf numFmtId="0" fontId="10" fillId="0" borderId="0" xfId="0" applyFont="1" applyBorder="1"/>
    <xf numFmtId="0" fontId="10" fillId="0" borderId="4" xfId="0" applyFont="1" applyBorder="1" applyAlignment="1">
      <alignment horizontal="center"/>
    </xf>
    <xf numFmtId="0" fontId="10" fillId="4" borderId="20" xfId="0" applyFont="1" applyFill="1" applyBorder="1" applyAlignment="1">
      <alignment vertical="top" wrapText="1"/>
    </xf>
    <xf numFmtId="0" fontId="8" fillId="7" borderId="20" xfId="0" applyFont="1" applyFill="1" applyBorder="1" applyAlignment="1">
      <alignment vertical="top" wrapText="1"/>
    </xf>
    <xf numFmtId="0" fontId="8" fillId="7" borderId="19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8" fillId="0" borderId="4" xfId="0" applyFont="1" applyBorder="1"/>
    <xf numFmtId="0" fontId="26" fillId="7" borderId="22" xfId="0" applyFont="1" applyFill="1" applyBorder="1"/>
    <xf numFmtId="0" fontId="26" fillId="7" borderId="22" xfId="0" applyFont="1" applyFill="1" applyBorder="1" applyAlignment="1">
      <alignment wrapText="1"/>
    </xf>
    <xf numFmtId="0" fontId="25" fillId="0" borderId="22" xfId="0" applyFont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8" fillId="8" borderId="4" xfId="2" applyFont="1" applyFill="1" applyBorder="1" applyAlignment="1">
      <alignment horizontal="center" vertical="top" wrapText="1"/>
    </xf>
    <xf numFmtId="16" fontId="8" fillId="8" borderId="4" xfId="2" applyNumberFormat="1" applyFont="1" applyFill="1" applyBorder="1" applyAlignment="1">
      <alignment horizontal="center" vertical="top" wrapText="1"/>
    </xf>
    <xf numFmtId="0" fontId="25" fillId="0" borderId="22" xfId="0" applyFont="1" applyBorder="1" applyAlignment="1">
      <alignment wrapText="1"/>
    </xf>
    <xf numFmtId="0" fontId="26" fillId="7" borderId="18" xfId="0" applyFont="1" applyFill="1" applyBorder="1" applyAlignment="1">
      <alignment horizontal="center"/>
    </xf>
    <xf numFmtId="0" fontId="27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0" fillId="0" borderId="18" xfId="0" applyFont="1" applyFill="1" applyBorder="1" applyAlignment="1" applyProtection="1">
      <alignment horizontal="left" wrapText="1"/>
      <protection hidden="1"/>
    </xf>
    <xf numFmtId="0" fontId="10" fillId="0" borderId="18" xfId="0" applyFont="1" applyFill="1" applyBorder="1" applyAlignment="1" applyProtection="1">
      <alignment horizontal="left" vertical="top" wrapText="1"/>
      <protection hidden="1"/>
    </xf>
    <xf numFmtId="0" fontId="10" fillId="0" borderId="18" xfId="0" applyFont="1" applyBorder="1" applyAlignment="1" applyProtection="1">
      <alignment horizontal="left" wrapText="1"/>
      <protection hidden="1"/>
    </xf>
    <xf numFmtId="0" fontId="8" fillId="2" borderId="18" xfId="0" applyFont="1" applyFill="1" applyBorder="1" applyAlignment="1" applyProtection="1">
      <alignment horizontal="center" vertical="top" wrapText="1"/>
      <protection hidden="1"/>
    </xf>
    <xf numFmtId="0" fontId="16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8" fillId="0" borderId="8" xfId="0" applyFont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8" fillId="0" borderId="0" xfId="3" applyFont="1"/>
    <xf numFmtId="0" fontId="4" fillId="0" borderId="0" xfId="3" applyFont="1" applyProtection="1">
      <protection hidden="1"/>
    </xf>
    <xf numFmtId="0" fontId="4" fillId="0" borderId="0" xfId="3" applyFont="1"/>
    <xf numFmtId="0" fontId="2" fillId="0" borderId="0" xfId="3" applyProtection="1">
      <protection hidden="1"/>
    </xf>
    <xf numFmtId="0" fontId="2" fillId="0" borderId="0" xfId="3"/>
    <xf numFmtId="0" fontId="8" fillId="2" borderId="4" xfId="3" applyFont="1" applyFill="1" applyBorder="1" applyAlignment="1" applyProtection="1">
      <alignment horizontal="center" vertical="top"/>
      <protection hidden="1"/>
    </xf>
    <xf numFmtId="0" fontId="8" fillId="3" borderId="18" xfId="3" applyFont="1" applyFill="1" applyBorder="1" applyAlignment="1" applyProtection="1">
      <alignment horizontal="left"/>
      <protection hidden="1"/>
    </xf>
    <xf numFmtId="0" fontId="8" fillId="3" borderId="4" xfId="3" applyFont="1" applyFill="1" applyBorder="1" applyAlignment="1" applyProtection="1">
      <alignment horizontal="center" vertical="top"/>
      <protection hidden="1"/>
    </xf>
    <xf numFmtId="0" fontId="10" fillId="3" borderId="4" xfId="3" applyFont="1" applyFill="1" applyBorder="1" applyProtection="1">
      <protection hidden="1"/>
    </xf>
    <xf numFmtId="0" fontId="10" fillId="0" borderId="20" xfId="3" applyFont="1" applyBorder="1" applyAlignment="1" applyProtection="1">
      <alignment horizontal="center" vertical="top" wrapText="1"/>
      <protection hidden="1"/>
    </xf>
    <xf numFmtId="0" fontId="8" fillId="0" borderId="20" xfId="3" applyFont="1" applyBorder="1" applyAlignment="1" applyProtection="1">
      <alignment horizontal="center" vertical="top" wrapText="1"/>
      <protection locked="0"/>
    </xf>
    <xf numFmtId="0" fontId="10" fillId="0" borderId="20" xfId="3" applyFont="1" applyBorder="1" applyAlignment="1" applyProtection="1">
      <alignment horizontal="center" vertical="top" wrapText="1"/>
      <protection locked="0"/>
    </xf>
    <xf numFmtId="0" fontId="10" fillId="0" borderId="4" xfId="3" applyFont="1" applyBorder="1" applyAlignment="1" applyProtection="1">
      <alignment horizontal="center" vertical="top" wrapText="1"/>
      <protection hidden="1"/>
    </xf>
    <xf numFmtId="0" fontId="8" fillId="0" borderId="4" xfId="3" applyFont="1" applyBorder="1" applyAlignment="1" applyProtection="1">
      <alignment horizontal="center" vertical="top" wrapText="1"/>
      <protection locked="0"/>
    </xf>
    <xf numFmtId="0" fontId="10" fillId="0" borderId="4" xfId="3" applyFont="1" applyBorder="1" applyAlignment="1" applyProtection="1">
      <alignment horizontal="left" vertical="top" wrapText="1"/>
      <protection locked="0"/>
    </xf>
    <xf numFmtId="0" fontId="10" fillId="0" borderId="4" xfId="3" applyFont="1" applyBorder="1" applyAlignment="1" applyProtection="1">
      <alignment horizontal="center" vertical="top" wrapText="1"/>
      <protection locked="0"/>
    </xf>
    <xf numFmtId="0" fontId="2" fillId="0" borderId="4" xfId="3" applyBorder="1"/>
    <xf numFmtId="0" fontId="10" fillId="0" borderId="0" xfId="3" applyFont="1"/>
    <xf numFmtId="0" fontId="2" fillId="0" borderId="0" xfId="3" applyBorder="1"/>
    <xf numFmtId="0" fontId="8" fillId="0" borderId="0" xfId="3" applyFont="1" applyFill="1" applyBorder="1" applyAlignment="1" applyProtection="1">
      <alignment horizontal="center" vertical="top" wrapText="1"/>
      <protection locked="0"/>
    </xf>
    <xf numFmtId="0" fontId="8" fillId="3" borderId="18" xfId="3" applyFont="1" applyFill="1" applyBorder="1" applyAlignment="1" applyProtection="1">
      <alignment horizontal="center"/>
      <protection hidden="1"/>
    </xf>
    <xf numFmtId="0" fontId="8" fillId="0" borderId="1" xfId="3" applyFont="1" applyBorder="1" applyAlignment="1"/>
    <xf numFmtId="0" fontId="34" fillId="0" borderId="0" xfId="0" applyFont="1"/>
    <xf numFmtId="0" fontId="26" fillId="2" borderId="4" xfId="0" applyFont="1" applyFill="1" applyBorder="1" applyAlignment="1" applyProtection="1">
      <alignment horizontal="center" vertical="center" textRotation="90" wrapText="1"/>
      <protection hidden="1"/>
    </xf>
    <xf numFmtId="1" fontId="26" fillId="2" borderId="4" xfId="0" applyNumberFormat="1" applyFont="1" applyFill="1" applyBorder="1" applyAlignment="1" applyProtection="1">
      <alignment horizontal="center" vertical="center" textRotation="90" wrapText="1"/>
      <protection hidden="1"/>
    </xf>
    <xf numFmtId="1" fontId="26" fillId="2" borderId="21" xfId="0" applyNumberFormat="1" applyFont="1" applyFill="1" applyBorder="1" applyAlignment="1" applyProtection="1">
      <alignment horizontal="center" vertical="center" textRotation="90" wrapText="1"/>
      <protection hidden="1"/>
    </xf>
    <xf numFmtId="0" fontId="26" fillId="3" borderId="22" xfId="0" applyFont="1" applyFill="1" applyBorder="1" applyAlignment="1" applyProtection="1">
      <alignment horizontal="right" vertical="top" wrapText="1"/>
      <protection hidden="1"/>
    </xf>
    <xf numFmtId="0" fontId="26" fillId="3" borderId="4" xfId="0" applyFont="1" applyFill="1" applyBorder="1" applyAlignment="1" applyProtection="1">
      <alignment horizontal="center" vertical="top" wrapText="1"/>
      <protection hidden="1"/>
    </xf>
    <xf numFmtId="1" fontId="26" fillId="3" borderId="4" xfId="0" applyNumberFormat="1" applyFont="1" applyFill="1" applyBorder="1" applyAlignment="1" applyProtection="1">
      <alignment horizontal="center" vertical="top" wrapText="1"/>
      <protection hidden="1"/>
    </xf>
    <xf numFmtId="1" fontId="26" fillId="3" borderId="21" xfId="0" applyNumberFormat="1" applyFont="1" applyFill="1" applyBorder="1" applyAlignment="1" applyProtection="1">
      <alignment horizontal="center" vertical="top" wrapText="1"/>
      <protection hidden="1"/>
    </xf>
    <xf numFmtId="1" fontId="36" fillId="0" borderId="4" xfId="0" applyNumberFormat="1" applyFont="1" applyBorder="1" applyAlignment="1" applyProtection="1">
      <alignment horizontal="center" vertical="center"/>
      <protection hidden="1"/>
    </xf>
    <xf numFmtId="1" fontId="36" fillId="0" borderId="19" xfId="0" applyNumberFormat="1" applyFont="1" applyBorder="1" applyAlignment="1" applyProtection="1">
      <alignment horizontal="center" vertical="center"/>
      <protection hidden="1"/>
    </xf>
    <xf numFmtId="1" fontId="36" fillId="0" borderId="23" xfId="0" applyNumberFormat="1" applyFont="1" applyBorder="1" applyAlignment="1" applyProtection="1">
      <alignment horizontal="center" vertical="center"/>
      <protection hidden="1"/>
    </xf>
    <xf numFmtId="1" fontId="36" fillId="0" borderId="20" xfId="0" applyNumberFormat="1" applyFont="1" applyBorder="1" applyAlignment="1" applyProtection="1">
      <alignment horizontal="center" vertical="center"/>
      <protection hidden="1"/>
    </xf>
    <xf numFmtId="1" fontId="36" fillId="0" borderId="38" xfId="0" applyNumberFormat="1" applyFont="1" applyBorder="1" applyAlignment="1" applyProtection="1">
      <alignment horizontal="center" vertical="center"/>
      <protection hidden="1"/>
    </xf>
    <xf numFmtId="1" fontId="36" fillId="0" borderId="13" xfId="0" applyNumberFormat="1" applyFont="1" applyBorder="1" applyAlignment="1" applyProtection="1">
      <alignment horizontal="center" vertical="center"/>
      <protection hidden="1"/>
    </xf>
    <xf numFmtId="1" fontId="36" fillId="0" borderId="4" xfId="0" applyNumberFormat="1" applyFont="1" applyBorder="1" applyAlignment="1" applyProtection="1">
      <alignment horizontal="center"/>
      <protection hidden="1"/>
    </xf>
    <xf numFmtId="1" fontId="36" fillId="0" borderId="19" xfId="0" applyNumberFormat="1" applyFont="1" applyBorder="1" applyAlignment="1" applyProtection="1">
      <alignment horizontal="center"/>
      <protection hidden="1"/>
    </xf>
    <xf numFmtId="1" fontId="36" fillId="0" borderId="23" xfId="0" applyNumberFormat="1" applyFont="1" applyBorder="1" applyAlignment="1" applyProtection="1">
      <alignment horizontal="center"/>
      <protection hidden="1"/>
    </xf>
    <xf numFmtId="1" fontId="36" fillId="0" borderId="20" xfId="0" applyNumberFormat="1" applyFont="1" applyBorder="1" applyAlignment="1" applyProtection="1">
      <alignment horizontal="center"/>
      <protection hidden="1"/>
    </xf>
    <xf numFmtId="1" fontId="36" fillId="0" borderId="38" xfId="0" applyNumberFormat="1" applyFont="1" applyBorder="1" applyAlignment="1" applyProtection="1">
      <alignment horizontal="center"/>
      <protection hidden="1"/>
    </xf>
    <xf numFmtId="1" fontId="36" fillId="0" borderId="13" xfId="0" applyNumberFormat="1" applyFont="1" applyBorder="1" applyAlignment="1" applyProtection="1">
      <alignment horizont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6" fillId="0" borderId="19" xfId="0" applyFont="1" applyBorder="1" applyAlignment="1" applyProtection="1">
      <alignment horizontal="center" vertical="center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20" xfId="0" applyFont="1" applyBorder="1" applyAlignment="1" applyProtection="1">
      <alignment horizontal="center" vertical="center"/>
      <protection hidden="1"/>
    </xf>
    <xf numFmtId="0" fontId="36" fillId="0" borderId="38" xfId="0" applyFont="1" applyBorder="1" applyAlignment="1" applyProtection="1">
      <alignment horizontal="center" vertical="center"/>
      <protection hidden="1"/>
    </xf>
    <xf numFmtId="0" fontId="36" fillId="0" borderId="13" xfId="0" applyFont="1" applyBorder="1" applyAlignment="1" applyProtection="1">
      <alignment horizontal="center" vertical="center"/>
      <protection hidden="1"/>
    </xf>
    <xf numFmtId="1" fontId="16" fillId="0" borderId="4" xfId="0" applyNumberFormat="1" applyFont="1" applyBorder="1" applyAlignment="1" applyProtection="1">
      <alignment horizontal="left"/>
      <protection hidden="1"/>
    </xf>
    <xf numFmtId="1" fontId="16" fillId="0" borderId="20" xfId="0" applyNumberFormat="1" applyFont="1" applyBorder="1" applyAlignment="1" applyProtection="1">
      <alignment horizontal="left"/>
      <protection hidden="1"/>
    </xf>
    <xf numFmtId="0" fontId="37" fillId="0" borderId="31" xfId="0" applyFont="1" applyBorder="1" applyAlignment="1">
      <alignment horizontal="center"/>
    </xf>
    <xf numFmtId="0" fontId="37" fillId="0" borderId="42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10" fillId="8" borderId="4" xfId="2" applyFont="1" applyFill="1" applyBorder="1" applyAlignment="1">
      <alignment vertical="center"/>
    </xf>
    <xf numFmtId="0" fontId="10" fillId="8" borderId="4" xfId="2" applyFont="1" applyFill="1" applyBorder="1" applyAlignment="1"/>
    <xf numFmtId="0" fontId="8" fillId="8" borderId="4" xfId="2" applyFont="1" applyFill="1" applyBorder="1" applyAlignment="1"/>
    <xf numFmtId="0" fontId="8" fillId="2" borderId="22" xfId="0" applyFont="1" applyFill="1" applyBorder="1" applyAlignment="1" applyProtection="1">
      <alignment horizontal="center" vertical="top" wrapText="1"/>
      <protection hidden="1"/>
    </xf>
    <xf numFmtId="0" fontId="8" fillId="2" borderId="21" xfId="0" applyFont="1" applyFill="1" applyBorder="1" applyAlignment="1" applyProtection="1">
      <alignment horizontal="center" vertical="top" wrapText="1"/>
      <protection hidden="1"/>
    </xf>
    <xf numFmtId="0" fontId="38" fillId="0" borderId="4" xfId="1" applyFont="1" applyBorder="1" applyAlignment="1">
      <alignment vertical="top" wrapText="1"/>
    </xf>
    <xf numFmtId="0" fontId="10" fillId="0" borderId="18" xfId="0" applyFont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10" fillId="0" borderId="4" xfId="0" applyFont="1" applyFill="1" applyBorder="1" applyAlignment="1" applyProtection="1">
      <alignment vertical="top" wrapText="1"/>
      <protection hidden="1"/>
    </xf>
    <xf numFmtId="0" fontId="10" fillId="0" borderId="4" xfId="0" applyFont="1" applyBorder="1" applyAlignment="1" applyProtection="1">
      <alignment vertical="top" wrapText="1"/>
      <protection hidden="1"/>
    </xf>
    <xf numFmtId="0" fontId="0" fillId="0" borderId="4" xfId="0" applyBorder="1"/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>
      <alignment horizontal="center" vertical="top" wrapText="1"/>
    </xf>
    <xf numFmtId="0" fontId="10" fillId="3" borderId="28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 applyProtection="1">
      <alignment vertical="top" wrapText="1"/>
      <protection hidden="1"/>
    </xf>
    <xf numFmtId="0" fontId="10" fillId="3" borderId="4" xfId="0" applyFont="1" applyFill="1" applyBorder="1" applyAlignment="1">
      <alignment wrapText="1"/>
    </xf>
    <xf numFmtId="0" fontId="40" fillId="0" borderId="50" xfId="1" applyFont="1" applyBorder="1" applyAlignment="1">
      <alignment vertical="center" wrapText="1"/>
    </xf>
    <xf numFmtId="0" fontId="40" fillId="0" borderId="51" xfId="1" applyFont="1" applyBorder="1" applyAlignment="1">
      <alignment vertical="top" wrapText="1"/>
    </xf>
    <xf numFmtId="0" fontId="0" fillId="0" borderId="0" xfId="0" applyAlignment="1" applyProtection="1">
      <alignment vertical="top"/>
      <protection hidden="1"/>
    </xf>
    <xf numFmtId="0" fontId="10" fillId="3" borderId="29" xfId="0" applyFont="1" applyFill="1" applyBorder="1" applyAlignment="1">
      <alignment vertical="top" wrapText="1"/>
    </xf>
    <xf numFmtId="0" fontId="38" fillId="0" borderId="50" xfId="1" applyFont="1" applyBorder="1" applyAlignment="1">
      <alignment vertical="top" wrapText="1"/>
    </xf>
    <xf numFmtId="0" fontId="13" fillId="0" borderId="51" xfId="0" applyFont="1" applyBorder="1" applyAlignment="1">
      <alignment vertical="top" wrapText="1"/>
    </xf>
    <xf numFmtId="0" fontId="41" fillId="0" borderId="51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38" fillId="0" borderId="17" xfId="1" applyFont="1" applyBorder="1" applyAlignment="1">
      <alignment vertical="top" wrapText="1"/>
    </xf>
    <xf numFmtId="0" fontId="38" fillId="0" borderId="51" xfId="1" applyFont="1" applyBorder="1" applyAlignment="1">
      <alignment vertical="top" wrapText="1"/>
    </xf>
    <xf numFmtId="0" fontId="38" fillId="0" borderId="9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52" xfId="0" applyFont="1" applyBorder="1" applyAlignment="1" applyProtection="1">
      <alignment horizontal="center" vertical="top" wrapText="1"/>
      <protection locked="0"/>
    </xf>
    <xf numFmtId="0" fontId="38" fillId="0" borderId="9" xfId="1" applyFont="1" applyBorder="1" applyAlignment="1">
      <alignment vertical="top" wrapText="1"/>
    </xf>
    <xf numFmtId="0" fontId="38" fillId="0" borderId="4" xfId="1" applyFont="1" applyBorder="1" applyAlignment="1">
      <alignment horizontal="left" vertical="top" wrapText="1"/>
    </xf>
    <xf numFmtId="0" fontId="8" fillId="3" borderId="29" xfId="0" applyFont="1" applyFill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left"/>
    </xf>
    <xf numFmtId="0" fontId="39" fillId="2" borderId="4" xfId="0" applyFont="1" applyFill="1" applyBorder="1" applyAlignment="1" applyProtection="1">
      <alignment horizontal="center" vertical="top" wrapText="1"/>
      <protection hidden="1"/>
    </xf>
    <xf numFmtId="0" fontId="39" fillId="3" borderId="29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>
      <alignment vertical="top"/>
    </xf>
    <xf numFmtId="0" fontId="10" fillId="0" borderId="18" xfId="0" applyFont="1" applyBorder="1" applyAlignment="1" applyProtection="1">
      <alignment horizontal="left" vertical="top" wrapText="1"/>
    </xf>
    <xf numFmtId="0" fontId="10" fillId="0" borderId="18" xfId="0" applyFont="1" applyBorder="1" applyAlignment="1" applyProtection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18" fillId="0" borderId="2" xfId="0" applyFont="1" applyBorder="1" applyAlignment="1" applyProtection="1">
      <alignment wrapText="1"/>
    </xf>
    <xf numFmtId="0" fontId="10" fillId="0" borderId="2" xfId="0" applyFont="1" applyBorder="1" applyAlignment="1" applyProtection="1">
      <alignment horizontal="center" vertical="top" wrapText="1"/>
    </xf>
    <xf numFmtId="0" fontId="42" fillId="0" borderId="4" xfId="1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1" fontId="16" fillId="0" borderId="4" xfId="0" applyNumberFormat="1" applyFont="1" applyBorder="1" applyAlignment="1" applyProtection="1">
      <alignment horizontal="center" vertical="top"/>
      <protection hidden="1"/>
    </xf>
    <xf numFmtId="1" fontId="16" fillId="0" borderId="20" xfId="0" applyNumberFormat="1" applyFont="1" applyBorder="1" applyAlignment="1" applyProtection="1">
      <alignment horizontal="center" vertical="top"/>
      <protection hidden="1"/>
    </xf>
    <xf numFmtId="17" fontId="10" fillId="0" borderId="4" xfId="3" applyNumberFormat="1" applyFont="1" applyBorder="1" applyAlignment="1" applyProtection="1">
      <alignment horizontal="center" vertical="top" wrapText="1"/>
      <protection locked="0"/>
    </xf>
    <xf numFmtId="1" fontId="10" fillId="0" borderId="4" xfId="3" applyNumberFormat="1" applyFont="1" applyBorder="1" applyAlignment="1" applyProtection="1">
      <alignment horizontal="center" vertical="top" wrapText="1"/>
      <protection locked="0"/>
    </xf>
    <xf numFmtId="0" fontId="10" fillId="0" borderId="20" xfId="3" applyFont="1" applyFill="1" applyBorder="1" applyAlignment="1" applyProtection="1">
      <alignment horizontal="center" vertical="top" wrapText="1"/>
      <protection hidden="1"/>
    </xf>
    <xf numFmtId="0" fontId="10" fillId="0" borderId="4" xfId="3" applyFont="1" applyFill="1" applyBorder="1" applyAlignment="1" applyProtection="1">
      <alignment horizontal="center" vertical="top" wrapText="1"/>
      <protection hidden="1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0" fontId="5" fillId="0" borderId="6" xfId="0" applyFont="1" applyBorder="1" applyAlignment="1" applyProtection="1">
      <alignment horizontal="center" vertical="top"/>
      <protection hidden="1"/>
    </xf>
    <xf numFmtId="0" fontId="5" fillId="0" borderId="7" xfId="0" applyFont="1" applyBorder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6" fillId="0" borderId="9" xfId="0" applyFont="1" applyBorder="1" applyAlignment="1" applyProtection="1">
      <alignment horizontal="left" vertical="top" wrapText="1"/>
      <protection hidden="1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left" vertical="top"/>
      <protection hidden="1"/>
    </xf>
    <xf numFmtId="0" fontId="10" fillId="0" borderId="8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9" xfId="0" applyFont="1" applyBorder="1" applyAlignment="1" applyProtection="1">
      <alignment horizontal="center" vertical="top"/>
      <protection hidden="1"/>
    </xf>
    <xf numFmtId="0" fontId="7" fillId="0" borderId="12" xfId="0" applyFont="1" applyBorder="1" applyAlignment="1" applyProtection="1">
      <alignment horizontal="center" vertical="top"/>
      <protection hidden="1"/>
    </xf>
    <xf numFmtId="0" fontId="7" fillId="0" borderId="3" xfId="0" applyFont="1" applyBorder="1" applyAlignment="1" applyProtection="1">
      <alignment horizontal="center" vertical="top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14" xfId="0" applyFont="1" applyBorder="1" applyAlignment="1" applyProtection="1">
      <alignment horizontal="center"/>
      <protection hidden="1"/>
    </xf>
    <xf numFmtId="0" fontId="35" fillId="2" borderId="11" xfId="0" applyFont="1" applyFill="1" applyBorder="1" applyAlignment="1" applyProtection="1">
      <alignment horizontal="center" vertical="top"/>
      <protection hidden="1"/>
    </xf>
    <xf numFmtId="0" fontId="35" fillId="2" borderId="2" xfId="0" applyFont="1" applyFill="1" applyBorder="1" applyAlignment="1" applyProtection="1">
      <alignment horizontal="center" vertical="top"/>
      <protection hidden="1"/>
    </xf>
    <xf numFmtId="0" fontId="35" fillId="2" borderId="23" xfId="0" applyFont="1" applyFill="1" applyBorder="1" applyAlignment="1" applyProtection="1">
      <alignment horizontal="center" vertical="top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6" fillId="0" borderId="7" xfId="0" applyFont="1" applyBorder="1" applyAlignment="1" applyProtection="1">
      <alignment horizontal="left" vertical="top" wrapText="1"/>
      <protection hidden="1"/>
    </xf>
    <xf numFmtId="0" fontId="26" fillId="0" borderId="10" xfId="0" applyFont="1" applyBorder="1" applyAlignment="1" applyProtection="1">
      <alignment horizontal="left" vertical="top" wrapText="1"/>
      <protection hidden="1"/>
    </xf>
    <xf numFmtId="0" fontId="26" fillId="0" borderId="1" xfId="0" applyFont="1" applyBorder="1" applyAlignment="1" applyProtection="1">
      <alignment horizontal="left" vertical="top" wrapText="1"/>
      <protection hidden="1"/>
    </xf>
    <xf numFmtId="0" fontId="26" fillId="0" borderId="13" xfId="0" applyFont="1" applyBorder="1" applyAlignment="1" applyProtection="1">
      <alignment horizontal="left" vertical="top" wrapText="1"/>
      <protection hidden="1"/>
    </xf>
    <xf numFmtId="0" fontId="26" fillId="2" borderId="22" xfId="0" applyFont="1" applyFill="1" applyBorder="1" applyAlignment="1" applyProtection="1">
      <alignment horizontal="center" vertical="top" wrapText="1"/>
      <protection hidden="1"/>
    </xf>
    <xf numFmtId="0" fontId="26" fillId="2" borderId="4" xfId="0" applyFont="1" applyFill="1" applyBorder="1" applyAlignment="1" applyProtection="1">
      <alignment horizontal="center" vertical="top" wrapText="1"/>
      <protection hidden="1"/>
    </xf>
    <xf numFmtId="0" fontId="26" fillId="2" borderId="21" xfId="0" applyFont="1" applyFill="1" applyBorder="1" applyAlignment="1" applyProtection="1">
      <alignment horizontal="center" vertical="top" wrapText="1"/>
      <protection hidden="1"/>
    </xf>
    <xf numFmtId="0" fontId="26" fillId="2" borderId="4" xfId="0" applyFont="1" applyFill="1" applyBorder="1" applyAlignment="1" applyProtection="1">
      <alignment horizontal="center" vertical="center" wrapText="1"/>
      <protection hidden="1"/>
    </xf>
    <xf numFmtId="0" fontId="35" fillId="2" borderId="11" xfId="0" applyFont="1" applyFill="1" applyBorder="1" applyAlignment="1" applyProtection="1">
      <alignment horizontal="center" vertical="top" wrapText="1"/>
      <protection hidden="1"/>
    </xf>
    <xf numFmtId="0" fontId="35" fillId="2" borderId="2" xfId="0" applyFont="1" applyFill="1" applyBorder="1" applyAlignment="1" applyProtection="1">
      <alignment horizontal="center" vertical="top" wrapText="1"/>
      <protection hidden="1"/>
    </xf>
    <xf numFmtId="0" fontId="35" fillId="2" borderId="23" xfId="0" applyFont="1" applyFill="1" applyBorder="1" applyAlignment="1" applyProtection="1">
      <alignment horizontal="center" vertical="top" wrapText="1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/>
      <protection hidden="1"/>
    </xf>
    <xf numFmtId="49" fontId="8" fillId="2" borderId="4" xfId="0" applyNumberFormat="1" applyFont="1" applyFill="1" applyBorder="1" applyAlignment="1" applyProtection="1">
      <alignment horizontal="center" vertical="top" wrapText="1"/>
      <protection hidden="1"/>
    </xf>
    <xf numFmtId="0" fontId="8" fillId="2" borderId="4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10" fillId="0" borderId="29" xfId="0" applyFont="1" applyBorder="1" applyAlignment="1" applyProtection="1">
      <alignment horizontal="left" vertical="top" wrapText="1"/>
      <protection hidden="1"/>
    </xf>
    <xf numFmtId="0" fontId="10" fillId="0" borderId="20" xfId="0" applyFont="1" applyBorder="1" applyAlignment="1" applyProtection="1">
      <alignment horizontal="left" vertical="top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left" vertical="top" wrapText="1"/>
      <protection hidden="1"/>
    </xf>
    <xf numFmtId="0" fontId="10" fillId="0" borderId="29" xfId="0" applyFont="1" applyFill="1" applyBorder="1" applyAlignment="1" applyProtection="1">
      <alignment horizontal="left" vertical="top" wrapText="1"/>
      <protection hidden="1"/>
    </xf>
    <xf numFmtId="0" fontId="10" fillId="0" borderId="20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Border="1" applyAlignment="1" applyProtection="1">
      <alignment horizontal="left" vertical="top" wrapText="1"/>
      <protection hidden="1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20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8" fillId="3" borderId="18" xfId="0" applyFont="1" applyFill="1" applyBorder="1" applyAlignment="1" applyProtection="1">
      <alignment horizontal="right" vertical="top"/>
      <protection hidden="1"/>
    </xf>
    <xf numFmtId="0" fontId="8" fillId="3" borderId="19" xfId="0" applyFont="1" applyFill="1" applyBorder="1" applyAlignment="1" applyProtection="1">
      <alignment horizontal="right" vertical="top"/>
      <protection hidden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1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43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44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18" xfId="2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12" fillId="2" borderId="45" xfId="2" applyFont="1" applyFill="1" applyBorder="1" applyAlignment="1">
      <alignment horizontal="center" vertical="top"/>
    </xf>
    <xf numFmtId="0" fontId="12" fillId="2" borderId="40" xfId="2" applyFont="1" applyFill="1" applyBorder="1" applyAlignment="1">
      <alignment horizontal="center" vertical="top"/>
    </xf>
    <xf numFmtId="0" fontId="8" fillId="2" borderId="4" xfId="3" applyFont="1" applyFill="1" applyBorder="1" applyAlignment="1" applyProtection="1">
      <alignment horizontal="center" vertical="top" wrapText="1"/>
      <protection hidden="1"/>
    </xf>
    <xf numFmtId="0" fontId="8" fillId="2" borderId="4" xfId="3" applyFont="1" applyFill="1" applyBorder="1" applyAlignment="1" applyProtection="1">
      <alignment horizontal="center" vertical="top"/>
      <protection hidden="1"/>
    </xf>
    <xf numFmtId="0" fontId="8" fillId="2" borderId="4" xfId="3" applyFont="1" applyFill="1" applyBorder="1" applyAlignment="1" applyProtection="1">
      <alignment horizontal="center" wrapText="1"/>
      <protection hidden="1"/>
    </xf>
    <xf numFmtId="0" fontId="8" fillId="0" borderId="0" xfId="3" applyFont="1" applyAlignment="1">
      <alignment horizontal="left"/>
    </xf>
    <xf numFmtId="0" fontId="8" fillId="0" borderId="1" xfId="0" applyFont="1" applyBorder="1" applyAlignment="1" applyProtection="1">
      <alignment horizontal="left" vertical="top"/>
      <protection hidden="1"/>
    </xf>
    <xf numFmtId="0" fontId="8" fillId="0" borderId="39" xfId="0" applyFont="1" applyBorder="1" applyAlignment="1" applyProtection="1">
      <alignment horizontal="center" vertical="top" wrapText="1"/>
      <protection hidden="1"/>
    </xf>
    <xf numFmtId="0" fontId="8" fillId="0" borderId="40" xfId="0" applyFont="1" applyBorder="1" applyAlignment="1" applyProtection="1">
      <alignment horizontal="center" vertical="top" wrapText="1"/>
      <protection hidden="1"/>
    </xf>
    <xf numFmtId="0" fontId="8" fillId="0" borderId="41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2" borderId="22" xfId="0" applyFont="1" applyFill="1" applyBorder="1" applyAlignment="1" applyProtection="1">
      <alignment horizontal="center" wrapText="1"/>
      <protection hidden="1"/>
    </xf>
    <xf numFmtId="0" fontId="8" fillId="2" borderId="4" xfId="0" applyFont="1" applyFill="1" applyBorder="1" applyAlignment="1" applyProtection="1">
      <alignment horizontal="center" wrapText="1"/>
      <protection hidden="1"/>
    </xf>
    <xf numFmtId="0" fontId="8" fillId="2" borderId="21" xfId="0" applyFont="1" applyFill="1" applyBorder="1" applyAlignment="1" applyProtection="1">
      <alignment horizontal="center" wrapText="1"/>
      <protection hidden="1"/>
    </xf>
    <xf numFmtId="0" fontId="8" fillId="2" borderId="22" xfId="0" applyFont="1" applyFill="1" applyBorder="1" applyAlignment="1" applyProtection="1">
      <alignment horizontal="center" vertical="top"/>
      <protection hidden="1"/>
    </xf>
    <xf numFmtId="0" fontId="8" fillId="2" borderId="4" xfId="0" applyFont="1" applyFill="1" applyBorder="1" applyAlignment="1" applyProtection="1">
      <alignment horizontal="center" vertical="top"/>
      <protection hidden="1"/>
    </xf>
    <xf numFmtId="0" fontId="8" fillId="2" borderId="21" xfId="0" applyFont="1" applyFill="1" applyBorder="1" applyAlignment="1" applyProtection="1">
      <alignment horizontal="center" vertical="top"/>
      <protection hidden="1"/>
    </xf>
    <xf numFmtId="0" fontId="8" fillId="2" borderId="21" xfId="0" applyFont="1" applyFill="1" applyBorder="1" applyAlignment="1" applyProtection="1">
      <alignment horizontal="center" vertical="top" wrapText="1"/>
      <protection hidden="1"/>
    </xf>
    <xf numFmtId="0" fontId="22" fillId="2" borderId="11" xfId="0" applyFont="1" applyFill="1" applyBorder="1" applyAlignment="1" applyProtection="1">
      <alignment horizontal="center"/>
      <protection hidden="1"/>
    </xf>
    <xf numFmtId="0" fontId="22" fillId="2" borderId="2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 wrapText="1"/>
      <protection hidden="1"/>
    </xf>
    <xf numFmtId="0" fontId="8" fillId="2" borderId="23" xfId="0" applyFont="1" applyFill="1" applyBorder="1" applyAlignment="1" applyProtection="1">
      <alignment horizontal="center" wrapText="1"/>
      <protection hidden="1"/>
    </xf>
    <xf numFmtId="0" fontId="8" fillId="0" borderId="5" xfId="0" applyFont="1" applyBorder="1" applyAlignment="1" applyProtection="1">
      <alignment horizontal="left" vertical="top"/>
      <protection hidden="1"/>
    </xf>
    <xf numFmtId="0" fontId="8" fillId="0" borderId="6" xfId="0" applyFont="1" applyBorder="1" applyAlignment="1" applyProtection="1">
      <alignment horizontal="left" vertical="top"/>
      <protection hidden="1"/>
    </xf>
    <xf numFmtId="0" fontId="8" fillId="0" borderId="7" xfId="0" applyFont="1" applyBorder="1" applyAlignment="1" applyProtection="1">
      <alignment horizontal="left" vertical="top"/>
      <protection hidden="1"/>
    </xf>
    <xf numFmtId="0" fontId="8" fillId="0" borderId="8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2" borderId="22" xfId="0" applyFont="1" applyFill="1" applyBorder="1" applyAlignment="1" applyProtection="1">
      <alignment horizontal="center" vertical="top" wrapText="1"/>
      <protection hidden="1"/>
    </xf>
    <xf numFmtId="0" fontId="8" fillId="2" borderId="29" xfId="0" applyFont="1" applyFill="1" applyBorder="1" applyAlignment="1" applyProtection="1">
      <alignment horizontal="center" vertical="top" wrapText="1"/>
      <protection hidden="1"/>
    </xf>
    <xf numFmtId="0" fontId="8" fillId="2" borderId="20" xfId="0" applyFont="1" applyFill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00FFCC"/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profilac_nsk?w=wall-91646538_2236" TargetMode="External"/><Relationship Id="rId2" Type="http://schemas.openxmlformats.org/officeDocument/2006/relationships/hyperlink" Target="https://vk.com/rodnik_proforientir?w=wall-92226485_2396" TargetMode="External"/><Relationship Id="rId1" Type="http://schemas.openxmlformats.org/officeDocument/2006/relationships/hyperlink" Target="https://vk.com/rodnicnsk?w=wall-56334501_5437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rodnik-nsk.ru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nsknews.info/materials/kak-vybrat-podarki-k-8-marta-sovetuet-psikholog/" TargetMode="External"/><Relationship Id="rId13" Type="http://schemas.openxmlformats.org/officeDocument/2006/relationships/hyperlink" Target="https://54.fsin.gov.ru/news/detail.php?ELEMENT_ID=686354" TargetMode="External"/><Relationship Id="rId18" Type="http://schemas.openxmlformats.org/officeDocument/2006/relationships/hyperlink" Target="https://nsknews.info/materials/onlayn-ili-vzhivuyu-pochemu-novosibirtsy-ne-umeyut-znakomitsya/?sphrase_id=235535" TargetMode="External"/><Relationship Id="rId26" Type="http://schemas.openxmlformats.org/officeDocument/2006/relationships/printerSettings" Target="../printerSettings/printerSettings15.bin"/><Relationship Id="rId3" Type="http://schemas.openxmlformats.org/officeDocument/2006/relationships/hyperlink" Target="https://nsknews.info/materials/ne-trogay-menya-kak-seme-s-podrostkom-perezhit-pubertatnyy-krizis/" TargetMode="External"/><Relationship Id="rId21" Type="http://schemas.openxmlformats.org/officeDocument/2006/relationships/hyperlink" Target="https://www.youtube.com/watch?v=1PzG9_jdpGg" TargetMode="External"/><Relationship Id="rId7" Type="http://schemas.openxmlformats.org/officeDocument/2006/relationships/hyperlink" Target="https://nsknews.info/materials/o-chyem-i-kak-govorit-na-pervom-svidanii-sovetuyut-psikhologi/" TargetMode="External"/><Relationship Id="rId12" Type="http://schemas.openxmlformats.org/officeDocument/2006/relationships/hyperlink" Target="https://nsknews.info/materials/poznakomitsya-bez-tindera-unikalnyy-trening-startuet-v-novosibirske/" TargetMode="External"/><Relationship Id="rId17" Type="http://schemas.openxmlformats.org/officeDocument/2006/relationships/hyperlink" Target="https://nsknews.info/materials/vsye-v-shokolade-novoe-prostranstvo-dlya-molodyezhi-otkryli-v-novosibirske/" TargetMode="External"/><Relationship Id="rId25" Type="http://schemas.openxmlformats.org/officeDocument/2006/relationships/hyperlink" Target="https://rost.media/public/boremsya-so-stressom-top-5-layfkhakov" TargetMode="External"/><Relationship Id="rId2" Type="http://schemas.openxmlformats.org/officeDocument/2006/relationships/hyperlink" Target="https://timolod.ru/media/news/27-aprelya-v-novosibirske-startuet-shkola-razvitiya-soft-skills-molodykh-lyudey-/" TargetMode="External"/><Relationship Id="rId16" Type="http://schemas.openxmlformats.org/officeDocument/2006/relationships/hyperlink" Target="https://nsknews.info/materials/novosibirskie-psikhologi-prodolzhayut-uchit-molodyezh-znakomitsya-bez-tindera/" TargetMode="External"/><Relationship Id="rId20" Type="http://schemas.openxmlformats.org/officeDocument/2006/relationships/hyperlink" Target="http://www.deti.gov.ru/articles/news/15-podrostkovyh-programm-socializacii-podrostkov-stali-pobeditelyami-vserossijskogo-konkursa" TargetMode="External"/><Relationship Id="rId1" Type="http://schemas.openxmlformats.org/officeDocument/2006/relationships/hyperlink" Target="https://timolod.ru/media/news/start-konkursa-psikhologicheskiy-stikerpak-2023/" TargetMode="External"/><Relationship Id="rId6" Type="http://schemas.openxmlformats.org/officeDocument/2006/relationships/hyperlink" Target="https://www.nsktv.ru/news/city/krizisnye_psikhologi_otsenili_sostoyanie_vyzhivshikh_posle_vzryva_gaza_v_novosibirske/" TargetMode="External"/><Relationship Id="rId11" Type="http://schemas.openxmlformats.org/officeDocument/2006/relationships/hyperlink" Target="https://nsknews.info/materials/molodyezh-pridumaet-novye-tochki-prityazheniya-v-novosibirske/?sphrase_id=220237" TargetMode="External"/><Relationship Id="rId24" Type="http://schemas.openxmlformats.org/officeDocument/2006/relationships/hyperlink" Target="https://vk.com/radio54nso?w=wall-120417710_29579" TargetMode="External"/><Relationship Id="rId5" Type="http://schemas.openxmlformats.org/officeDocument/2006/relationships/hyperlink" Target="https://nsknews.info/materials/obnyat-golosom-kak-rabotaet-telefon-doveriya-v-novosibirske/" TargetMode="External"/><Relationship Id="rId15" Type="http://schemas.openxmlformats.org/officeDocument/2006/relationships/hyperlink" Target="https://nsknews.info/materials/stressuyut-vse-kak-podderzhat-rebyenka-vo-vremya-ekzamenov/" TargetMode="External"/><Relationship Id="rId23" Type="http://schemas.openxmlformats.org/officeDocument/2006/relationships/hyperlink" Target="https://novo-sibirsk.ru/news/373745/" TargetMode="External"/><Relationship Id="rId10" Type="http://schemas.openxmlformats.org/officeDocument/2006/relationships/hyperlink" Target="https://nsknews.info/materials/novosibirskikh-psikhologov-pokhvalili-za-rabotu-so-studentami-iz-melitopolya/" TargetMode="External"/><Relationship Id="rId19" Type="http://schemas.openxmlformats.org/officeDocument/2006/relationships/hyperlink" Target="http://deti.gov.ru/articles/regional/vse-budet-v-shokolade-detskij-ombudsmen-vstretilas-s-podrostkami-v-novom-psihologicheskom-prostranstve-v-gorode-novosibirske" TargetMode="External"/><Relationship Id="rId4" Type="http://schemas.openxmlformats.org/officeDocument/2006/relationships/hyperlink" Target="https://nsknews.info/materials/psikhologi-nauchat-molodykh-novosibirtsev-znakomitsya-v-pesochnitse/" TargetMode="External"/><Relationship Id="rId9" Type="http://schemas.openxmlformats.org/officeDocument/2006/relationships/hyperlink" Target="https://nsknews.info/materials/detskie-psikhologi-iz-lnr-prokhodyat-pereobuchenie-v-novosibirske/" TargetMode="External"/><Relationship Id="rId14" Type="http://schemas.openxmlformats.org/officeDocument/2006/relationships/hyperlink" Target="https://vk.com/nsktv_ru?w=wall-38320907_50974" TargetMode="External"/><Relationship Id="rId22" Type="http://schemas.openxmlformats.org/officeDocument/2006/relationships/hyperlink" Target="https://novo-sibirsk.ru/news/373400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fcprc.ru/" TargetMode="External"/><Relationship Id="rId18" Type="http://schemas.openxmlformats.org/officeDocument/2006/relationships/hyperlink" Target="https://miep-center.ru/" TargetMode="External"/><Relationship Id="rId26" Type="http://schemas.openxmlformats.org/officeDocument/2006/relationships/hyperlink" Target="https://inna-zezulinskaya.online/homeguest" TargetMode="External"/><Relationship Id="rId39" Type="http://schemas.openxmlformats.org/officeDocument/2006/relationships/hyperlink" Target="https://ido-de.nspu.ru/" TargetMode="External"/><Relationship Id="rId21" Type="http://schemas.openxmlformats.org/officeDocument/2006/relationships/hyperlink" Target="http://sgdeti.ru/projects/" TargetMode="External"/><Relationship Id="rId34" Type="http://schemas.openxmlformats.org/officeDocument/2006/relationships/hyperlink" Target="https://emdrspb.ru/" TargetMode="External"/><Relationship Id="rId42" Type="http://schemas.openxmlformats.org/officeDocument/2006/relationships/hyperlink" Target="https://psymsu.info/act?ysclid=lof5urczxl174411687" TargetMode="External"/><Relationship Id="rId47" Type="http://schemas.openxmlformats.org/officeDocument/2006/relationships/hyperlink" Target="https://&#1091;&#1095;&#1080;&#1089;&#1100;&#1087;&#1089;&#1080;&#1093;&#1086;&#1083;&#1086;&#1075;&#1080;&#1080;.&#1088;&#1092;/kvalifikacii?ysclid=loi972699z578064596" TargetMode="External"/><Relationship Id="rId50" Type="http://schemas.openxmlformats.org/officeDocument/2006/relationships/hyperlink" Target="http://www.obrazovanie9.ru/" TargetMode="External"/><Relationship Id="rId55" Type="http://schemas.openxmlformats.org/officeDocument/2006/relationships/hyperlink" Target="https://stepik.org/course/61918/promo" TargetMode="External"/><Relationship Id="rId7" Type="http://schemas.openxmlformats.org/officeDocument/2006/relationships/hyperlink" Target="https://vk.com/oz.gornostay?w=wall-162725421_6527" TargetMode="External"/><Relationship Id="rId12" Type="http://schemas.openxmlformats.org/officeDocument/2006/relationships/hyperlink" Target="https://doiso.ru/" TargetMode="External"/><Relationship Id="rId17" Type="http://schemas.openxmlformats.org/officeDocument/2006/relationships/hyperlink" Target="https://education-psy.ru/katimagpsih" TargetMode="External"/><Relationship Id="rId25" Type="http://schemas.openxmlformats.org/officeDocument/2006/relationships/hyperlink" Target="http://tdt-edu.ru/" TargetMode="External"/><Relationship Id="rId33" Type="http://schemas.openxmlformats.org/officeDocument/2006/relationships/hyperlink" Target="https://fgp.su/" TargetMode="External"/><Relationship Id="rId38" Type="http://schemas.openxmlformats.org/officeDocument/2006/relationships/hyperlink" Target="https://isc.su/" TargetMode="External"/><Relationship Id="rId46" Type="http://schemas.openxmlformats.org/officeDocument/2006/relationships/hyperlink" Target="https://www.imaton.ru/" TargetMode="External"/><Relationship Id="rId2" Type="http://schemas.openxmlformats.org/officeDocument/2006/relationships/hyperlink" Target="https://infourok.ru/backOffice/kursy" TargetMode="External"/><Relationship Id="rId16" Type="http://schemas.openxmlformats.org/officeDocument/2006/relationships/hyperlink" Target="https://psycards.ru/onlain-kurs-o-lubvi" TargetMode="External"/><Relationship Id="rId20" Type="http://schemas.openxmlformats.org/officeDocument/2006/relationships/hyperlink" Target="https://psyaspekt.ru/" TargetMode="External"/><Relationship Id="rId29" Type="http://schemas.openxmlformats.org/officeDocument/2006/relationships/hyperlink" Target="https://stepik.org/course/61918/promo" TargetMode="External"/><Relationship Id="rId41" Type="http://schemas.openxmlformats.org/officeDocument/2006/relationships/hyperlink" Target="https://uom.education/" TargetMode="External"/><Relationship Id="rId54" Type="http://schemas.openxmlformats.org/officeDocument/2006/relationships/hyperlink" Target="https://cbt-online.ru/" TargetMode="External"/><Relationship Id="rId1" Type="http://schemas.openxmlformats.org/officeDocument/2006/relationships/hyperlink" Target="https://&#1085;&#1089;&#1082;-&#1089;&#1092;&#1077;&#1088;&#1072;.&#1088;&#1092;/" TargetMode="External"/><Relationship Id="rId6" Type="http://schemas.openxmlformats.org/officeDocument/2006/relationships/hyperlink" Target="https://artterapia.ru/" TargetMode="External"/><Relationship Id="rId11" Type="http://schemas.openxmlformats.org/officeDocument/2006/relationships/hyperlink" Target="https://centrmetafora.ru/" TargetMode="External"/><Relationship Id="rId24" Type="http://schemas.openxmlformats.org/officeDocument/2006/relationships/hyperlink" Target="https://artpsy.top/" TargetMode="External"/><Relationship Id="rId32" Type="http://schemas.openxmlformats.org/officeDocument/2006/relationships/hyperlink" Target="https://centrmetafora.ru/" TargetMode="External"/><Relationship Id="rId37" Type="http://schemas.openxmlformats.org/officeDocument/2006/relationships/hyperlink" Target="https://gestalt.ru/lecture/on-lajn-kurs-psihiatriya-dlya-psihologov-2022-2023/" TargetMode="External"/><Relationship Id="rId40" Type="http://schemas.openxmlformats.org/officeDocument/2006/relationships/hyperlink" Target="https://sipk.ru/" TargetMode="External"/><Relationship Id="rId45" Type="http://schemas.openxmlformats.org/officeDocument/2006/relationships/hyperlink" Target="https://institut.moscow/?ysclid=loi8t355at739334601" TargetMode="External"/><Relationship Id="rId53" Type="http://schemas.openxmlformats.org/officeDocument/2006/relationships/hyperlink" Target="https://www.nstu.ru/campus/my_territory" TargetMode="External"/><Relationship Id="rId5" Type="http://schemas.openxmlformats.org/officeDocument/2006/relationships/hyperlink" Target="https://ifs-russia.ru/" TargetMode="External"/><Relationship Id="rId15" Type="http://schemas.openxmlformats.org/officeDocument/2006/relationships/hyperlink" Target="https://online.migip.ru/" TargetMode="External"/><Relationship Id="rId23" Type="http://schemas.openxmlformats.org/officeDocument/2006/relationships/hyperlink" Target="https://www.nstu.ru/campus/my_territory" TargetMode="External"/><Relationship Id="rId28" Type="http://schemas.openxmlformats.org/officeDocument/2006/relationships/hyperlink" Target="https://psy-practic.ru/art_therapy" TargetMode="External"/><Relationship Id="rId36" Type="http://schemas.openxmlformats.org/officeDocument/2006/relationships/hyperlink" Target="https://www.familyland.ru/" TargetMode="External"/><Relationship Id="rId49" Type="http://schemas.openxmlformats.org/officeDocument/2006/relationships/hyperlink" Target="https://oinpp.com/p1_l1" TargetMode="External"/><Relationship Id="rId57" Type="http://schemas.openxmlformats.org/officeDocument/2006/relationships/printerSettings" Target="../printerSettings/printerSettings19.bin"/><Relationship Id="rId10" Type="http://schemas.openxmlformats.org/officeDocument/2006/relationships/hyperlink" Target="http://nikp.ru/" TargetMode="External"/><Relationship Id="rId19" Type="http://schemas.openxmlformats.org/officeDocument/2006/relationships/hyperlink" Target="https://www.imaton.ru/" TargetMode="External"/><Relationship Id="rId31" Type="http://schemas.openxmlformats.org/officeDocument/2006/relationships/hyperlink" Target="http://nikp.ru/" TargetMode="External"/><Relationship Id="rId44" Type="http://schemas.openxmlformats.org/officeDocument/2006/relationships/hyperlink" Target="https://psymetod.ru/" TargetMode="External"/><Relationship Id="rId52" Type="http://schemas.openxmlformats.org/officeDocument/2006/relationships/hyperlink" Target="https://eeip.ru/obrazovanie/" TargetMode="External"/><Relationship Id="rId4" Type="http://schemas.openxmlformats.org/officeDocument/2006/relationships/hyperlink" Target="https://isc.su/" TargetMode="External"/><Relationship Id="rId9" Type="http://schemas.openxmlformats.org/officeDocument/2006/relationships/hyperlink" Target="https://vk.com/progizn_pm" TargetMode="External"/><Relationship Id="rId14" Type="http://schemas.openxmlformats.org/officeDocument/2006/relationships/hyperlink" Target="http://ljubava.ru/obuchenie/raspisanie/" TargetMode="External"/><Relationship Id="rId22" Type="http://schemas.openxmlformats.org/officeDocument/2006/relationships/hyperlink" Target="https://camp.eeip.ru/" TargetMode="External"/><Relationship Id="rId27" Type="http://schemas.openxmlformats.org/officeDocument/2006/relationships/hyperlink" Target="https://neurographica.metamodern.ru/events/specialist/" TargetMode="External"/><Relationship Id="rId30" Type="http://schemas.openxmlformats.org/officeDocument/2006/relationships/hyperlink" Target="https://www.sispp.ru/" TargetMode="External"/><Relationship Id="rId35" Type="http://schemas.openxmlformats.org/officeDocument/2006/relationships/hyperlink" Target="https://nlpn.ru/events/kurs-kouching/" TargetMode="External"/><Relationship Id="rId43" Type="http://schemas.openxmlformats.org/officeDocument/2006/relationships/hyperlink" Target="https://infourok.ru/" TargetMode="External"/><Relationship Id="rId48" Type="http://schemas.openxmlformats.org/officeDocument/2006/relationships/hyperlink" Target="https://nadpo.ru/" TargetMode="External"/><Relationship Id="rId56" Type="http://schemas.openxmlformats.org/officeDocument/2006/relationships/hyperlink" Target="https://rodnik-nsk.ru/svedenija-ob-organizacii/obrazovanie/" TargetMode="External"/><Relationship Id="rId8" Type="http://schemas.openxmlformats.org/officeDocument/2006/relationships/hyperlink" Target="https://psychodemia.ru/" TargetMode="External"/><Relationship Id="rId51" Type="http://schemas.openxmlformats.org/officeDocument/2006/relationships/hyperlink" Target="https://vk.com/pro_shkola_online?w=wall-157934626_56265" TargetMode="External"/><Relationship Id="rId3" Type="http://schemas.openxmlformats.org/officeDocument/2006/relationships/hyperlink" Target="https://ido-de.nspu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view="pageBreakPreview" zoomScaleSheetLayoutView="100" workbookViewId="0">
      <selection activeCell="A11" sqref="A11:N11"/>
    </sheetView>
  </sheetViews>
  <sheetFormatPr defaultRowHeight="14.25"/>
  <cols>
    <col min="1" max="1" width="10.875" customWidth="1"/>
  </cols>
  <sheetData>
    <row r="1" spans="1:14" ht="20.25">
      <c r="A1" s="318" t="s">
        <v>267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20"/>
    </row>
    <row r="2" spans="1:1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5.75">
      <c r="A3" s="321" t="s">
        <v>0</v>
      </c>
      <c r="B3" s="322"/>
      <c r="C3" s="322"/>
      <c r="D3" s="322"/>
      <c r="E3" s="322"/>
      <c r="F3" s="5"/>
      <c r="G3" s="5"/>
      <c r="H3" s="5"/>
      <c r="I3" s="5"/>
      <c r="J3" s="5"/>
      <c r="K3" s="5"/>
      <c r="L3" s="323"/>
      <c r="M3" s="323"/>
      <c r="N3" s="324"/>
    </row>
    <row r="4" spans="1:14" ht="15.75">
      <c r="A4" s="7" t="s">
        <v>1</v>
      </c>
      <c r="B4" s="325"/>
      <c r="C4" s="325"/>
      <c r="D4" s="325"/>
      <c r="E4" s="325"/>
      <c r="F4" s="5"/>
      <c r="G4" s="5"/>
      <c r="H4" s="5"/>
      <c r="I4" s="5"/>
      <c r="J4" s="5"/>
      <c r="K4" s="5"/>
      <c r="L4" s="5"/>
      <c r="M4" s="5"/>
      <c r="N4" s="6"/>
    </row>
    <row r="5" spans="1:14" ht="15.75">
      <c r="A5" s="326"/>
      <c r="B5" s="325"/>
      <c r="C5" s="325"/>
      <c r="D5" s="325"/>
      <c r="E5" s="325"/>
      <c r="F5" s="5"/>
      <c r="G5" s="5"/>
      <c r="H5" s="5"/>
      <c r="I5" s="5"/>
      <c r="J5" s="5"/>
      <c r="K5" s="5"/>
      <c r="L5" s="5"/>
      <c r="M5" s="5"/>
      <c r="N5" s="6"/>
    </row>
    <row r="6" spans="1:14">
      <c r="A6" s="315"/>
      <c r="B6" s="316"/>
      <c r="C6" s="5"/>
      <c r="D6" s="317"/>
      <c r="E6" s="317"/>
      <c r="F6" s="5"/>
      <c r="G6" s="5"/>
      <c r="H6" s="5"/>
      <c r="I6" s="5"/>
      <c r="J6" s="5"/>
      <c r="K6" s="5"/>
      <c r="L6" s="5"/>
      <c r="M6" s="5"/>
      <c r="N6" s="6"/>
    </row>
    <row r="7" spans="1:14">
      <c r="A7" s="332" t="s">
        <v>2</v>
      </c>
      <c r="B7" s="333"/>
      <c r="C7" s="5"/>
      <c r="D7" s="334" t="s">
        <v>3</v>
      </c>
      <c r="E7" s="334"/>
      <c r="F7" s="5"/>
      <c r="G7" s="5"/>
      <c r="H7" s="5"/>
      <c r="I7" s="5"/>
      <c r="J7" s="5"/>
      <c r="K7" s="5"/>
      <c r="L7" s="5"/>
      <c r="M7" s="5"/>
      <c r="N7" s="6"/>
    </row>
    <row r="8" spans="1:14">
      <c r="A8" s="8"/>
      <c r="B8" s="335" t="s">
        <v>4</v>
      </c>
      <c r="C8" s="335"/>
      <c r="D8" s="335"/>
      <c r="E8" s="2"/>
      <c r="F8" s="5"/>
      <c r="G8" s="5"/>
      <c r="H8" s="5"/>
      <c r="I8" s="5"/>
      <c r="J8" s="5"/>
      <c r="K8" s="5"/>
      <c r="L8" s="5"/>
      <c r="M8" s="5"/>
      <c r="N8" s="6"/>
    </row>
    <row r="9" spans="1:14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8.75">
      <c r="A10" s="336" t="s">
        <v>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8"/>
    </row>
    <row r="11" spans="1:14" ht="18.75">
      <c r="A11" s="339" t="s">
        <v>390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1"/>
    </row>
    <row r="12" spans="1:14" ht="15">
      <c r="A12" s="342" t="s">
        <v>6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4"/>
    </row>
    <row r="13" spans="1:14" ht="18.75">
      <c r="A13" s="4"/>
      <c r="B13" s="5"/>
      <c r="C13" s="5"/>
      <c r="D13" s="5"/>
      <c r="E13" s="9" t="s">
        <v>7</v>
      </c>
      <c r="F13" s="327">
        <v>2023</v>
      </c>
      <c r="G13" s="327"/>
      <c r="H13" s="328" t="s">
        <v>8</v>
      </c>
      <c r="I13" s="328"/>
      <c r="J13" s="328"/>
      <c r="K13" s="5"/>
      <c r="L13" s="5"/>
      <c r="M13" s="5"/>
      <c r="N13" s="6"/>
    </row>
    <row r="14" spans="1:1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8.75">
      <c r="A23" s="329" t="s">
        <v>9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1"/>
    </row>
    <row r="24" spans="1:14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1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5" thickBo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</sheetData>
  <mergeCells count="16">
    <mergeCell ref="F13:G13"/>
    <mergeCell ref="H13:J13"/>
    <mergeCell ref="A23:N23"/>
    <mergeCell ref="A7:B7"/>
    <mergeCell ref="D7:E7"/>
    <mergeCell ref="B8:D8"/>
    <mergeCell ref="A10:N10"/>
    <mergeCell ref="A11:N11"/>
    <mergeCell ref="A12:N12"/>
    <mergeCell ref="A6:B6"/>
    <mergeCell ref="D6:E6"/>
    <mergeCell ref="A1:N1"/>
    <mergeCell ref="A3:E3"/>
    <mergeCell ref="L3:N3"/>
    <mergeCell ref="B4:E4"/>
    <mergeCell ref="A5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7"/>
  <sheetViews>
    <sheetView view="pageBreakPreview" zoomScale="70" zoomScaleNormal="77" zoomScaleSheetLayoutView="70" workbookViewId="0">
      <selection activeCell="C2" sqref="C2"/>
    </sheetView>
  </sheetViews>
  <sheetFormatPr defaultRowHeight="14.25"/>
  <cols>
    <col min="1" max="1" width="18.25" customWidth="1"/>
    <col min="2" max="2" width="31.625" customWidth="1"/>
    <col min="3" max="4" width="18.125" customWidth="1"/>
    <col min="5" max="5" width="20.125" customWidth="1"/>
    <col min="6" max="6" width="19.125" customWidth="1"/>
    <col min="7" max="7" width="18.25" customWidth="1"/>
    <col min="8" max="8" width="19.25" customWidth="1"/>
    <col min="9" max="9" width="19.625" customWidth="1"/>
    <col min="10" max="10" width="25" customWidth="1"/>
  </cols>
  <sheetData>
    <row r="1" spans="1:10" ht="18.75">
      <c r="A1" s="365" t="s">
        <v>105</v>
      </c>
      <c r="B1" s="365"/>
      <c r="C1" s="365"/>
      <c r="D1" s="365"/>
      <c r="E1" s="365"/>
      <c r="F1" s="34"/>
      <c r="G1" s="34"/>
      <c r="H1" s="34"/>
      <c r="I1" s="34"/>
      <c r="J1" s="34"/>
    </row>
    <row r="2" spans="1:10" ht="88.5" customHeight="1">
      <c r="A2" s="19" t="s">
        <v>106</v>
      </c>
      <c r="B2" s="19" t="s">
        <v>107</v>
      </c>
      <c r="C2" s="19" t="s">
        <v>108</v>
      </c>
      <c r="D2" s="19" t="s">
        <v>103</v>
      </c>
      <c r="E2" s="113" t="s">
        <v>109</v>
      </c>
      <c r="F2" s="19" t="s">
        <v>106</v>
      </c>
      <c r="G2" s="19" t="s">
        <v>107</v>
      </c>
      <c r="H2" s="19" t="s">
        <v>108</v>
      </c>
      <c r="I2" s="19" t="s">
        <v>103</v>
      </c>
      <c r="J2" s="19" t="s">
        <v>109</v>
      </c>
    </row>
    <row r="3" spans="1:10" ht="18.75">
      <c r="A3" s="129" t="s">
        <v>110</v>
      </c>
      <c r="B3" s="130"/>
      <c r="C3" s="62">
        <f>C4+C5+C6+C7+C8+C9+C10+C11+C12+C13+C14+C15+C16+C17+C18+C19+C20+C21+C22+C23+C24+C25+C26+C27+C28+C29+C30+C31+C32+C33+C34+C35+C36</f>
        <v>0</v>
      </c>
      <c r="D3" s="131"/>
      <c r="E3" s="130"/>
      <c r="F3" s="129" t="s">
        <v>111</v>
      </c>
      <c r="G3" s="130"/>
      <c r="H3" s="62">
        <f>H4+H5+H6+H7+H8+H9+H10+H11+H12+H13+H14+H15+H16+H17+H18+H19+H20+H21+H22+H23+H24+H25+H26+H27+H28+H29+H30+H31+H32+H33+H34+H35+H36+H37</f>
        <v>0</v>
      </c>
      <c r="I3" s="131"/>
      <c r="J3" s="132"/>
    </row>
    <row r="4" spans="1:10" ht="18.75">
      <c r="A4" s="136"/>
      <c r="B4" s="137"/>
      <c r="C4" s="51">
        <v>0</v>
      </c>
      <c r="D4" s="137"/>
      <c r="E4" s="51"/>
      <c r="F4" s="35"/>
      <c r="G4" s="138"/>
      <c r="H4" s="51">
        <v>0</v>
      </c>
      <c r="I4" s="137"/>
      <c r="J4" s="51"/>
    </row>
    <row r="5" spans="1:10" ht="18.75">
      <c r="A5" s="138"/>
      <c r="B5" s="137"/>
      <c r="C5" s="135">
        <v>0</v>
      </c>
      <c r="D5" s="137"/>
      <c r="E5" s="51"/>
      <c r="F5" s="36"/>
      <c r="G5" s="138"/>
      <c r="H5" s="135">
        <v>0</v>
      </c>
      <c r="I5" s="137"/>
      <c r="J5" s="51"/>
    </row>
    <row r="6" spans="1:10" ht="18.75">
      <c r="A6" s="139"/>
      <c r="B6" s="138"/>
      <c r="C6" s="51">
        <v>0</v>
      </c>
      <c r="D6" s="137"/>
      <c r="E6" s="51"/>
      <c r="F6" s="35"/>
      <c r="G6" s="138"/>
      <c r="H6" s="135">
        <v>0</v>
      </c>
      <c r="I6" s="137"/>
      <c r="J6" s="51"/>
    </row>
    <row r="7" spans="1:10" ht="18.75">
      <c r="A7" s="138"/>
      <c r="B7" s="138"/>
      <c r="C7" s="51">
        <v>0</v>
      </c>
      <c r="D7" s="137"/>
      <c r="E7" s="51"/>
      <c r="F7" s="36"/>
      <c r="G7" s="22"/>
      <c r="H7" s="25">
        <v>0</v>
      </c>
      <c r="I7" s="25"/>
      <c r="J7" s="38"/>
    </row>
    <row r="8" spans="1:10" ht="18.75">
      <c r="A8" s="136"/>
      <c r="B8" s="138"/>
      <c r="C8" s="51">
        <v>0</v>
      </c>
      <c r="D8" s="137"/>
      <c r="E8" s="51"/>
      <c r="F8" s="36"/>
      <c r="G8" s="22"/>
      <c r="H8" s="25">
        <v>0</v>
      </c>
      <c r="I8" s="25"/>
      <c r="J8" s="38"/>
    </row>
    <row r="9" spans="1:10" ht="18.75">
      <c r="A9" s="135"/>
      <c r="B9" s="138"/>
      <c r="C9" s="51">
        <v>0</v>
      </c>
      <c r="D9" s="137"/>
      <c r="E9" s="51"/>
      <c r="F9" s="36"/>
      <c r="G9" s="22"/>
      <c r="H9" s="25">
        <v>0</v>
      </c>
      <c r="I9" s="25"/>
      <c r="J9" s="38"/>
    </row>
    <row r="10" spans="1:10" ht="18.75">
      <c r="A10" s="136"/>
      <c r="B10" s="138"/>
      <c r="C10" s="51">
        <v>0</v>
      </c>
      <c r="D10" s="137"/>
      <c r="E10" s="51"/>
      <c r="F10" s="36"/>
      <c r="G10" s="22"/>
      <c r="H10" s="25">
        <v>0</v>
      </c>
      <c r="I10" s="25"/>
      <c r="J10" s="38"/>
    </row>
    <row r="11" spans="1:10" ht="18.75">
      <c r="A11" s="138"/>
      <c r="B11" s="138"/>
      <c r="C11" s="51">
        <v>0</v>
      </c>
      <c r="D11" s="137"/>
      <c r="E11" s="51"/>
      <c r="F11" s="36"/>
      <c r="G11" s="22"/>
      <c r="H11" s="25">
        <v>0</v>
      </c>
      <c r="I11" s="25"/>
      <c r="J11" s="38"/>
    </row>
    <row r="12" spans="1:10" ht="19.5" customHeight="1">
      <c r="A12" s="138"/>
      <c r="B12" s="138"/>
      <c r="C12" s="51">
        <v>0</v>
      </c>
      <c r="D12" s="137"/>
      <c r="E12" s="51"/>
      <c r="F12" s="36"/>
      <c r="G12" s="22"/>
      <c r="H12" s="25">
        <v>0</v>
      </c>
      <c r="I12" s="25"/>
      <c r="J12" s="38"/>
    </row>
    <row r="13" spans="1:10" ht="18.75">
      <c r="A13" s="137"/>
      <c r="B13" s="137"/>
      <c r="C13" s="51">
        <v>0</v>
      </c>
      <c r="D13" s="137"/>
      <c r="E13" s="51"/>
      <c r="F13" s="36"/>
      <c r="G13" s="22"/>
      <c r="H13" s="25">
        <v>0</v>
      </c>
      <c r="I13" s="25"/>
      <c r="J13" s="38"/>
    </row>
    <row r="14" spans="1:10" ht="18.75">
      <c r="A14" s="36"/>
      <c r="B14" s="39"/>
      <c r="C14" s="25">
        <v>0</v>
      </c>
      <c r="D14" s="133"/>
      <c r="E14" s="17"/>
      <c r="F14" s="36"/>
      <c r="G14" s="22"/>
      <c r="H14" s="25">
        <v>0</v>
      </c>
      <c r="I14" s="25"/>
      <c r="J14" s="38"/>
    </row>
    <row r="15" spans="1:10" ht="18.75">
      <c r="A15" s="36"/>
      <c r="B15" s="39"/>
      <c r="C15" s="25">
        <v>0</v>
      </c>
      <c r="D15" s="25"/>
      <c r="E15" s="17"/>
      <c r="F15" s="36"/>
      <c r="G15" s="22"/>
      <c r="H15" s="25">
        <v>0</v>
      </c>
      <c r="I15" s="25"/>
      <c r="J15" s="38"/>
    </row>
    <row r="16" spans="1:10" ht="18.75">
      <c r="A16" s="36"/>
      <c r="B16" s="22"/>
      <c r="C16" s="25">
        <v>0</v>
      </c>
      <c r="D16" s="25"/>
      <c r="E16" s="22"/>
      <c r="F16" s="36"/>
      <c r="G16" s="22"/>
      <c r="H16" s="25">
        <v>0</v>
      </c>
      <c r="I16" s="25"/>
      <c r="J16" s="38"/>
    </row>
    <row r="17" spans="1:10" ht="18.75">
      <c r="A17" s="36"/>
      <c r="B17" s="22"/>
      <c r="C17" s="25">
        <v>0</v>
      </c>
      <c r="D17" s="25"/>
      <c r="E17" s="22"/>
      <c r="F17" s="36"/>
      <c r="G17" s="22"/>
      <c r="H17" s="25">
        <v>0</v>
      </c>
      <c r="I17" s="25"/>
      <c r="J17" s="38"/>
    </row>
    <row r="18" spans="1:10" ht="18.75">
      <c r="A18" s="36"/>
      <c r="B18" s="22"/>
      <c r="C18" s="25">
        <v>0</v>
      </c>
      <c r="D18" s="25"/>
      <c r="E18" s="22"/>
      <c r="F18" s="36"/>
      <c r="G18" s="22"/>
      <c r="H18" s="25">
        <v>0</v>
      </c>
      <c r="I18" s="25"/>
      <c r="J18" s="38"/>
    </row>
    <row r="19" spans="1:10" ht="18.75">
      <c r="A19" s="36"/>
      <c r="B19" s="22"/>
      <c r="C19" s="25">
        <v>0</v>
      </c>
      <c r="D19" s="25"/>
      <c r="E19" s="22"/>
      <c r="F19" s="36"/>
      <c r="G19" s="22"/>
      <c r="H19" s="25">
        <v>0</v>
      </c>
      <c r="I19" s="25"/>
      <c r="J19" s="38"/>
    </row>
    <row r="20" spans="1:10" ht="18.75">
      <c r="A20" s="36"/>
      <c r="B20" s="22"/>
      <c r="C20" s="25">
        <v>0</v>
      </c>
      <c r="D20" s="25"/>
      <c r="E20" s="22"/>
      <c r="F20" s="36"/>
      <c r="G20" s="22"/>
      <c r="H20" s="25">
        <v>0</v>
      </c>
      <c r="I20" s="25"/>
      <c r="J20" s="38"/>
    </row>
    <row r="21" spans="1:10" ht="18.75">
      <c r="A21" s="36"/>
      <c r="B21" s="22"/>
      <c r="C21" s="25">
        <v>0</v>
      </c>
      <c r="D21" s="25"/>
      <c r="E21" s="22"/>
      <c r="F21" s="36"/>
      <c r="G21" s="22"/>
      <c r="H21" s="25">
        <v>0</v>
      </c>
      <c r="I21" s="25"/>
      <c r="J21" s="38"/>
    </row>
    <row r="22" spans="1:10" ht="18.75">
      <c r="A22" s="36"/>
      <c r="B22" s="22"/>
      <c r="C22" s="25">
        <v>0</v>
      </c>
      <c r="D22" s="25"/>
      <c r="E22" s="22"/>
      <c r="F22" s="36"/>
      <c r="G22" s="22"/>
      <c r="H22" s="25">
        <v>0</v>
      </c>
      <c r="I22" s="25"/>
      <c r="J22" s="38"/>
    </row>
    <row r="23" spans="1:10" ht="18.75">
      <c r="A23" s="36"/>
      <c r="B23" s="22"/>
      <c r="C23" s="25">
        <v>0</v>
      </c>
      <c r="D23" s="25"/>
      <c r="E23" s="22"/>
      <c r="F23" s="36"/>
      <c r="G23" s="22"/>
      <c r="H23" s="25">
        <v>0</v>
      </c>
      <c r="I23" s="25"/>
      <c r="J23" s="38"/>
    </row>
    <row r="24" spans="1:10" ht="18.75">
      <c r="A24" s="36"/>
      <c r="B24" s="22"/>
      <c r="C24" s="25">
        <v>0</v>
      </c>
      <c r="D24" s="25"/>
      <c r="E24" s="22"/>
      <c r="F24" s="36"/>
      <c r="G24" s="22"/>
      <c r="H24" s="25">
        <v>0</v>
      </c>
      <c r="I24" s="25"/>
      <c r="J24" s="38"/>
    </row>
    <row r="25" spans="1:10" ht="18.75">
      <c r="A25" s="36"/>
      <c r="B25" s="22"/>
      <c r="C25" s="25">
        <v>0</v>
      </c>
      <c r="D25" s="25"/>
      <c r="E25" s="22"/>
      <c r="F25" s="36"/>
      <c r="G25" s="22"/>
      <c r="H25" s="25">
        <v>0</v>
      </c>
      <c r="I25" s="25"/>
      <c r="J25" s="38"/>
    </row>
    <row r="26" spans="1:10" ht="18.75">
      <c r="A26" s="36"/>
      <c r="B26" s="22"/>
      <c r="C26" s="25">
        <v>0</v>
      </c>
      <c r="D26" s="25"/>
      <c r="E26" s="22"/>
      <c r="F26" s="36"/>
      <c r="G26" s="22"/>
      <c r="H26" s="25">
        <v>0</v>
      </c>
      <c r="I26" s="25"/>
      <c r="J26" s="38"/>
    </row>
    <row r="27" spans="1:10" ht="18.75">
      <c r="A27" s="36"/>
      <c r="B27" s="22"/>
      <c r="C27" s="25">
        <v>0</v>
      </c>
      <c r="D27" s="25"/>
      <c r="E27" s="22"/>
      <c r="F27" s="36"/>
      <c r="G27" s="22"/>
      <c r="H27" s="25">
        <v>0</v>
      </c>
      <c r="I27" s="25"/>
      <c r="J27" s="38"/>
    </row>
    <row r="28" spans="1:10" ht="18.75">
      <c r="A28" s="36"/>
      <c r="B28" s="22"/>
      <c r="C28" s="25">
        <v>0</v>
      </c>
      <c r="D28" s="25"/>
      <c r="E28" s="22"/>
      <c r="F28" s="36"/>
      <c r="G28" s="22"/>
      <c r="H28" s="25">
        <v>0</v>
      </c>
      <c r="I28" s="25"/>
      <c r="J28" s="38"/>
    </row>
    <row r="29" spans="1:10" ht="18.75">
      <c r="A29" s="36"/>
      <c r="B29" s="22"/>
      <c r="C29" s="25">
        <v>0</v>
      </c>
      <c r="D29" s="25"/>
      <c r="E29" s="22"/>
      <c r="F29" s="36"/>
      <c r="G29" s="22"/>
      <c r="H29" s="25">
        <v>0</v>
      </c>
      <c r="I29" s="25"/>
      <c r="J29" s="38"/>
    </row>
    <row r="30" spans="1:10" ht="18.75">
      <c r="A30" s="36"/>
      <c r="B30" s="22"/>
      <c r="C30" s="25">
        <v>0</v>
      </c>
      <c r="D30" s="25"/>
      <c r="E30" s="22"/>
      <c r="F30" s="36"/>
      <c r="G30" s="22"/>
      <c r="H30" s="25">
        <v>0</v>
      </c>
      <c r="I30" s="25"/>
      <c r="J30" s="38"/>
    </row>
    <row r="31" spans="1:10" ht="18.75">
      <c r="A31" s="36"/>
      <c r="B31" s="22"/>
      <c r="C31" s="25">
        <v>0</v>
      </c>
      <c r="D31" s="25"/>
      <c r="E31" s="22"/>
      <c r="F31" s="36"/>
      <c r="G31" s="22"/>
      <c r="H31" s="25">
        <v>0</v>
      </c>
      <c r="I31" s="25"/>
      <c r="J31" s="38"/>
    </row>
    <row r="32" spans="1:10" ht="18.75">
      <c r="A32" s="36"/>
      <c r="B32" s="22"/>
      <c r="C32" s="25">
        <v>0</v>
      </c>
      <c r="D32" s="25"/>
      <c r="E32" s="22"/>
      <c r="F32" s="36"/>
      <c r="G32" s="22"/>
      <c r="H32" s="25">
        <v>0</v>
      </c>
      <c r="I32" s="25"/>
      <c r="J32" s="38"/>
    </row>
    <row r="33" spans="1:10" ht="18.75">
      <c r="A33" s="36"/>
      <c r="B33" s="22"/>
      <c r="C33" s="25">
        <v>0</v>
      </c>
      <c r="D33" s="25"/>
      <c r="E33" s="22"/>
      <c r="F33" s="36"/>
      <c r="G33" s="22"/>
      <c r="H33" s="25">
        <v>0</v>
      </c>
      <c r="I33" s="25"/>
      <c r="J33" s="38"/>
    </row>
    <row r="34" spans="1:10" ht="18.75">
      <c r="A34" s="36"/>
      <c r="B34" s="22"/>
      <c r="C34" s="25">
        <v>0</v>
      </c>
      <c r="D34" s="25"/>
      <c r="E34" s="22"/>
      <c r="F34" s="36"/>
      <c r="G34" s="22"/>
      <c r="H34" s="25">
        <v>0</v>
      </c>
      <c r="I34" s="25"/>
      <c r="J34" s="38"/>
    </row>
    <row r="35" spans="1:10" ht="18.75">
      <c r="A35" s="36"/>
      <c r="B35" s="22"/>
      <c r="C35" s="25">
        <v>0</v>
      </c>
      <c r="D35" s="25"/>
      <c r="E35" s="22"/>
      <c r="F35" s="36"/>
      <c r="G35" s="22"/>
      <c r="H35" s="25">
        <v>0</v>
      </c>
      <c r="I35" s="25"/>
      <c r="J35" s="38"/>
    </row>
    <row r="36" spans="1:10" ht="18.75">
      <c r="A36" s="36"/>
      <c r="B36" s="22"/>
      <c r="C36" s="25">
        <v>0</v>
      </c>
      <c r="D36" s="25"/>
      <c r="E36" s="22"/>
      <c r="F36" s="36"/>
      <c r="G36" s="22"/>
      <c r="H36" s="25">
        <v>0</v>
      </c>
      <c r="I36" s="25"/>
      <c r="J36" s="38"/>
    </row>
    <row r="37" spans="1:10" ht="18.75">
      <c r="A37" s="177"/>
      <c r="B37" s="177"/>
      <c r="C37" s="134">
        <v>0</v>
      </c>
      <c r="D37" s="39"/>
      <c r="E37" s="39"/>
      <c r="F37" s="39"/>
      <c r="G37" s="39"/>
      <c r="H37" s="171">
        <v>0</v>
      </c>
      <c r="I37" s="39"/>
      <c r="J37" s="3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zoomScale="80" zoomScaleSheetLayoutView="80" workbookViewId="0">
      <selection activeCell="E12" sqref="E12"/>
    </sheetView>
  </sheetViews>
  <sheetFormatPr defaultRowHeight="14.25"/>
  <cols>
    <col min="2" max="2" width="60.625" customWidth="1"/>
    <col min="3" max="3" width="40.25" customWidth="1"/>
    <col min="4" max="4" width="22.125" customWidth="1"/>
    <col min="5" max="5" width="43.25" customWidth="1"/>
    <col min="6" max="6" width="31.75" customWidth="1"/>
  </cols>
  <sheetData>
    <row r="1" spans="1:6" ht="38.25" customHeight="1">
      <c r="A1" s="413" t="s">
        <v>238</v>
      </c>
      <c r="B1" s="414"/>
      <c r="C1" s="414"/>
      <c r="D1" s="414"/>
      <c r="E1" s="414"/>
      <c r="F1" s="415"/>
    </row>
    <row r="2" spans="1:6" ht="116.25" customHeight="1">
      <c r="A2" s="112" t="s">
        <v>43</v>
      </c>
      <c r="B2" s="113" t="s">
        <v>112</v>
      </c>
      <c r="C2" s="41" t="s">
        <v>113</v>
      </c>
      <c r="D2" s="113" t="s">
        <v>106</v>
      </c>
      <c r="E2" s="113" t="s">
        <v>234</v>
      </c>
      <c r="F2" s="114" t="s">
        <v>114</v>
      </c>
    </row>
    <row r="3" spans="1:6" ht="78" customHeight="1">
      <c r="A3" s="140">
        <v>1</v>
      </c>
      <c r="B3" s="22" t="s">
        <v>391</v>
      </c>
      <c r="C3" s="25" t="s">
        <v>66</v>
      </c>
      <c r="D3" s="25" t="s">
        <v>392</v>
      </c>
      <c r="E3" s="261" t="s">
        <v>393</v>
      </c>
      <c r="F3" s="141" t="s">
        <v>394</v>
      </c>
    </row>
    <row r="4" spans="1:6" ht="63" customHeight="1">
      <c r="A4" s="140">
        <v>2</v>
      </c>
      <c r="B4" s="22" t="s">
        <v>397</v>
      </c>
      <c r="C4" s="25" t="s">
        <v>62</v>
      </c>
      <c r="D4" s="25" t="s">
        <v>392</v>
      </c>
      <c r="E4" s="261" t="s">
        <v>395</v>
      </c>
      <c r="F4" s="141" t="s">
        <v>396</v>
      </c>
    </row>
    <row r="5" spans="1:6" ht="56.25">
      <c r="A5" s="140">
        <v>3</v>
      </c>
      <c r="B5" s="22" t="s">
        <v>398</v>
      </c>
      <c r="C5" s="25" t="s">
        <v>64</v>
      </c>
      <c r="D5" s="25" t="s">
        <v>392</v>
      </c>
      <c r="E5" s="261" t="s">
        <v>399</v>
      </c>
      <c r="F5" s="141" t="s">
        <v>394</v>
      </c>
    </row>
    <row r="6" spans="1:6" ht="18.75">
      <c r="A6" s="140">
        <v>4</v>
      </c>
      <c r="B6" s="22" t="s">
        <v>400</v>
      </c>
      <c r="C6" s="25" t="s">
        <v>60</v>
      </c>
      <c r="D6" s="25" t="s">
        <v>392</v>
      </c>
      <c r="E6" s="25"/>
      <c r="F6" s="141" t="s">
        <v>394</v>
      </c>
    </row>
    <row r="7" spans="1:6" ht="18.75">
      <c r="A7" s="140"/>
      <c r="B7" s="22"/>
      <c r="C7" s="22"/>
      <c r="D7" s="25"/>
      <c r="E7" s="25"/>
      <c r="F7" s="141"/>
    </row>
    <row r="8" spans="1:6" ht="18.75">
      <c r="A8" s="140"/>
      <c r="B8" s="22"/>
      <c r="C8" s="22"/>
      <c r="D8" s="25"/>
      <c r="E8" s="25"/>
      <c r="F8" s="141"/>
    </row>
    <row r="9" spans="1:6" ht="18.75">
      <c r="A9" s="140"/>
      <c r="B9" s="22"/>
      <c r="C9" s="22"/>
      <c r="D9" s="25"/>
      <c r="E9" s="25"/>
      <c r="F9" s="141"/>
    </row>
    <row r="10" spans="1:6" ht="18.75">
      <c r="A10" s="140"/>
      <c r="B10" s="22"/>
      <c r="C10" s="22"/>
      <c r="D10" s="25"/>
      <c r="E10" s="25"/>
      <c r="F10" s="141"/>
    </row>
    <row r="11" spans="1:6" ht="18.75">
      <c r="A11" s="140"/>
      <c r="B11" s="22"/>
      <c r="C11" s="22"/>
      <c r="D11" s="25"/>
      <c r="E11" s="25"/>
      <c r="F11" s="141"/>
    </row>
    <row r="12" spans="1:6" ht="18.75">
      <c r="A12" s="140"/>
      <c r="B12" s="22"/>
      <c r="C12" s="22"/>
      <c r="D12" s="25"/>
      <c r="E12" s="25"/>
      <c r="F12" s="141"/>
    </row>
    <row r="13" spans="1:6" ht="18.75">
      <c r="A13" s="140"/>
      <c r="B13" s="22"/>
      <c r="C13" s="22"/>
      <c r="D13" s="25"/>
      <c r="E13" s="25"/>
      <c r="F13" s="141"/>
    </row>
    <row r="14" spans="1:6" ht="18.75">
      <c r="A14" s="140"/>
      <c r="B14" s="22"/>
      <c r="C14" s="22"/>
      <c r="D14" s="25"/>
      <c r="E14" s="25"/>
      <c r="F14" s="141"/>
    </row>
    <row r="15" spans="1:6" ht="18.75">
      <c r="A15" s="140"/>
      <c r="B15" s="22"/>
      <c r="C15" s="22"/>
      <c r="D15" s="25"/>
      <c r="E15" s="25"/>
      <c r="F15" s="141"/>
    </row>
    <row r="16" spans="1:6" ht="18.75">
      <c r="A16" s="140"/>
      <c r="B16" s="22"/>
      <c r="C16" s="22"/>
      <c r="D16" s="25"/>
      <c r="E16" s="25"/>
      <c r="F16" s="141"/>
    </row>
    <row r="17" spans="1:6" ht="18.75">
      <c r="A17" s="140"/>
      <c r="B17" s="22"/>
      <c r="C17" s="22"/>
      <c r="D17" s="25"/>
      <c r="E17" s="25"/>
      <c r="F17" s="141"/>
    </row>
    <row r="18" spans="1:6" ht="18.75">
      <c r="A18" s="140"/>
      <c r="B18" s="22"/>
      <c r="C18" s="22"/>
      <c r="D18" s="25"/>
      <c r="E18" s="25"/>
      <c r="F18" s="141"/>
    </row>
    <row r="19" spans="1:6" ht="18.75">
      <c r="A19" s="140"/>
      <c r="B19" s="22"/>
      <c r="C19" s="22"/>
      <c r="D19" s="25"/>
      <c r="E19" s="25"/>
      <c r="F19" s="141"/>
    </row>
    <row r="20" spans="1:6" ht="18.75">
      <c r="A20" s="140"/>
      <c r="B20" s="22"/>
      <c r="C20" s="22"/>
      <c r="D20" s="25"/>
      <c r="E20" s="25"/>
      <c r="F20" s="141"/>
    </row>
    <row r="21" spans="1:6" ht="18.75">
      <c r="A21" s="140"/>
      <c r="B21" s="22"/>
      <c r="C21" s="22"/>
      <c r="D21" s="25"/>
      <c r="E21" s="25"/>
      <c r="F21" s="141"/>
    </row>
    <row r="22" spans="1:6" ht="18.75">
      <c r="A22" s="140"/>
      <c r="B22" s="22"/>
      <c r="C22" s="22"/>
      <c r="D22" s="25"/>
      <c r="E22" s="25"/>
      <c r="F22" s="141"/>
    </row>
    <row r="23" spans="1:6" ht="18.75">
      <c r="A23" s="140"/>
      <c r="B23" s="22"/>
      <c r="C23" s="22"/>
      <c r="D23" s="25"/>
      <c r="E23" s="25"/>
      <c r="F23" s="141"/>
    </row>
    <row r="24" spans="1:6" ht="18.75">
      <c r="A24" s="140"/>
      <c r="B24" s="22"/>
      <c r="C24" s="22"/>
      <c r="D24" s="25"/>
      <c r="E24" s="25"/>
      <c r="F24" s="141"/>
    </row>
    <row r="25" spans="1:6" ht="18.75">
      <c r="A25" s="140"/>
      <c r="B25" s="22"/>
      <c r="C25" s="22"/>
      <c r="D25" s="25"/>
      <c r="E25" s="25"/>
      <c r="F25" s="141"/>
    </row>
    <row r="26" spans="1:6" ht="18.75">
      <c r="A26" s="140"/>
      <c r="B26" s="22"/>
      <c r="C26" s="22"/>
      <c r="D26" s="25"/>
      <c r="E26" s="25"/>
      <c r="F26" s="141"/>
    </row>
    <row r="27" spans="1:6" ht="18.75">
      <c r="A27" s="140"/>
      <c r="B27" s="22"/>
      <c r="C27" s="22"/>
      <c r="D27" s="25"/>
      <c r="E27" s="25"/>
      <c r="F27" s="141"/>
    </row>
    <row r="28" spans="1:6" ht="18.75">
      <c r="A28" s="140"/>
      <c r="B28" s="22"/>
      <c r="C28" s="22"/>
      <c r="D28" s="25"/>
      <c r="E28" s="25"/>
      <c r="F28" s="141"/>
    </row>
    <row r="29" spans="1:6" ht="18.75">
      <c r="A29" s="140"/>
      <c r="B29" s="22"/>
      <c r="C29" s="22"/>
      <c r="D29" s="25"/>
      <c r="E29" s="25"/>
      <c r="F29" s="141"/>
    </row>
    <row r="30" spans="1:6" ht="18.75">
      <c r="A30" s="140"/>
      <c r="B30" s="22"/>
      <c r="C30" s="22"/>
      <c r="D30" s="25"/>
      <c r="E30" s="25"/>
      <c r="F30" s="141"/>
    </row>
    <row r="31" spans="1:6" ht="18.75">
      <c r="A31" s="140"/>
      <c r="B31" s="22"/>
      <c r="C31" s="22"/>
      <c r="D31" s="25"/>
      <c r="E31" s="25"/>
      <c r="F31" s="141"/>
    </row>
    <row r="32" spans="1:6" ht="18.75">
      <c r="A32" s="140"/>
      <c r="B32" s="22"/>
      <c r="C32" s="22"/>
      <c r="D32" s="25"/>
      <c r="E32" s="25"/>
      <c r="F32" s="141"/>
    </row>
    <row r="33" spans="1:6" ht="18.75">
      <c r="A33" s="140"/>
      <c r="B33" s="22"/>
      <c r="C33" s="22"/>
      <c r="D33" s="25"/>
      <c r="E33" s="25"/>
      <c r="F33" s="141"/>
    </row>
    <row r="34" spans="1:6" ht="18.75">
      <c r="A34" s="140"/>
      <c r="B34" s="22"/>
      <c r="C34" s="22"/>
      <c r="D34" s="25"/>
      <c r="E34" s="25"/>
      <c r="F34" s="141"/>
    </row>
    <row r="35" spans="1:6" ht="18.75">
      <c r="A35" s="140"/>
      <c r="B35" s="22"/>
      <c r="C35" s="22"/>
      <c r="D35" s="25"/>
      <c r="E35" s="25"/>
      <c r="F35" s="141"/>
    </row>
    <row r="36" spans="1:6" ht="18.75">
      <c r="A36" s="140"/>
      <c r="B36" s="22"/>
      <c r="C36" s="22"/>
      <c r="D36" s="25"/>
      <c r="E36" s="25"/>
      <c r="F36" s="141"/>
    </row>
    <row r="37" spans="1:6" ht="18.75">
      <c r="A37" s="140"/>
      <c r="B37" s="22"/>
      <c r="C37" s="22"/>
      <c r="D37" s="25"/>
      <c r="E37" s="25"/>
      <c r="F37" s="141"/>
    </row>
    <row r="38" spans="1:6" ht="18.75">
      <c r="A38" s="140"/>
      <c r="B38" s="22"/>
      <c r="C38" s="22"/>
      <c r="D38" s="25"/>
      <c r="E38" s="25"/>
      <c r="F38" s="141"/>
    </row>
    <row r="39" spans="1:6" ht="18.75">
      <c r="A39" s="140"/>
      <c r="B39" s="22"/>
      <c r="C39" s="22"/>
      <c r="D39" s="25"/>
      <c r="E39" s="25"/>
      <c r="F39" s="141"/>
    </row>
    <row r="40" spans="1:6" ht="18.75">
      <c r="A40" s="140"/>
      <c r="B40" s="22"/>
      <c r="C40" s="22"/>
      <c r="D40" s="25"/>
      <c r="E40" s="25"/>
      <c r="F40" s="141"/>
    </row>
    <row r="41" spans="1:6" ht="18.75">
      <c r="A41" s="140"/>
      <c r="B41" s="22"/>
      <c r="C41" s="22"/>
      <c r="D41" s="25"/>
      <c r="E41" s="25"/>
      <c r="F41" s="141"/>
    </row>
    <row r="42" spans="1:6" ht="18.75">
      <c r="A42" s="140"/>
      <c r="B42" s="22"/>
      <c r="C42" s="22"/>
      <c r="D42" s="25"/>
      <c r="E42" s="25"/>
      <c r="F42" s="141"/>
    </row>
    <row r="43" spans="1:6" ht="18.75">
      <c r="A43" s="140"/>
      <c r="B43" s="22"/>
      <c r="C43" s="22"/>
      <c r="D43" s="25"/>
      <c r="E43" s="25"/>
      <c r="F43" s="141"/>
    </row>
    <row r="44" spans="1:6" ht="18.75">
      <c r="A44" s="140"/>
      <c r="B44" s="22"/>
      <c r="C44" s="22"/>
      <c r="D44" s="25"/>
      <c r="E44" s="25"/>
      <c r="F44" s="141"/>
    </row>
    <row r="45" spans="1:6" ht="18.75">
      <c r="A45" s="140"/>
      <c r="B45" s="22"/>
      <c r="C45" s="22"/>
      <c r="D45" s="25"/>
      <c r="E45" s="25"/>
      <c r="F45" s="141"/>
    </row>
    <row r="46" spans="1:6" ht="18.75">
      <c r="A46" s="140"/>
      <c r="B46" s="22"/>
      <c r="C46" s="22"/>
      <c r="D46" s="25"/>
      <c r="E46" s="25"/>
      <c r="F46" s="141"/>
    </row>
    <row r="47" spans="1:6" ht="18.75">
      <c r="A47" s="140"/>
      <c r="B47" s="22"/>
      <c r="C47" s="22"/>
      <c r="D47" s="25"/>
      <c r="E47" s="25"/>
      <c r="F47" s="141"/>
    </row>
    <row r="48" spans="1:6" ht="19.5" thickBot="1">
      <c r="A48" s="142"/>
      <c r="B48" s="143"/>
      <c r="C48" s="143"/>
      <c r="D48" s="144"/>
      <c r="E48" s="144"/>
      <c r="F48" s="145"/>
    </row>
    <row r="49" spans="1:6" ht="18.75">
      <c r="A49" s="42"/>
      <c r="B49" s="42"/>
      <c r="C49" s="42"/>
      <c r="D49" s="42"/>
      <c r="E49" s="42"/>
      <c r="F49" s="42"/>
    </row>
  </sheetData>
  <mergeCells count="1">
    <mergeCell ref="A1:F1"/>
  </mergeCells>
  <hyperlinks>
    <hyperlink ref="E3" r:id="rId1" display="https://vk.com/rodnicnsk?w=wall-56334501_5437"/>
    <hyperlink ref="E4" r:id="rId2"/>
    <hyperlink ref="E5" r:id="rId3" display="https://vk.com/profilac_nsk?w=wall-91646538_2236"/>
  </hyperlink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view="pageBreakPreview" zoomScale="90" zoomScaleSheetLayoutView="90" workbookViewId="0">
      <selection activeCell="B3" sqref="B3"/>
    </sheetView>
  </sheetViews>
  <sheetFormatPr defaultRowHeight="14.25"/>
  <cols>
    <col min="1" max="1" width="9.125" customWidth="1"/>
    <col min="2" max="2" width="21.875" customWidth="1"/>
    <col min="3" max="3" width="14.375" customWidth="1"/>
    <col min="4" max="4" width="18.25" customWidth="1"/>
    <col min="5" max="5" width="114" customWidth="1"/>
  </cols>
  <sheetData>
    <row r="1" spans="1:5" ht="18.75">
      <c r="A1" s="377" t="s">
        <v>115</v>
      </c>
      <c r="B1" s="377"/>
      <c r="C1" s="377"/>
      <c r="D1" s="377"/>
      <c r="E1" s="377"/>
    </row>
    <row r="2" spans="1:5" ht="37.5">
      <c r="A2" s="116" t="s">
        <v>43</v>
      </c>
      <c r="B2" s="116" t="s">
        <v>116</v>
      </c>
      <c r="C2" s="116" t="s">
        <v>117</v>
      </c>
      <c r="D2" s="116" t="s">
        <v>118</v>
      </c>
      <c r="E2" s="116" t="s">
        <v>119</v>
      </c>
    </row>
    <row r="3" spans="1:5" ht="97.5" customHeight="1">
      <c r="A3" s="29">
        <v>1</v>
      </c>
      <c r="B3" s="263" t="s">
        <v>401</v>
      </c>
      <c r="C3" s="51">
        <v>1275</v>
      </c>
      <c r="D3" s="51">
        <v>51</v>
      </c>
      <c r="E3" s="264" t="s">
        <v>406</v>
      </c>
    </row>
    <row r="4" spans="1:5" ht="161.25" customHeight="1">
      <c r="A4" s="262">
        <v>2</v>
      </c>
      <c r="B4" s="263" t="s">
        <v>402</v>
      </c>
      <c r="C4" s="51">
        <v>4590</v>
      </c>
      <c r="D4" s="51">
        <v>498</v>
      </c>
      <c r="E4" s="264" t="s">
        <v>407</v>
      </c>
    </row>
    <row r="5" spans="1:5" ht="113.25" customHeight="1">
      <c r="A5" s="29">
        <v>3</v>
      </c>
      <c r="B5" s="263" t="s">
        <v>403</v>
      </c>
      <c r="C5" s="51">
        <v>1894</v>
      </c>
      <c r="D5" s="51">
        <v>287</v>
      </c>
      <c r="E5" s="264" t="s">
        <v>408</v>
      </c>
    </row>
    <row r="6" spans="1:5" ht="99" customHeight="1">
      <c r="A6" s="29">
        <v>4</v>
      </c>
      <c r="B6" s="263" t="s">
        <v>404</v>
      </c>
      <c r="C6" s="51">
        <v>2696</v>
      </c>
      <c r="D6" s="51">
        <v>214</v>
      </c>
      <c r="E6" s="264" t="s">
        <v>409</v>
      </c>
    </row>
    <row r="7" spans="1:5" ht="101.25" customHeight="1">
      <c r="A7" s="262">
        <v>5</v>
      </c>
      <c r="B7" s="263" t="s">
        <v>405</v>
      </c>
      <c r="C7" s="51">
        <v>1275</v>
      </c>
      <c r="D7" s="51">
        <v>51</v>
      </c>
      <c r="E7" s="264" t="s">
        <v>406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"/>
  <sheetViews>
    <sheetView view="pageBreakPreview" zoomScaleSheetLayoutView="100" workbookViewId="0">
      <selection activeCell="D3" sqref="D3"/>
    </sheetView>
  </sheetViews>
  <sheetFormatPr defaultRowHeight="14.25"/>
  <cols>
    <col min="1" max="1" width="27.125" customWidth="1"/>
    <col min="2" max="2" width="28.125" customWidth="1"/>
    <col min="3" max="3" width="27.875" customWidth="1"/>
    <col min="4" max="4" width="28.125" customWidth="1"/>
  </cols>
  <sheetData>
    <row r="1" spans="1:4" ht="18.75">
      <c r="A1" s="416" t="s">
        <v>120</v>
      </c>
      <c r="B1" s="416"/>
      <c r="C1" s="416"/>
      <c r="D1" s="416"/>
    </row>
    <row r="2" spans="1:4" ht="51" customHeight="1">
      <c r="A2" s="19" t="s">
        <v>12</v>
      </c>
      <c r="B2" s="19" t="s">
        <v>121</v>
      </c>
      <c r="C2" s="19" t="s">
        <v>122</v>
      </c>
      <c r="D2" s="19" t="s">
        <v>123</v>
      </c>
    </row>
    <row r="3" spans="1:4" ht="59.25" customHeight="1">
      <c r="A3" s="266" t="s">
        <v>124</v>
      </c>
      <c r="B3" s="265" t="s">
        <v>410</v>
      </c>
      <c r="C3" s="26">
        <v>26</v>
      </c>
      <c r="D3" s="279" t="s">
        <v>411</v>
      </c>
    </row>
    <row r="4" spans="1:4" ht="97.5" customHeight="1">
      <c r="A4" s="31" t="s">
        <v>125</v>
      </c>
      <c r="B4" s="17"/>
      <c r="C4" s="26"/>
      <c r="D4" s="22"/>
    </row>
    <row r="5" spans="1:4" ht="37.5" customHeight="1">
      <c r="A5" s="31" t="s">
        <v>126</v>
      </c>
      <c r="B5" s="17"/>
      <c r="C5" s="26"/>
      <c r="D5" s="22"/>
    </row>
    <row r="6" spans="1:4" ht="75" customHeight="1">
      <c r="A6" s="44" t="s">
        <v>127</v>
      </c>
      <c r="B6" s="17"/>
      <c r="C6" s="26"/>
      <c r="D6" s="22"/>
    </row>
    <row r="7" spans="1:4" ht="38.25" customHeight="1">
      <c r="A7" s="44" t="s">
        <v>126</v>
      </c>
      <c r="B7" s="17"/>
      <c r="C7" s="26"/>
      <c r="D7" s="2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8"/>
  <sheetViews>
    <sheetView view="pageBreakPreview" zoomScale="80" zoomScaleSheetLayoutView="80" workbookViewId="0">
      <selection activeCell="C11" sqref="C11"/>
    </sheetView>
  </sheetViews>
  <sheetFormatPr defaultRowHeight="14.25"/>
  <cols>
    <col min="1" max="1" width="44.625" customWidth="1"/>
    <col min="2" max="2" width="62.875" customWidth="1"/>
    <col min="3" max="3" width="57.75" customWidth="1"/>
  </cols>
  <sheetData>
    <row r="1" spans="1:3" ht="18.75">
      <c r="A1" s="377" t="s">
        <v>128</v>
      </c>
      <c r="B1" s="377"/>
      <c r="C1" s="377"/>
    </row>
    <row r="2" spans="1:3" ht="18.75">
      <c r="A2" s="365" t="s">
        <v>129</v>
      </c>
      <c r="B2" s="365"/>
      <c r="C2" s="365"/>
    </row>
    <row r="3" spans="1:3" ht="41.25" customHeight="1">
      <c r="A3" s="19" t="s">
        <v>130</v>
      </c>
      <c r="B3" s="45" t="s">
        <v>131</v>
      </c>
      <c r="C3" s="19" t="s">
        <v>132</v>
      </c>
    </row>
    <row r="4" spans="1:3" ht="18.75">
      <c r="A4" s="46" t="s">
        <v>133</v>
      </c>
      <c r="B4" s="47"/>
      <c r="C4" s="48"/>
    </row>
    <row r="5" spans="1:3" ht="18.75">
      <c r="A5" s="43" t="s">
        <v>134</v>
      </c>
      <c r="B5" s="271" t="s">
        <v>412</v>
      </c>
      <c r="C5" s="271" t="s">
        <v>413</v>
      </c>
    </row>
    <row r="6" spans="1:3" ht="41.25" customHeight="1">
      <c r="A6" s="115" t="s">
        <v>135</v>
      </c>
      <c r="B6" s="270" t="s">
        <v>414</v>
      </c>
      <c r="C6" s="148"/>
    </row>
    <row r="7" spans="1:3" ht="21" customHeight="1">
      <c r="A7" s="115" t="s">
        <v>237</v>
      </c>
      <c r="B7" s="147"/>
      <c r="C7" s="149"/>
    </row>
    <row r="8" spans="1:3" ht="20.25" customHeight="1">
      <c r="A8" s="115" t="s">
        <v>236</v>
      </c>
      <c r="B8" s="270" t="s">
        <v>415</v>
      </c>
      <c r="C8" s="271" t="s">
        <v>416</v>
      </c>
    </row>
    <row r="9" spans="1:3" ht="18.75" customHeight="1">
      <c r="A9" s="115" t="s">
        <v>136</v>
      </c>
      <c r="B9" s="110"/>
      <c r="C9" s="148"/>
    </row>
    <row r="10" spans="1:3" ht="18.75" customHeight="1">
      <c r="A10" s="115" t="s">
        <v>137</v>
      </c>
      <c r="B10" s="110"/>
      <c r="C10" s="148"/>
    </row>
    <row r="11" spans="1:3" ht="20.25" customHeight="1">
      <c r="A11" s="115" t="s">
        <v>138</v>
      </c>
      <c r="B11" s="150"/>
      <c r="C11" s="148"/>
    </row>
    <row r="12" spans="1:3" ht="18.75">
      <c r="A12" s="50" t="s">
        <v>139</v>
      </c>
      <c r="B12" s="151"/>
      <c r="C12" s="148"/>
    </row>
    <row r="13" spans="1:3" ht="40.5" customHeight="1">
      <c r="A13" s="50" t="s">
        <v>235</v>
      </c>
      <c r="B13" s="151"/>
      <c r="C13" s="148"/>
    </row>
    <row r="14" spans="1:3" ht="281.25">
      <c r="A14" s="49" t="s">
        <v>140</v>
      </c>
      <c r="B14" s="270" t="s">
        <v>417</v>
      </c>
      <c r="C14" s="270" t="s">
        <v>418</v>
      </c>
    </row>
    <row r="15" spans="1:3" ht="18.75">
      <c r="A15" s="164" t="s">
        <v>141</v>
      </c>
      <c r="B15" s="165" t="s">
        <v>142</v>
      </c>
      <c r="C15" s="165" t="s">
        <v>143</v>
      </c>
    </row>
    <row r="16" spans="1:3" ht="18.75">
      <c r="A16" s="31" t="s">
        <v>144</v>
      </c>
      <c r="B16" s="25"/>
      <c r="C16" s="25"/>
    </row>
    <row r="17" spans="1:3" ht="18.75">
      <c r="A17" s="31" t="s">
        <v>145</v>
      </c>
      <c r="B17" s="25"/>
      <c r="C17" s="25"/>
    </row>
    <row r="18" spans="1:3" ht="18.75">
      <c r="A18" s="37"/>
      <c r="B18" s="37"/>
      <c r="C18" s="37"/>
    </row>
  </sheetData>
  <mergeCells count="2">
    <mergeCell ref="A1:C1"/>
    <mergeCell ref="A2:C2"/>
  </mergeCells>
  <hyperlinks>
    <hyperlink ref="B5" r:id="rId1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32"/>
  <sheetViews>
    <sheetView view="pageBreakPreview" topLeftCell="C1" zoomScale="70" zoomScaleSheetLayoutView="70" workbookViewId="0">
      <selection activeCell="H35" sqref="H35"/>
    </sheetView>
  </sheetViews>
  <sheetFormatPr defaultRowHeight="14.25"/>
  <cols>
    <col min="1" max="1" width="33.375" customWidth="1"/>
    <col min="2" max="2" width="15.75" customWidth="1"/>
    <col min="3" max="3" width="33.625" customWidth="1"/>
    <col min="4" max="4" width="32.25" customWidth="1"/>
    <col min="5" max="5" width="26" customWidth="1"/>
    <col min="6" max="6" width="17.875" customWidth="1"/>
    <col min="7" max="7" width="39" customWidth="1"/>
    <col min="8" max="8" width="85.125" style="292" customWidth="1"/>
  </cols>
  <sheetData>
    <row r="1" spans="1:8" ht="18.75">
      <c r="A1" s="365" t="s">
        <v>146</v>
      </c>
      <c r="B1" s="365"/>
      <c r="C1" s="365"/>
      <c r="D1" s="365"/>
      <c r="E1" s="1"/>
      <c r="F1" s="34"/>
      <c r="G1" s="1"/>
      <c r="H1" s="283"/>
    </row>
    <row r="2" spans="1:8" ht="57.75" customHeight="1">
      <c r="A2" s="19" t="s">
        <v>147</v>
      </c>
      <c r="B2" s="19" t="s">
        <v>148</v>
      </c>
      <c r="C2" s="19" t="s">
        <v>149</v>
      </c>
      <c r="D2" s="113" t="s">
        <v>234</v>
      </c>
      <c r="E2" s="19" t="s">
        <v>147</v>
      </c>
      <c r="F2" s="19" t="s">
        <v>148</v>
      </c>
      <c r="G2" s="19" t="s">
        <v>149</v>
      </c>
      <c r="H2" s="268" t="s">
        <v>234</v>
      </c>
    </row>
    <row r="3" spans="1:8" ht="98.25" customHeight="1" thickBot="1">
      <c r="A3" s="52" t="s">
        <v>150</v>
      </c>
      <c r="B3" s="53">
        <f>SUM(B4:B2514)</f>
        <v>2</v>
      </c>
      <c r="C3" s="280"/>
      <c r="D3" s="54"/>
      <c r="E3" s="52" t="s">
        <v>151</v>
      </c>
      <c r="F3" s="53">
        <f>SUM(F4:F2514)</f>
        <v>31</v>
      </c>
      <c r="G3" s="54"/>
      <c r="H3" s="284"/>
    </row>
    <row r="4" spans="1:8" ht="78" customHeight="1" thickBot="1">
      <c r="A4" s="55"/>
      <c r="B4" s="26">
        <v>1</v>
      </c>
      <c r="C4" s="138" t="s">
        <v>420</v>
      </c>
      <c r="D4" s="282" t="s">
        <v>419</v>
      </c>
      <c r="E4" s="3"/>
      <c r="F4" s="26">
        <v>1</v>
      </c>
      <c r="G4" s="138" t="s">
        <v>477</v>
      </c>
      <c r="H4" s="285" t="s">
        <v>423</v>
      </c>
    </row>
    <row r="5" spans="1:8" ht="75.75" thickBot="1">
      <c r="A5" s="51"/>
      <c r="B5" s="26">
        <v>1</v>
      </c>
      <c r="C5" s="138" t="s">
        <v>421</v>
      </c>
      <c r="D5" s="281" t="s">
        <v>422</v>
      </c>
      <c r="E5" s="51"/>
      <c r="F5" s="26">
        <v>1</v>
      </c>
      <c r="G5" s="138" t="s">
        <v>424</v>
      </c>
      <c r="H5" s="285" t="s">
        <v>425</v>
      </c>
    </row>
    <row r="6" spans="1:8" ht="61.5" customHeight="1" thickBot="1">
      <c r="A6" s="51"/>
      <c r="B6" s="26"/>
      <c r="C6" s="25"/>
      <c r="D6" s="25"/>
      <c r="E6" s="51"/>
      <c r="F6" s="26">
        <v>1</v>
      </c>
      <c r="G6" s="138" t="s">
        <v>426</v>
      </c>
      <c r="H6" s="286" t="s">
        <v>475</v>
      </c>
    </row>
    <row r="7" spans="1:8" ht="79.5" customHeight="1" thickBot="1">
      <c r="A7" s="51"/>
      <c r="B7" s="26"/>
      <c r="C7" s="25"/>
      <c r="D7" s="25"/>
      <c r="E7" s="51"/>
      <c r="F7" s="26">
        <v>1</v>
      </c>
      <c r="G7" s="138" t="s">
        <v>427</v>
      </c>
      <c r="H7" s="287" t="s">
        <v>428</v>
      </c>
    </row>
    <row r="8" spans="1:8" ht="63" customHeight="1" thickBot="1">
      <c r="A8" s="51"/>
      <c r="B8" s="26"/>
      <c r="C8" s="25"/>
      <c r="D8" s="25"/>
      <c r="E8" s="51"/>
      <c r="F8" s="26">
        <v>1</v>
      </c>
      <c r="G8" s="138" t="s">
        <v>429</v>
      </c>
      <c r="H8" s="287" t="s">
        <v>430</v>
      </c>
    </row>
    <row r="9" spans="1:8" ht="42.75" customHeight="1" thickBot="1">
      <c r="A9" s="51"/>
      <c r="B9" s="26"/>
      <c r="C9" s="25"/>
      <c r="D9" s="25"/>
      <c r="E9" s="51"/>
      <c r="F9" s="26">
        <v>1</v>
      </c>
      <c r="G9" s="138" t="s">
        <v>476</v>
      </c>
      <c r="H9" s="288" t="s">
        <v>475</v>
      </c>
    </row>
    <row r="10" spans="1:8" ht="63" customHeight="1" thickBot="1">
      <c r="A10" s="51"/>
      <c r="B10" s="26"/>
      <c r="C10" s="25"/>
      <c r="D10" s="25"/>
      <c r="E10" s="51"/>
      <c r="F10" s="26">
        <v>1</v>
      </c>
      <c r="G10" s="138" t="s">
        <v>431</v>
      </c>
      <c r="H10" s="289" t="s">
        <v>432</v>
      </c>
    </row>
    <row r="11" spans="1:8" ht="79.5" customHeight="1" thickBot="1">
      <c r="A11" s="51"/>
      <c r="B11" s="26"/>
      <c r="C11" s="25"/>
      <c r="D11" s="25"/>
      <c r="E11" s="51"/>
      <c r="F11" s="26">
        <v>1</v>
      </c>
      <c r="G11" s="138" t="s">
        <v>433</v>
      </c>
      <c r="H11" s="289" t="s">
        <v>434</v>
      </c>
    </row>
    <row r="12" spans="1:8" ht="58.5" customHeight="1" thickBot="1">
      <c r="A12" s="51"/>
      <c r="B12" s="26"/>
      <c r="C12" s="25"/>
      <c r="D12" s="25"/>
      <c r="E12" s="51"/>
      <c r="F12" s="26">
        <v>1</v>
      </c>
      <c r="G12" s="138" t="s">
        <v>435</v>
      </c>
      <c r="H12" s="289" t="s">
        <v>436</v>
      </c>
    </row>
    <row r="13" spans="1:8" ht="81.75" customHeight="1" thickBot="1">
      <c r="A13" s="51"/>
      <c r="B13" s="26"/>
      <c r="C13" s="25"/>
      <c r="D13" s="25"/>
      <c r="E13" s="51"/>
      <c r="F13" s="26">
        <v>1</v>
      </c>
      <c r="G13" s="138" t="s">
        <v>437</v>
      </c>
      <c r="H13" s="288" t="s">
        <v>475</v>
      </c>
    </row>
    <row r="14" spans="1:8" ht="57" thickBot="1">
      <c r="A14" s="51"/>
      <c r="B14" s="26"/>
      <c r="C14" s="25"/>
      <c r="D14" s="25"/>
      <c r="E14" s="51"/>
      <c r="F14" s="26">
        <v>1</v>
      </c>
      <c r="G14" s="138" t="s">
        <v>438</v>
      </c>
      <c r="H14" s="290" t="s">
        <v>439</v>
      </c>
    </row>
    <row r="15" spans="1:8" ht="58.5" customHeight="1" thickBot="1">
      <c r="A15" s="51"/>
      <c r="B15" s="26"/>
      <c r="C15" s="25"/>
      <c r="D15" s="25"/>
      <c r="E15" s="51"/>
      <c r="F15" s="26">
        <v>1</v>
      </c>
      <c r="G15" s="138" t="s">
        <v>440</v>
      </c>
      <c r="H15" s="289" t="s">
        <v>441</v>
      </c>
    </row>
    <row r="16" spans="1:8" ht="57.75" customHeight="1" thickBot="1">
      <c r="A16" s="51"/>
      <c r="B16" s="26"/>
      <c r="C16" s="25"/>
      <c r="D16" s="25"/>
      <c r="E16" s="51"/>
      <c r="F16" s="26">
        <v>1</v>
      </c>
      <c r="G16" s="138" t="s">
        <v>442</v>
      </c>
      <c r="H16" s="289" t="s">
        <v>443</v>
      </c>
    </row>
    <row r="17" spans="1:8" ht="63.75" customHeight="1" thickBot="1">
      <c r="A17" s="51"/>
      <c r="B17" s="26"/>
      <c r="C17" s="25"/>
      <c r="D17" s="25"/>
      <c r="E17" s="51"/>
      <c r="F17" s="26">
        <v>1</v>
      </c>
      <c r="G17" s="138" t="s">
        <v>444</v>
      </c>
      <c r="H17" s="289" t="s">
        <v>445</v>
      </c>
    </row>
    <row r="18" spans="1:8" ht="63.75" customHeight="1" thickBot="1">
      <c r="A18" s="51"/>
      <c r="B18" s="26"/>
      <c r="C18" s="25"/>
      <c r="D18" s="25"/>
      <c r="E18" s="51"/>
      <c r="F18" s="26">
        <v>1</v>
      </c>
      <c r="G18" s="138" t="s">
        <v>446</v>
      </c>
      <c r="H18" s="288" t="s">
        <v>475</v>
      </c>
    </row>
    <row r="19" spans="1:8" ht="60" customHeight="1" thickBot="1">
      <c r="A19" s="51"/>
      <c r="B19" s="26"/>
      <c r="C19" s="25"/>
      <c r="D19" s="25"/>
      <c r="E19" s="51"/>
      <c r="F19" s="26">
        <v>1</v>
      </c>
      <c r="G19" s="138" t="s">
        <v>447</v>
      </c>
      <c r="H19" s="289" t="s">
        <v>448</v>
      </c>
    </row>
    <row r="20" spans="1:8" ht="135.75" customHeight="1" thickBot="1">
      <c r="A20" s="51"/>
      <c r="B20" s="26"/>
      <c r="C20" s="25"/>
      <c r="D20" s="25"/>
      <c r="E20" s="51"/>
      <c r="F20" s="26">
        <v>1</v>
      </c>
      <c r="G20" s="138" t="s">
        <v>478</v>
      </c>
      <c r="H20" s="289" t="s">
        <v>449</v>
      </c>
    </row>
    <row r="21" spans="1:8" ht="95.25" customHeight="1">
      <c r="A21" s="51"/>
      <c r="B21" s="26"/>
      <c r="C21" s="25"/>
      <c r="D21" s="25"/>
      <c r="E21" s="51"/>
      <c r="F21" s="293">
        <v>1</v>
      </c>
      <c r="G21" s="138" t="s">
        <v>450</v>
      </c>
      <c r="H21" s="291" t="s">
        <v>479</v>
      </c>
    </row>
    <row r="22" spans="1:8" ht="57" thickBot="1">
      <c r="A22" s="51"/>
      <c r="B22" s="26"/>
      <c r="C22" s="25"/>
      <c r="D22" s="25"/>
      <c r="E22" s="51"/>
      <c r="F22" s="26">
        <v>1</v>
      </c>
      <c r="G22" s="138" t="s">
        <v>451</v>
      </c>
      <c r="H22" s="289" t="s">
        <v>452</v>
      </c>
    </row>
    <row r="23" spans="1:8" ht="75.75" thickBot="1">
      <c r="A23" s="51"/>
      <c r="B23" s="26"/>
      <c r="C23" s="25"/>
      <c r="D23" s="25"/>
      <c r="E23" s="51"/>
      <c r="F23" s="26">
        <v>1</v>
      </c>
      <c r="G23" s="138" t="s">
        <v>453</v>
      </c>
      <c r="H23" s="289" t="s">
        <v>454</v>
      </c>
    </row>
    <row r="24" spans="1:8" ht="56.25">
      <c r="A24" s="51"/>
      <c r="B24" s="26"/>
      <c r="C24" s="25"/>
      <c r="D24" s="25"/>
      <c r="E24" s="51"/>
      <c r="F24" s="26">
        <v>1</v>
      </c>
      <c r="G24" s="138" t="s">
        <v>455</v>
      </c>
      <c r="H24" s="294" t="s">
        <v>456</v>
      </c>
    </row>
    <row r="25" spans="1:8" ht="56.25">
      <c r="A25" s="51"/>
      <c r="B25" s="26"/>
      <c r="C25" s="25"/>
      <c r="D25" s="25"/>
      <c r="E25" s="51"/>
      <c r="F25" s="293">
        <v>1</v>
      </c>
      <c r="G25" s="138" t="s">
        <v>457</v>
      </c>
      <c r="H25" s="295" t="s">
        <v>480</v>
      </c>
    </row>
    <row r="26" spans="1:8" ht="121.5" customHeight="1" thickBot="1">
      <c r="A26" s="51"/>
      <c r="B26" s="26"/>
      <c r="C26" s="25"/>
      <c r="D26" s="25"/>
      <c r="E26" s="51"/>
      <c r="F26" s="26">
        <v>1</v>
      </c>
      <c r="G26" s="138" t="s">
        <v>458</v>
      </c>
      <c r="H26" s="289" t="s">
        <v>459</v>
      </c>
    </row>
    <row r="27" spans="1:8" ht="57" thickBot="1">
      <c r="A27" s="51"/>
      <c r="B27" s="26"/>
      <c r="C27" s="25"/>
      <c r="D27" s="25"/>
      <c r="E27" s="51"/>
      <c r="F27" s="26">
        <v>1</v>
      </c>
      <c r="G27" s="138" t="s">
        <v>460</v>
      </c>
      <c r="H27" s="288" t="s">
        <v>475</v>
      </c>
    </row>
    <row r="28" spans="1:8" ht="81.75" customHeight="1" thickBot="1">
      <c r="A28" s="51"/>
      <c r="B28" s="26"/>
      <c r="C28" s="25"/>
      <c r="D28" s="25"/>
      <c r="E28" s="51"/>
      <c r="F28" s="26">
        <v>1</v>
      </c>
      <c r="G28" s="138" t="s">
        <v>461</v>
      </c>
      <c r="H28" s="289" t="s">
        <v>462</v>
      </c>
    </row>
    <row r="29" spans="1:8" ht="75.75" thickBot="1">
      <c r="A29" s="51"/>
      <c r="B29" s="26"/>
      <c r="C29" s="25"/>
      <c r="D29" s="25"/>
      <c r="E29" s="51"/>
      <c r="F29" s="26">
        <v>1</v>
      </c>
      <c r="G29" s="138" t="s">
        <v>463</v>
      </c>
      <c r="H29" s="289" t="s">
        <v>464</v>
      </c>
    </row>
    <row r="30" spans="1:8" ht="38.25" thickBot="1">
      <c r="A30" s="51"/>
      <c r="B30" s="26"/>
      <c r="C30" s="25"/>
      <c r="D30" s="25"/>
      <c r="E30" s="51"/>
      <c r="F30" s="26">
        <v>1</v>
      </c>
      <c r="G30" s="138" t="s">
        <v>465</v>
      </c>
      <c r="H30" s="289" t="s">
        <v>466</v>
      </c>
    </row>
    <row r="31" spans="1:8" ht="57" thickBot="1">
      <c r="A31" s="51"/>
      <c r="B31" s="26"/>
      <c r="C31" s="25"/>
      <c r="D31" s="25"/>
      <c r="E31" s="51"/>
      <c r="F31" s="26">
        <v>1</v>
      </c>
      <c r="G31" s="138" t="s">
        <v>467</v>
      </c>
      <c r="H31" s="289" t="s">
        <v>468</v>
      </c>
    </row>
    <row r="32" spans="1:8" ht="118.5" customHeight="1" thickBot="1">
      <c r="A32" s="51"/>
      <c r="B32" s="26"/>
      <c r="C32" s="25"/>
      <c r="D32" s="25"/>
      <c r="E32" s="51"/>
      <c r="F32" s="26">
        <v>1</v>
      </c>
      <c r="G32" s="138" t="s">
        <v>469</v>
      </c>
      <c r="H32" s="289" t="s">
        <v>470</v>
      </c>
    </row>
    <row r="33" spans="1:8" ht="42" customHeight="1" thickBot="1">
      <c r="A33" s="51"/>
      <c r="B33" s="26"/>
      <c r="C33" s="25"/>
      <c r="D33" s="25"/>
      <c r="E33" s="51"/>
      <c r="F33" s="26">
        <v>1</v>
      </c>
      <c r="G33" s="138" t="s">
        <v>471</v>
      </c>
      <c r="H33" s="289" t="s">
        <v>472</v>
      </c>
    </row>
    <row r="34" spans="1:8" ht="57" thickBot="1">
      <c r="A34" s="51"/>
      <c r="B34" s="26"/>
      <c r="C34" s="25"/>
      <c r="D34" s="25"/>
      <c r="E34" s="51"/>
      <c r="F34" s="26">
        <v>1</v>
      </c>
      <c r="G34" s="138" t="s">
        <v>473</v>
      </c>
      <c r="H34" s="288" t="s">
        <v>474</v>
      </c>
    </row>
    <row r="35" spans="1:8" ht="18.75">
      <c r="A35" s="51"/>
      <c r="B35" s="26"/>
      <c r="C35" s="25"/>
      <c r="D35" s="25"/>
      <c r="E35" s="51"/>
      <c r="F35" s="26"/>
      <c r="G35" s="25"/>
      <c r="H35" s="269"/>
    </row>
    <row r="36" spans="1:8" ht="18.75">
      <c r="A36" s="51"/>
      <c r="B36" s="26"/>
      <c r="C36" s="25"/>
      <c r="D36" s="25"/>
      <c r="E36" s="51"/>
      <c r="F36" s="26"/>
      <c r="G36" s="25"/>
      <c r="H36" s="269"/>
    </row>
    <row r="37" spans="1:8" ht="18.75">
      <c r="A37" s="51"/>
      <c r="B37" s="26"/>
      <c r="C37" s="25"/>
      <c r="D37" s="25"/>
      <c r="E37" s="51"/>
      <c r="F37" s="26"/>
      <c r="G37" s="25"/>
      <c r="H37" s="269"/>
    </row>
    <row r="38" spans="1:8" ht="18.75">
      <c r="A38" s="51"/>
      <c r="B38" s="26"/>
      <c r="C38" s="25"/>
      <c r="D38" s="25"/>
      <c r="E38" s="51"/>
      <c r="F38" s="26"/>
      <c r="G38" s="25"/>
      <c r="H38" s="269"/>
    </row>
    <row r="39" spans="1:8" ht="18.75">
      <c r="A39" s="51"/>
      <c r="B39" s="26"/>
      <c r="C39" s="25"/>
      <c r="D39" s="25"/>
      <c r="E39" s="51"/>
      <c r="F39" s="26"/>
      <c r="G39" s="25"/>
      <c r="H39" s="269"/>
    </row>
    <row r="40" spans="1:8" ht="18.75">
      <c r="A40" s="51"/>
      <c r="B40" s="26"/>
      <c r="C40" s="25"/>
      <c r="D40" s="25"/>
      <c r="E40" s="51"/>
      <c r="F40" s="26"/>
      <c r="G40" s="25"/>
      <c r="H40" s="269"/>
    </row>
    <row r="41" spans="1:8" ht="18.75">
      <c r="A41" s="51"/>
      <c r="B41" s="26"/>
      <c r="C41" s="25"/>
      <c r="D41" s="25"/>
      <c r="E41" s="51"/>
      <c r="F41" s="26"/>
      <c r="G41" s="25"/>
      <c r="H41" s="269"/>
    </row>
    <row r="42" spans="1:8" ht="18.75">
      <c r="A42" s="51"/>
      <c r="B42" s="26"/>
      <c r="C42" s="25"/>
      <c r="D42" s="25"/>
      <c r="E42" s="51"/>
      <c r="F42" s="26"/>
      <c r="G42" s="25"/>
      <c r="H42" s="269"/>
    </row>
    <row r="43" spans="1:8" ht="18.75">
      <c r="A43" s="51"/>
      <c r="B43" s="26"/>
      <c r="C43" s="25"/>
      <c r="D43" s="25"/>
      <c r="E43" s="51"/>
      <c r="F43" s="26"/>
      <c r="G43" s="25"/>
      <c r="H43" s="269"/>
    </row>
    <row r="44" spans="1:8" ht="18.75">
      <c r="A44" s="51"/>
      <c r="B44" s="26"/>
      <c r="C44" s="25"/>
      <c r="D44" s="25"/>
      <c r="E44" s="51"/>
      <c r="F44" s="26"/>
      <c r="G44" s="25"/>
      <c r="H44" s="269"/>
    </row>
    <row r="45" spans="1:8" ht="18.75">
      <c r="A45" s="51"/>
      <c r="B45" s="26"/>
      <c r="C45" s="25"/>
      <c r="D45" s="25"/>
      <c r="E45" s="51"/>
      <c r="F45" s="26"/>
      <c r="G45" s="25"/>
      <c r="H45" s="269"/>
    </row>
    <row r="46" spans="1:8" ht="18.75">
      <c r="A46" s="51"/>
      <c r="B46" s="26"/>
      <c r="C46" s="25"/>
      <c r="D46" s="25"/>
      <c r="E46" s="51"/>
      <c r="F46" s="26"/>
      <c r="G46" s="25"/>
      <c r="H46" s="269"/>
    </row>
    <row r="47" spans="1:8" ht="18.75">
      <c r="A47" s="51"/>
      <c r="B47" s="26"/>
      <c r="C47" s="25"/>
      <c r="D47" s="25"/>
      <c r="E47" s="51"/>
      <c r="F47" s="26"/>
      <c r="G47" s="25"/>
      <c r="H47" s="269"/>
    </row>
    <row r="48" spans="1:8" ht="18.75">
      <c r="A48" s="51"/>
      <c r="B48" s="26"/>
      <c r="C48" s="25"/>
      <c r="D48" s="25"/>
      <c r="E48" s="51"/>
      <c r="F48" s="26"/>
      <c r="G48" s="25"/>
      <c r="H48" s="269"/>
    </row>
    <row r="49" spans="1:8" ht="18.75">
      <c r="A49" s="51"/>
      <c r="B49" s="26"/>
      <c r="C49" s="25"/>
      <c r="D49" s="25"/>
      <c r="E49" s="51"/>
      <c r="F49" s="26"/>
      <c r="G49" s="25"/>
      <c r="H49" s="269"/>
    </row>
    <row r="50" spans="1:8" ht="18.75">
      <c r="A50" s="51"/>
      <c r="B50" s="26"/>
      <c r="C50" s="25"/>
      <c r="D50" s="25"/>
      <c r="E50" s="51"/>
      <c r="F50" s="26"/>
      <c r="G50" s="25"/>
      <c r="H50" s="269"/>
    </row>
    <row r="51" spans="1:8" ht="18.75">
      <c r="A51" s="51"/>
      <c r="B51" s="26"/>
      <c r="C51" s="25"/>
      <c r="D51" s="25"/>
      <c r="E51" s="51"/>
      <c r="F51" s="26"/>
      <c r="G51" s="25"/>
      <c r="H51" s="269"/>
    </row>
    <row r="52" spans="1:8" ht="18.75">
      <c r="A52" s="51"/>
      <c r="B52" s="26"/>
      <c r="C52" s="25"/>
      <c r="D52" s="25"/>
      <c r="E52" s="51"/>
      <c r="F52" s="26"/>
      <c r="G52" s="25"/>
      <c r="H52" s="269"/>
    </row>
    <row r="53" spans="1:8" ht="18.75">
      <c r="A53" s="51"/>
      <c r="B53" s="26"/>
      <c r="C53" s="25"/>
      <c r="D53" s="25"/>
      <c r="E53" s="51"/>
      <c r="F53" s="26"/>
      <c r="G53" s="25"/>
      <c r="H53" s="269"/>
    </row>
    <row r="54" spans="1:8" ht="18.75">
      <c r="A54" s="51"/>
      <c r="B54" s="26"/>
      <c r="C54" s="25"/>
      <c r="D54" s="25"/>
      <c r="E54" s="51"/>
      <c r="F54" s="26"/>
      <c r="G54" s="25"/>
      <c r="H54" s="269"/>
    </row>
    <row r="55" spans="1:8" ht="18.75">
      <c r="A55" s="51"/>
      <c r="B55" s="26"/>
      <c r="C55" s="25"/>
      <c r="D55" s="25"/>
      <c r="E55" s="51"/>
      <c r="F55" s="26"/>
      <c r="G55" s="25"/>
      <c r="H55" s="269"/>
    </row>
    <row r="56" spans="1:8" ht="18.75">
      <c r="A56" s="51"/>
      <c r="B56" s="26"/>
      <c r="C56" s="25"/>
      <c r="D56" s="25"/>
      <c r="E56" s="51"/>
      <c r="F56" s="26"/>
      <c r="G56" s="25"/>
      <c r="H56" s="269"/>
    </row>
    <row r="57" spans="1:8" ht="18.75">
      <c r="A57" s="51"/>
      <c r="B57" s="26"/>
      <c r="C57" s="25"/>
      <c r="D57" s="25"/>
      <c r="E57" s="51"/>
      <c r="F57" s="26"/>
      <c r="G57" s="25"/>
      <c r="H57" s="269"/>
    </row>
    <row r="58" spans="1:8" ht="18.75">
      <c r="A58" s="51"/>
      <c r="B58" s="26"/>
      <c r="C58" s="25"/>
      <c r="D58" s="25"/>
      <c r="E58" s="51"/>
      <c r="F58" s="26"/>
      <c r="G58" s="25"/>
      <c r="H58" s="269"/>
    </row>
    <row r="59" spans="1:8" ht="18.75">
      <c r="A59" s="51"/>
      <c r="B59" s="26"/>
      <c r="C59" s="25"/>
      <c r="D59" s="25"/>
      <c r="E59" s="51"/>
      <c r="F59" s="26"/>
      <c r="G59" s="25"/>
      <c r="H59" s="269"/>
    </row>
    <row r="60" spans="1:8" ht="18.75">
      <c r="A60" s="51"/>
      <c r="B60" s="26"/>
      <c r="C60" s="25"/>
      <c r="D60" s="25"/>
      <c r="E60" s="51"/>
      <c r="F60" s="26"/>
      <c r="G60" s="25"/>
      <c r="H60" s="269"/>
    </row>
    <row r="61" spans="1:8" ht="18.75">
      <c r="A61" s="51"/>
      <c r="B61" s="26"/>
      <c r="C61" s="25"/>
      <c r="D61" s="25"/>
      <c r="E61" s="51"/>
      <c r="F61" s="26"/>
      <c r="G61" s="25"/>
      <c r="H61" s="269"/>
    </row>
    <row r="62" spans="1:8" ht="18.75">
      <c r="A62" s="51"/>
      <c r="B62" s="26"/>
      <c r="C62" s="25"/>
      <c r="D62" s="25"/>
      <c r="E62" s="51"/>
      <c r="F62" s="26"/>
      <c r="G62" s="25"/>
      <c r="H62" s="269"/>
    </row>
    <row r="63" spans="1:8" ht="18.75">
      <c r="A63" s="51"/>
      <c r="B63" s="26"/>
      <c r="C63" s="25"/>
      <c r="D63" s="25"/>
      <c r="E63" s="51"/>
      <c r="F63" s="26"/>
      <c r="G63" s="25"/>
      <c r="H63" s="269"/>
    </row>
    <row r="64" spans="1:8" ht="18.75">
      <c r="A64" s="51"/>
      <c r="B64" s="26"/>
      <c r="C64" s="25"/>
      <c r="D64" s="25"/>
      <c r="E64" s="51"/>
      <c r="F64" s="26"/>
      <c r="G64" s="25"/>
      <c r="H64" s="269"/>
    </row>
    <row r="65" spans="1:8" ht="18.75">
      <c r="A65" s="51"/>
      <c r="B65" s="26"/>
      <c r="C65" s="25"/>
      <c r="D65" s="25"/>
      <c r="E65" s="51"/>
      <c r="F65" s="26"/>
      <c r="G65" s="25"/>
      <c r="H65" s="269"/>
    </row>
    <row r="66" spans="1:8" ht="18.75">
      <c r="A66" s="51"/>
      <c r="B66" s="26"/>
      <c r="C66" s="25"/>
      <c r="D66" s="25"/>
      <c r="E66" s="51"/>
      <c r="F66" s="26"/>
      <c r="G66" s="25"/>
      <c r="H66" s="269"/>
    </row>
    <row r="67" spans="1:8" ht="18.75">
      <c r="A67" s="51"/>
      <c r="B67" s="26"/>
      <c r="C67" s="25"/>
      <c r="D67" s="25"/>
      <c r="E67" s="51"/>
      <c r="F67" s="26"/>
      <c r="G67" s="25"/>
      <c r="H67" s="269"/>
    </row>
    <row r="68" spans="1:8" ht="18.75">
      <c r="A68" s="51"/>
      <c r="B68" s="26"/>
      <c r="C68" s="25"/>
      <c r="D68" s="25"/>
      <c r="E68" s="51"/>
      <c r="F68" s="26"/>
      <c r="G68" s="25"/>
      <c r="H68" s="269"/>
    </row>
    <row r="69" spans="1:8" ht="18.75">
      <c r="A69" s="51"/>
      <c r="B69" s="26"/>
      <c r="C69" s="25"/>
      <c r="D69" s="25"/>
      <c r="E69" s="51"/>
      <c r="F69" s="26"/>
      <c r="G69" s="25"/>
      <c r="H69" s="269"/>
    </row>
    <row r="70" spans="1:8" ht="18.75">
      <c r="A70" s="51"/>
      <c r="B70" s="26"/>
      <c r="C70" s="25"/>
      <c r="D70" s="25"/>
      <c r="E70" s="51"/>
      <c r="F70" s="26"/>
      <c r="G70" s="25"/>
      <c r="H70" s="269"/>
    </row>
    <row r="71" spans="1:8" ht="18.75">
      <c r="A71" s="51"/>
      <c r="B71" s="26"/>
      <c r="C71" s="25"/>
      <c r="D71" s="25"/>
      <c r="E71" s="51"/>
      <c r="F71" s="26"/>
      <c r="G71" s="25"/>
      <c r="H71" s="269"/>
    </row>
    <row r="72" spans="1:8" ht="18.75">
      <c r="A72" s="51"/>
      <c r="B72" s="26"/>
      <c r="C72" s="25"/>
      <c r="D72" s="25"/>
      <c r="E72" s="51"/>
      <c r="F72" s="26"/>
      <c r="G72" s="25"/>
      <c r="H72" s="269"/>
    </row>
    <row r="73" spans="1:8" ht="18.75">
      <c r="A73" s="51"/>
      <c r="B73" s="26"/>
      <c r="C73" s="25"/>
      <c r="D73" s="25"/>
      <c r="E73" s="51"/>
      <c r="F73" s="26"/>
      <c r="G73" s="25"/>
      <c r="H73" s="269"/>
    </row>
    <row r="74" spans="1:8" ht="18.75">
      <c r="A74" s="51"/>
      <c r="B74" s="26"/>
      <c r="C74" s="25"/>
      <c r="D74" s="25"/>
      <c r="E74" s="51"/>
      <c r="F74" s="26"/>
      <c r="G74" s="25"/>
      <c r="H74" s="269"/>
    </row>
    <row r="75" spans="1:8" ht="18.75">
      <c r="A75" s="51"/>
      <c r="B75" s="26"/>
      <c r="C75" s="25"/>
      <c r="D75" s="25"/>
      <c r="E75" s="51"/>
      <c r="F75" s="26"/>
      <c r="G75" s="25"/>
      <c r="H75" s="269"/>
    </row>
    <row r="76" spans="1:8" ht="18.75">
      <c r="A76" s="51"/>
      <c r="B76" s="26"/>
      <c r="C76" s="25"/>
      <c r="D76" s="25"/>
      <c r="E76" s="51"/>
      <c r="F76" s="26"/>
      <c r="G76" s="25"/>
      <c r="H76" s="269"/>
    </row>
    <row r="77" spans="1:8" ht="18.75">
      <c r="A77" s="51"/>
      <c r="B77" s="26"/>
      <c r="C77" s="25"/>
      <c r="D77" s="25"/>
      <c r="E77" s="51"/>
      <c r="F77" s="26"/>
      <c r="G77" s="25"/>
      <c r="H77" s="269"/>
    </row>
    <row r="78" spans="1:8" ht="18.75">
      <c r="A78" s="51"/>
      <c r="B78" s="26"/>
      <c r="C78" s="25"/>
      <c r="D78" s="25"/>
      <c r="E78" s="51"/>
      <c r="F78" s="26"/>
      <c r="G78" s="25"/>
      <c r="H78" s="269"/>
    </row>
    <row r="79" spans="1:8" ht="18.75">
      <c r="A79" s="51"/>
      <c r="B79" s="26"/>
      <c r="C79" s="25"/>
      <c r="D79" s="25"/>
      <c r="E79" s="51"/>
      <c r="F79" s="26"/>
      <c r="G79" s="25"/>
      <c r="H79" s="269"/>
    </row>
    <row r="80" spans="1:8" ht="18.75">
      <c r="A80" s="51"/>
      <c r="B80" s="26"/>
      <c r="C80" s="25"/>
      <c r="D80" s="25"/>
      <c r="E80" s="51"/>
      <c r="F80" s="26"/>
      <c r="G80" s="25"/>
      <c r="H80" s="269"/>
    </row>
    <row r="81" spans="1:8" ht="18.75">
      <c r="A81" s="51"/>
      <c r="B81" s="26"/>
      <c r="C81" s="25"/>
      <c r="D81" s="25"/>
      <c r="E81" s="51"/>
      <c r="F81" s="26"/>
      <c r="G81" s="25"/>
      <c r="H81" s="269"/>
    </row>
    <row r="82" spans="1:8" ht="18.75">
      <c r="A82" s="51"/>
      <c r="B82" s="26"/>
      <c r="C82" s="25"/>
      <c r="D82" s="25"/>
      <c r="E82" s="51"/>
      <c r="F82" s="26"/>
      <c r="G82" s="25"/>
      <c r="H82" s="269"/>
    </row>
    <row r="83" spans="1:8" ht="18.75">
      <c r="A83" s="51"/>
      <c r="B83" s="26"/>
      <c r="C83" s="25"/>
      <c r="D83" s="25"/>
      <c r="E83" s="51"/>
      <c r="F83" s="26"/>
      <c r="G83" s="25"/>
      <c r="H83" s="269"/>
    </row>
    <row r="84" spans="1:8" ht="18.75">
      <c r="A84" s="51"/>
      <c r="B84" s="26"/>
      <c r="C84" s="25"/>
      <c r="D84" s="25"/>
      <c r="E84" s="51"/>
      <c r="F84" s="26"/>
      <c r="G84" s="25"/>
      <c r="H84" s="269"/>
    </row>
    <row r="85" spans="1:8" ht="18.75">
      <c r="A85" s="51"/>
      <c r="B85" s="26"/>
      <c r="C85" s="25"/>
      <c r="D85" s="25"/>
      <c r="E85" s="51"/>
      <c r="F85" s="26"/>
      <c r="G85" s="25"/>
      <c r="H85" s="269"/>
    </row>
    <row r="86" spans="1:8" ht="18.75">
      <c r="A86" s="51"/>
      <c r="B86" s="26"/>
      <c r="C86" s="25"/>
      <c r="D86" s="25"/>
      <c r="E86" s="51"/>
      <c r="F86" s="26"/>
      <c r="G86" s="25"/>
      <c r="H86" s="269"/>
    </row>
    <row r="87" spans="1:8" ht="18.75">
      <c r="A87" s="51"/>
      <c r="B87" s="26"/>
      <c r="C87" s="25"/>
      <c r="D87" s="25"/>
      <c r="E87" s="51"/>
      <c r="F87" s="26"/>
      <c r="G87" s="25"/>
      <c r="H87" s="269"/>
    </row>
    <row r="88" spans="1:8" ht="18.75">
      <c r="A88" s="51"/>
      <c r="B88" s="26"/>
      <c r="C88" s="25"/>
      <c r="D88" s="25"/>
      <c r="E88" s="51"/>
      <c r="F88" s="26"/>
      <c r="G88" s="25"/>
      <c r="H88" s="269"/>
    </row>
    <row r="89" spans="1:8" ht="18.75">
      <c r="A89" s="51"/>
      <c r="B89" s="26"/>
      <c r="C89" s="25"/>
      <c r="D89" s="25"/>
      <c r="E89" s="51"/>
      <c r="F89" s="26"/>
      <c r="G89" s="25"/>
      <c r="H89" s="269"/>
    </row>
    <row r="90" spans="1:8" ht="18.75">
      <c r="A90" s="51"/>
      <c r="B90" s="26"/>
      <c r="C90" s="25"/>
      <c r="D90" s="25"/>
      <c r="E90" s="51"/>
      <c r="F90" s="26"/>
      <c r="G90" s="25"/>
      <c r="H90" s="269"/>
    </row>
    <row r="91" spans="1:8" ht="18.75">
      <c r="A91" s="51"/>
      <c r="B91" s="26"/>
      <c r="C91" s="25"/>
      <c r="D91" s="25"/>
      <c r="E91" s="51"/>
      <c r="F91" s="26"/>
      <c r="G91" s="25"/>
      <c r="H91" s="269"/>
    </row>
    <row r="92" spans="1:8" ht="18.75">
      <c r="A92" s="51"/>
      <c r="B92" s="26"/>
      <c r="C92" s="25"/>
      <c r="D92" s="25"/>
      <c r="E92" s="51"/>
      <c r="F92" s="26"/>
      <c r="G92" s="25"/>
      <c r="H92" s="269"/>
    </row>
    <row r="93" spans="1:8" ht="18.75">
      <c r="A93" s="51"/>
      <c r="B93" s="26"/>
      <c r="C93" s="25"/>
      <c r="D93" s="25"/>
      <c r="E93" s="51"/>
      <c r="F93" s="26"/>
      <c r="G93" s="25"/>
      <c r="H93" s="269"/>
    </row>
    <row r="94" spans="1:8" ht="18.75">
      <c r="A94" s="51"/>
      <c r="B94" s="26"/>
      <c r="C94" s="25"/>
      <c r="D94" s="25"/>
      <c r="E94" s="51"/>
      <c r="F94" s="26"/>
      <c r="G94" s="25"/>
      <c r="H94" s="269"/>
    </row>
    <row r="95" spans="1:8" ht="18.75">
      <c r="A95" s="51"/>
      <c r="B95" s="26"/>
      <c r="C95" s="25"/>
      <c r="D95" s="25"/>
      <c r="E95" s="51"/>
      <c r="F95" s="26"/>
      <c r="G95" s="25"/>
      <c r="H95" s="269"/>
    </row>
    <row r="96" spans="1:8" ht="18.75">
      <c r="A96" s="51"/>
      <c r="B96" s="26"/>
      <c r="C96" s="25"/>
      <c r="D96" s="25"/>
      <c r="E96" s="51"/>
      <c r="F96" s="26"/>
      <c r="G96" s="25"/>
      <c r="H96" s="269"/>
    </row>
    <row r="97" spans="1:8" ht="18.75">
      <c r="A97" s="51"/>
      <c r="B97" s="26"/>
      <c r="C97" s="25"/>
      <c r="D97" s="25"/>
      <c r="E97" s="51"/>
      <c r="F97" s="26"/>
      <c r="G97" s="25"/>
      <c r="H97" s="269"/>
    </row>
    <row r="98" spans="1:8" ht="18.75">
      <c r="A98" s="51"/>
      <c r="B98" s="26"/>
      <c r="C98" s="25"/>
      <c r="D98" s="25"/>
      <c r="E98" s="51"/>
      <c r="F98" s="26"/>
      <c r="G98" s="25"/>
      <c r="H98" s="269"/>
    </row>
    <row r="99" spans="1:8" ht="18.75">
      <c r="A99" s="51"/>
      <c r="B99" s="26"/>
      <c r="C99" s="25"/>
      <c r="D99" s="25"/>
      <c r="E99" s="51"/>
      <c r="F99" s="26"/>
      <c r="G99" s="25"/>
      <c r="H99" s="269"/>
    </row>
    <row r="100" spans="1:8" ht="18.75">
      <c r="A100" s="51"/>
      <c r="B100" s="26"/>
      <c r="C100" s="25"/>
      <c r="D100" s="25"/>
      <c r="E100" s="51"/>
      <c r="F100" s="26"/>
      <c r="G100" s="25"/>
      <c r="H100" s="269"/>
    </row>
    <row r="101" spans="1:8" ht="18.75">
      <c r="A101" s="51"/>
      <c r="B101" s="26"/>
      <c r="C101" s="25"/>
      <c r="D101" s="25"/>
      <c r="E101" s="51"/>
      <c r="F101" s="26"/>
      <c r="G101" s="25"/>
      <c r="H101" s="269"/>
    </row>
    <row r="102" spans="1:8" ht="18.75">
      <c r="A102" s="51"/>
      <c r="B102" s="26"/>
      <c r="C102" s="25"/>
      <c r="D102" s="25"/>
      <c r="E102" s="51"/>
      <c r="F102" s="26"/>
      <c r="G102" s="25"/>
      <c r="H102" s="269"/>
    </row>
    <row r="103" spans="1:8" ht="18.75">
      <c r="A103" s="51"/>
      <c r="B103" s="26"/>
      <c r="C103" s="25"/>
      <c r="D103" s="25"/>
      <c r="E103" s="51"/>
      <c r="F103" s="26"/>
      <c r="G103" s="25"/>
      <c r="H103" s="269"/>
    </row>
    <row r="104" spans="1:8" ht="18.75">
      <c r="A104" s="51"/>
      <c r="B104" s="26"/>
      <c r="C104" s="25"/>
      <c r="D104" s="25"/>
      <c r="E104" s="51"/>
      <c r="F104" s="26"/>
      <c r="G104" s="25"/>
      <c r="H104" s="269"/>
    </row>
    <row r="105" spans="1:8" ht="18.75">
      <c r="A105" s="51"/>
      <c r="B105" s="26"/>
      <c r="C105" s="25"/>
      <c r="D105" s="25"/>
      <c r="E105" s="51"/>
      <c r="F105" s="26"/>
      <c r="G105" s="25"/>
      <c r="H105" s="269"/>
    </row>
    <row r="106" spans="1:8" ht="18.75">
      <c r="A106" s="51"/>
      <c r="B106" s="26"/>
      <c r="C106" s="25"/>
      <c r="D106" s="25"/>
      <c r="E106" s="51"/>
      <c r="F106" s="26"/>
      <c r="G106" s="25"/>
      <c r="H106" s="269"/>
    </row>
    <row r="107" spans="1:8" ht="18.75">
      <c r="A107" s="51"/>
      <c r="B107" s="26"/>
      <c r="C107" s="25"/>
      <c r="D107" s="25"/>
      <c r="E107" s="51"/>
      <c r="F107" s="26"/>
      <c r="G107" s="25"/>
      <c r="H107" s="269"/>
    </row>
    <row r="108" spans="1:8" ht="18.75">
      <c r="A108" s="51"/>
      <c r="B108" s="26"/>
      <c r="C108" s="25"/>
      <c r="D108" s="25"/>
      <c r="E108" s="51"/>
      <c r="F108" s="26"/>
      <c r="G108" s="25"/>
      <c r="H108" s="269"/>
    </row>
    <row r="109" spans="1:8" ht="18.75">
      <c r="A109" s="51"/>
      <c r="B109" s="26"/>
      <c r="C109" s="25"/>
      <c r="D109" s="25"/>
      <c r="E109" s="51"/>
      <c r="F109" s="26"/>
      <c r="G109" s="25"/>
      <c r="H109" s="269"/>
    </row>
    <row r="110" spans="1:8" ht="18.75">
      <c r="A110" s="51"/>
      <c r="B110" s="26"/>
      <c r="C110" s="25"/>
      <c r="D110" s="25"/>
      <c r="E110" s="51"/>
      <c r="F110" s="26"/>
      <c r="G110" s="25"/>
      <c r="H110" s="269"/>
    </row>
    <row r="111" spans="1:8" ht="18.75">
      <c r="A111" s="51"/>
      <c r="B111" s="26"/>
      <c r="C111" s="25"/>
      <c r="D111" s="25"/>
      <c r="E111" s="51"/>
      <c r="F111" s="26"/>
      <c r="G111" s="25"/>
      <c r="H111" s="269"/>
    </row>
    <row r="112" spans="1:8" ht="18.75">
      <c r="A112" s="51"/>
      <c r="B112" s="26"/>
      <c r="C112" s="25"/>
      <c r="D112" s="25"/>
      <c r="E112" s="51"/>
      <c r="F112" s="26"/>
      <c r="G112" s="25"/>
      <c r="H112" s="269"/>
    </row>
    <row r="113" spans="1:8" ht="18.75">
      <c r="A113" s="51"/>
      <c r="B113" s="26"/>
      <c r="C113" s="25"/>
      <c r="D113" s="25"/>
      <c r="E113" s="51"/>
      <c r="F113" s="26"/>
      <c r="G113" s="25"/>
      <c r="H113" s="269"/>
    </row>
    <row r="114" spans="1:8" ht="18.75">
      <c r="A114" s="51"/>
      <c r="B114" s="26"/>
      <c r="C114" s="25"/>
      <c r="D114" s="25"/>
      <c r="E114" s="51"/>
      <c r="F114" s="26"/>
      <c r="G114" s="25"/>
      <c r="H114" s="269"/>
    </row>
    <row r="115" spans="1:8" ht="18.75">
      <c r="A115" s="51"/>
      <c r="B115" s="26"/>
      <c r="C115" s="25"/>
      <c r="D115" s="25"/>
      <c r="E115" s="51"/>
      <c r="F115" s="26"/>
      <c r="G115" s="25"/>
      <c r="H115" s="269"/>
    </row>
    <row r="116" spans="1:8" ht="18.75">
      <c r="A116" s="51"/>
      <c r="B116" s="26"/>
      <c r="C116" s="25"/>
      <c r="D116" s="25"/>
      <c r="E116" s="51"/>
      <c r="F116" s="26"/>
      <c r="G116" s="25"/>
      <c r="H116" s="269"/>
    </row>
    <row r="117" spans="1:8" ht="18.75">
      <c r="A117" s="51"/>
      <c r="B117" s="26"/>
      <c r="C117" s="25"/>
      <c r="D117" s="25"/>
      <c r="E117" s="51"/>
      <c r="F117" s="26"/>
      <c r="G117" s="25"/>
      <c r="H117" s="269"/>
    </row>
    <row r="118" spans="1:8" ht="18.75">
      <c r="A118" s="51"/>
      <c r="B118" s="26"/>
      <c r="C118" s="25"/>
      <c r="D118" s="25"/>
      <c r="E118" s="51"/>
      <c r="F118" s="26"/>
      <c r="G118" s="25"/>
      <c r="H118" s="269"/>
    </row>
    <row r="119" spans="1:8" ht="18.75">
      <c r="A119" s="51"/>
      <c r="B119" s="26"/>
      <c r="C119" s="25"/>
      <c r="D119" s="25"/>
      <c r="E119" s="51"/>
      <c r="F119" s="26"/>
      <c r="G119" s="25"/>
      <c r="H119" s="269"/>
    </row>
    <row r="120" spans="1:8" ht="18.75">
      <c r="A120" s="51"/>
      <c r="B120" s="26"/>
      <c r="C120" s="25"/>
      <c r="D120" s="25"/>
      <c r="E120" s="51"/>
      <c r="F120" s="26"/>
      <c r="G120" s="25"/>
      <c r="H120" s="269"/>
    </row>
    <row r="121" spans="1:8" ht="18.75">
      <c r="A121" s="51"/>
      <c r="B121" s="26"/>
      <c r="C121" s="25"/>
      <c r="D121" s="25"/>
      <c r="E121" s="51"/>
      <c r="F121" s="26"/>
      <c r="G121" s="25"/>
      <c r="H121" s="269"/>
    </row>
    <row r="122" spans="1:8" ht="18.75">
      <c r="A122" s="51"/>
      <c r="B122" s="26"/>
      <c r="C122" s="25"/>
      <c r="D122" s="25"/>
      <c r="E122" s="51"/>
      <c r="F122" s="26"/>
      <c r="G122" s="25"/>
      <c r="H122" s="269"/>
    </row>
    <row r="123" spans="1:8" ht="18.75">
      <c r="A123" s="51"/>
      <c r="B123" s="26"/>
      <c r="C123" s="25"/>
      <c r="D123" s="25"/>
      <c r="E123" s="51"/>
      <c r="F123" s="26"/>
      <c r="G123" s="25"/>
      <c r="H123" s="269"/>
    </row>
    <row r="124" spans="1:8" ht="18.75">
      <c r="A124" s="51"/>
      <c r="B124" s="26"/>
      <c r="C124" s="25"/>
      <c r="D124" s="25"/>
      <c r="E124" s="51"/>
      <c r="F124" s="26"/>
      <c r="G124" s="25"/>
      <c r="H124" s="269"/>
    </row>
    <row r="125" spans="1:8" ht="18.75">
      <c r="A125" s="51"/>
      <c r="B125" s="26"/>
      <c r="C125" s="25"/>
      <c r="D125" s="25"/>
      <c r="E125" s="51"/>
      <c r="F125" s="26"/>
      <c r="G125" s="25"/>
      <c r="H125" s="269"/>
    </row>
    <row r="126" spans="1:8" ht="18.75">
      <c r="A126" s="51"/>
      <c r="B126" s="26"/>
      <c r="C126" s="25"/>
      <c r="D126" s="25"/>
      <c r="E126" s="51"/>
      <c r="F126" s="26"/>
      <c r="G126" s="25"/>
      <c r="H126" s="269"/>
    </row>
    <row r="127" spans="1:8" ht="18.75">
      <c r="A127" s="51"/>
      <c r="B127" s="26"/>
      <c r="C127" s="25"/>
      <c r="D127" s="25"/>
      <c r="E127" s="51"/>
      <c r="F127" s="26"/>
      <c r="G127" s="25"/>
      <c r="H127" s="269"/>
    </row>
    <row r="128" spans="1:8" ht="18.75">
      <c r="A128" s="51"/>
      <c r="B128" s="26"/>
      <c r="C128" s="25"/>
      <c r="D128" s="25"/>
      <c r="E128" s="51"/>
      <c r="F128" s="26"/>
      <c r="G128" s="25"/>
      <c r="H128" s="269"/>
    </row>
    <row r="129" spans="1:8" ht="18.75">
      <c r="A129" s="51"/>
      <c r="B129" s="26"/>
      <c r="C129" s="25"/>
      <c r="D129" s="25"/>
      <c r="E129" s="51"/>
      <c r="F129" s="26"/>
      <c r="G129" s="25"/>
      <c r="H129" s="269"/>
    </row>
    <row r="130" spans="1:8" ht="18.75">
      <c r="A130" s="51"/>
      <c r="B130" s="26"/>
      <c r="C130" s="25"/>
      <c r="D130" s="25"/>
      <c r="E130" s="51"/>
      <c r="F130" s="26"/>
      <c r="G130" s="25"/>
      <c r="H130" s="269"/>
    </row>
    <row r="131" spans="1:8" ht="18.75">
      <c r="A131" s="51"/>
      <c r="B131" s="26"/>
      <c r="C131" s="25"/>
      <c r="D131" s="25"/>
      <c r="E131" s="51"/>
      <c r="F131" s="26"/>
      <c r="G131" s="25"/>
      <c r="H131" s="269"/>
    </row>
    <row r="132" spans="1:8" ht="18.75">
      <c r="A132" s="51"/>
      <c r="B132" s="26"/>
      <c r="C132" s="25"/>
      <c r="D132" s="25"/>
      <c r="E132" s="51"/>
      <c r="F132" s="26"/>
      <c r="G132" s="25"/>
      <c r="H132" s="269"/>
    </row>
  </sheetData>
  <mergeCells count="1">
    <mergeCell ref="A1:D1"/>
  </mergeCells>
  <hyperlinks>
    <hyperlink ref="D4" r:id="rId1"/>
    <hyperlink ref="D5" r:id="rId2" display="https://timolod.ru/media/news/27-aprelya-v-novosibirske-startuet-shkola-razvitiya-soft-skills-molodykh-lyudey-/"/>
    <hyperlink ref="H4" r:id="rId3" display="https://nsknews.info/materials/ne-trogay-menya-kak-seme-s-podrostkom-perezhit-pubertatnyy-krizis/"/>
    <hyperlink ref="H5" r:id="rId4" display="https://nsknews.info/materials/psikhologi-nauchat-molodykh-novosibirtsev-znakomitsya-v-pesochnitse/"/>
    <hyperlink ref="H10" r:id="rId5" display="https://nsknews.info/materials/obnyat-golosom-kak-rabotaet-telefon-doveriya-v-novosibirske/"/>
    <hyperlink ref="H11" r:id="rId6" display="https://www.nsktv.ru/news/city/krizisnye_psikhologi_otsenili_sostoyanie_vyzhivshikh_posle_vzryva_gaza_v_novosibirske/"/>
    <hyperlink ref="H12" r:id="rId7" display="https://nsknews.info/materials/o-chyem-i-kak-govorit-na-pervom-svidanii-sovetuyut-psikhologi/"/>
    <hyperlink ref="H14" r:id="rId8" display="https://nsknews.info/materials/kak-vybrat-podarki-k-8-marta-sovetuet-psikholog/"/>
    <hyperlink ref="H15" r:id="rId9" display="https://nsknews.info/materials/detskie-psikhologi-iz-lnr-prokhodyat-pereobuchenie-v-novosibirske/"/>
    <hyperlink ref="H16" r:id="rId10" display="https://nsknews.info/materials/novosibirskikh-psikhologov-pokhvalili-za-rabotu-so-studentami-iz-melitopolya/"/>
    <hyperlink ref="H17" r:id="rId11"/>
    <hyperlink ref="H19" r:id="rId12" display="https://nsknews.info/materials/poznakomitsya-bez-tindera-unikalnyy-trening-startuet-v-novosibirske/"/>
    <hyperlink ref="H20" r:id="rId13" display="https://54.fsin.gov.ru/news/detail.php?ELEMENT_ID=686354"/>
    <hyperlink ref="H21" r:id="rId14" display="https://vk.com/nsktv_ru?w=wall-38320907_50974"/>
    <hyperlink ref="H22" r:id="rId15" display="https://nsknews.info/materials/stressuyut-vse-kak-podderzhat-rebyenka-vo-vremya-ekzamenov/"/>
    <hyperlink ref="H23" r:id="rId16"/>
    <hyperlink ref="H24" r:id="rId17" display="https://nsknews.info/materials/vsye-v-shokolade-novoe-prostranstvo-dlya-molodyezhi-otkryli-v-novosibirske/"/>
    <hyperlink ref="H25" r:id="rId18" display="https://nsknews.info/materials/onlayn-ili-vzhivuyu-pochemu-novosibirtsy-ne-umeyut-znakomitsya/?sphrase_id=235535"/>
    <hyperlink ref="H26" r:id="rId19" display="http://deti.gov.ru/articles/regional/vse-budet-v-shokolade-detskij-ombudsmen-vstretilas-s-podrostkami-v-novom-psihologicheskom-prostranstve-v-gorode-novosibirske"/>
    <hyperlink ref="H28" r:id="rId20" display="http://www.deti.gov.ru/articles/news/15-podrostkovyh-programm-socializacii-podrostkov-stali-pobeditelyami-vserossijskogo-konkursa"/>
    <hyperlink ref="H29" r:id="rId21" display="https://www.youtube.com/watch?v=1PzG9_jdpGg"/>
    <hyperlink ref="H30" r:id="rId22" display="https://novo-sibirsk.ru/news/373400/"/>
    <hyperlink ref="H31" r:id="rId23" display="https://novo-sibirsk.ru/news/373745/"/>
    <hyperlink ref="H32" r:id="rId24" display="https://vk.com/radio54nso?w=wall-120417710_29579"/>
    <hyperlink ref="H33" r:id="rId25" display="https://rost.media/public/boremsya-so-stressom-top-5-layfkhakov"/>
  </hyperlinks>
  <pageMargins left="0.7" right="0.7" top="0.75" bottom="0.75" header="0.3" footer="0.3"/>
  <pageSetup paperSize="9" orientation="portrait" r:id="rId2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6"/>
  <sheetViews>
    <sheetView view="pageBreakPreview" zoomScaleSheetLayoutView="100" workbookViewId="0">
      <selection activeCell="D4" sqref="D4"/>
    </sheetView>
  </sheetViews>
  <sheetFormatPr defaultRowHeight="14.25"/>
  <cols>
    <col min="2" max="2" width="27.375" customWidth="1"/>
    <col min="3" max="3" width="93.375" customWidth="1"/>
    <col min="4" max="4" width="31.875" customWidth="1"/>
  </cols>
  <sheetData>
    <row r="1" spans="1:4" ht="18.75">
      <c r="A1" s="365" t="s">
        <v>152</v>
      </c>
      <c r="B1" s="365"/>
      <c r="C1" s="365"/>
      <c r="D1" s="365"/>
    </row>
    <row r="2" spans="1:4" ht="18.75">
      <c r="A2" s="19" t="s">
        <v>43</v>
      </c>
      <c r="B2" s="19" t="s">
        <v>153</v>
      </c>
      <c r="C2" s="19" t="s">
        <v>154</v>
      </c>
      <c r="D2" s="19" t="s">
        <v>155</v>
      </c>
    </row>
    <row r="3" spans="1:4" ht="18.75">
      <c r="A3" s="36">
        <v>1</v>
      </c>
      <c r="B3" s="31" t="s">
        <v>156</v>
      </c>
      <c r="C3" s="56"/>
      <c r="D3" s="26"/>
    </row>
    <row r="4" spans="1:4" ht="350.25" customHeight="1">
      <c r="A4" s="36">
        <v>2</v>
      </c>
      <c r="B4" s="31" t="s">
        <v>157</v>
      </c>
      <c r="C4" s="275" t="s">
        <v>481</v>
      </c>
      <c r="D4" s="277" t="s">
        <v>482</v>
      </c>
    </row>
    <row r="5" spans="1:4" ht="18.75">
      <c r="A5" s="36">
        <v>3</v>
      </c>
      <c r="B5" s="31" t="s">
        <v>158</v>
      </c>
      <c r="C5" s="108"/>
      <c r="D5" s="26"/>
    </row>
    <row r="6" spans="1:4" ht="18.75">
      <c r="A6" s="36">
        <v>4</v>
      </c>
      <c r="B6" s="22" t="s">
        <v>140</v>
      </c>
      <c r="C6" s="109"/>
      <c r="D6" s="2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9"/>
  <sheetViews>
    <sheetView view="pageBreakPreview" zoomScaleNormal="80" zoomScaleSheetLayoutView="100" workbookViewId="0">
      <selection activeCell="F22" sqref="F22"/>
    </sheetView>
  </sheetViews>
  <sheetFormatPr defaultColWidth="9.125" defaultRowHeight="14.25"/>
  <cols>
    <col min="1" max="1" width="11.375" style="1" customWidth="1"/>
    <col min="2" max="2" width="12.625" style="1" customWidth="1"/>
    <col min="3" max="3" width="21.25" style="1" customWidth="1"/>
    <col min="4" max="4" width="13.125" style="1" customWidth="1"/>
    <col min="5" max="5" width="24" style="1" customWidth="1"/>
    <col min="6" max="6" width="21.625" style="1" customWidth="1"/>
    <col min="7" max="7" width="11.25" style="1" customWidth="1"/>
    <col min="8" max="8" width="12.625" style="1" customWidth="1"/>
    <col min="9" max="9" width="11.625" style="1" customWidth="1"/>
    <col min="10" max="10" width="11.25" style="1" bestFit="1" customWidth="1"/>
    <col min="11" max="11" width="23.875" style="1" customWidth="1"/>
    <col min="12" max="12" width="22.125" style="1" customWidth="1"/>
    <col min="13" max="13" width="18.375" style="1" customWidth="1"/>
    <col min="14" max="33" width="9.125" style="1"/>
    <col min="34" max="34" width="12.25" style="1" bestFit="1" customWidth="1"/>
    <col min="35" max="16384" width="9.125" style="1"/>
  </cols>
  <sheetData>
    <row r="1" spans="1:13" ht="18.75" customHeight="1">
      <c r="A1" s="428" t="s">
        <v>239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30"/>
    </row>
    <row r="2" spans="1:13" ht="19.5" customHeight="1">
      <c r="A2" s="431" t="s">
        <v>240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3"/>
    </row>
    <row r="3" spans="1:13" ht="18.75">
      <c r="A3" s="434" t="s">
        <v>159</v>
      </c>
      <c r="B3" s="418" t="s">
        <v>160</v>
      </c>
      <c r="C3" s="418"/>
      <c r="D3" s="418"/>
      <c r="E3" s="418"/>
      <c r="F3" s="418"/>
      <c r="G3" s="418"/>
      <c r="H3" s="418"/>
      <c r="I3" s="418"/>
      <c r="J3" s="418"/>
      <c r="K3" s="418"/>
      <c r="L3" s="419"/>
    </row>
    <row r="4" spans="1:13" ht="19.5" customHeight="1">
      <c r="A4" s="434"/>
      <c r="B4" s="364" t="s">
        <v>161</v>
      </c>
      <c r="C4" s="364" t="s">
        <v>162</v>
      </c>
      <c r="D4" s="364" t="s">
        <v>163</v>
      </c>
      <c r="E4" s="364"/>
      <c r="F4" s="364" t="s">
        <v>164</v>
      </c>
      <c r="G4" s="435" t="s">
        <v>232</v>
      </c>
      <c r="H4" s="364" t="s">
        <v>165</v>
      </c>
      <c r="I4" s="364" t="s">
        <v>166</v>
      </c>
      <c r="J4" s="364" t="s">
        <v>167</v>
      </c>
      <c r="K4" s="364" t="s">
        <v>168</v>
      </c>
      <c r="L4" s="423" t="s">
        <v>169</v>
      </c>
    </row>
    <row r="5" spans="1:13" ht="37.5" customHeight="1">
      <c r="A5" s="434"/>
      <c r="B5" s="364"/>
      <c r="C5" s="364"/>
      <c r="D5" s="268" t="s">
        <v>170</v>
      </c>
      <c r="E5" s="268" t="s">
        <v>171</v>
      </c>
      <c r="F5" s="364"/>
      <c r="G5" s="436"/>
      <c r="H5" s="364"/>
      <c r="I5" s="364"/>
      <c r="J5" s="364"/>
      <c r="K5" s="364"/>
      <c r="L5" s="423"/>
    </row>
    <row r="6" spans="1:13" s="66" customFormat="1" ht="36" customHeight="1">
      <c r="A6" s="70">
        <v>207</v>
      </c>
      <c r="B6" s="93">
        <v>1</v>
      </c>
      <c r="C6" s="94">
        <v>4</v>
      </c>
      <c r="D6" s="94">
        <v>20</v>
      </c>
      <c r="E6" s="94"/>
      <c r="F6" s="94">
        <v>189</v>
      </c>
      <c r="G6" s="94">
        <v>1</v>
      </c>
      <c r="H6" s="94">
        <v>0</v>
      </c>
      <c r="I6" s="94">
        <v>0</v>
      </c>
      <c r="J6" s="94">
        <v>0</v>
      </c>
      <c r="K6" s="94">
        <v>28</v>
      </c>
      <c r="L6" s="95">
        <v>34</v>
      </c>
      <c r="M6" s="65"/>
    </row>
    <row r="7" spans="1:13" ht="18.75" customHeight="1">
      <c r="A7" s="424" t="str">
        <f>IF(A6=B6+C6+D6+E6+F6+G6+H6+I6+J6+K6+L6-A10,"ПРАВИЛЬНО"," НЕПРАВИЛЬНО")</f>
        <v>ПРАВИЛЬНО</v>
      </c>
      <c r="B7" s="425"/>
      <c r="C7" s="426" t="s">
        <v>172</v>
      </c>
      <c r="D7" s="426"/>
      <c r="E7" s="426"/>
      <c r="F7" s="426"/>
      <c r="G7" s="426"/>
      <c r="H7" s="426"/>
      <c r="I7" s="426"/>
      <c r="J7" s="426"/>
      <c r="K7" s="426"/>
      <c r="L7" s="427"/>
      <c r="M7" s="5"/>
    </row>
    <row r="8" spans="1:13" ht="36" customHeight="1">
      <c r="A8" s="71">
        <f>SUM(B8:L8)</f>
        <v>100</v>
      </c>
      <c r="B8" s="57">
        <f>100/A6*(B6-B10)</f>
        <v>0.48309178743961351</v>
      </c>
      <c r="C8" s="57">
        <f>100/A6*(C6-C10)</f>
        <v>1.932367149758454</v>
      </c>
      <c r="D8" s="57">
        <f>100/A6*(D6-D10)</f>
        <v>9.6618357487922708</v>
      </c>
      <c r="E8" s="57">
        <f>100/A6*(E6-E10)</f>
        <v>0</v>
      </c>
      <c r="F8" s="57">
        <f>100/A6*(F6-F10)</f>
        <v>57.487922705314006</v>
      </c>
      <c r="G8" s="57">
        <f>100/A6*(G6-G10)</f>
        <v>0.48309178743961351</v>
      </c>
      <c r="H8" s="57">
        <f>100/A6*(H6-H10)</f>
        <v>0</v>
      </c>
      <c r="I8" s="57">
        <f>100/A6*(I6-I10)</f>
        <v>0</v>
      </c>
      <c r="J8" s="57">
        <f>100/A6*(J6-J10)</f>
        <v>0</v>
      </c>
      <c r="K8" s="57">
        <f>100/A6*(K6-K10)</f>
        <v>13.526570048309178</v>
      </c>
      <c r="L8" s="72">
        <f>100/A6*(L6-L10)</f>
        <v>16.425120772946858</v>
      </c>
      <c r="M8" s="67"/>
    </row>
    <row r="9" spans="1:13" ht="19.5" customHeight="1">
      <c r="A9" s="417" t="s">
        <v>173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9"/>
      <c r="M9" s="5"/>
    </row>
    <row r="10" spans="1:13" s="34" customFormat="1" ht="36" customHeight="1">
      <c r="A10" s="73">
        <f>SUM(B10:L10)</f>
        <v>70</v>
      </c>
      <c r="B10" s="96">
        <v>0</v>
      </c>
      <c r="C10" s="97">
        <v>0</v>
      </c>
      <c r="D10" s="97">
        <v>0</v>
      </c>
      <c r="E10" s="97">
        <v>0</v>
      </c>
      <c r="F10" s="97">
        <v>70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8">
        <v>0</v>
      </c>
    </row>
    <row r="11" spans="1:13" ht="19.5" customHeight="1">
      <c r="A11" s="420" t="s">
        <v>174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2"/>
    </row>
    <row r="12" spans="1:13" s="68" customFormat="1" ht="36" customHeight="1" thickBot="1">
      <c r="A12" s="74">
        <f>SUM(B12:L12)</f>
        <v>30</v>
      </c>
      <c r="B12" s="99">
        <v>0</v>
      </c>
      <c r="C12" s="100">
        <v>0</v>
      </c>
      <c r="D12" s="100">
        <v>0</v>
      </c>
      <c r="E12" s="100">
        <v>0</v>
      </c>
      <c r="F12" s="100">
        <v>30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1">
        <v>0</v>
      </c>
    </row>
    <row r="13" spans="1:13" s="68" customFormat="1" ht="18.75"/>
    <row r="14" spans="1:13" s="68" customFormat="1" ht="18.75"/>
    <row r="15" spans="1:13" s="68" customFormat="1" ht="18.75"/>
    <row r="16" spans="1:13" s="68" customFormat="1" ht="18.75"/>
    <row r="17" s="68" customFormat="1" ht="18.75"/>
    <row r="18" s="68" customFormat="1" ht="18.75"/>
    <row r="19" s="68" customFormat="1" ht="18.75"/>
    <row r="20" s="68" customFormat="1" ht="18.75"/>
    <row r="21" s="68" customFormat="1" ht="18.75"/>
    <row r="22" s="68" customFormat="1" ht="18.75"/>
    <row r="23" s="68" customFormat="1" ht="18.75"/>
    <row r="24" s="68" customFormat="1" ht="18.75"/>
    <row r="25" s="68" customFormat="1" ht="18.75"/>
    <row r="26" s="68" customFormat="1" ht="18.75"/>
    <row r="27" s="68" customFormat="1" ht="18.75"/>
    <row r="28" s="68" customFormat="1" ht="18.75"/>
    <row r="29" s="68" customFormat="1" ht="18.75"/>
    <row r="30" s="68" customFormat="1" ht="18.75"/>
    <row r="31" s="68" customFormat="1" ht="18.75"/>
    <row r="32" s="68" customFormat="1" ht="18.75"/>
    <row r="33" s="68" customFormat="1" ht="18.75"/>
    <row r="34" s="68" customFormat="1" ht="18.75"/>
    <row r="35" s="68" customFormat="1" ht="18.75"/>
    <row r="36" s="68" customFormat="1" ht="18.75"/>
    <row r="37" s="68" customFormat="1" ht="18.75"/>
    <row r="38" s="68" customFormat="1" ht="18.75"/>
    <row r="39" s="68" customFormat="1" ht="18.75"/>
    <row r="40" s="68" customFormat="1" ht="18.75"/>
    <row r="41" s="68" customFormat="1" ht="18.75"/>
    <row r="42" s="68" customFormat="1" ht="18.75"/>
    <row r="43" s="68" customFormat="1" ht="18.75"/>
    <row r="44" s="68" customFormat="1" ht="18.75"/>
    <row r="45" s="68" customFormat="1" ht="18.75"/>
    <row r="46" s="68" customFormat="1" ht="18.75"/>
    <row r="47" s="68" customFormat="1" ht="18.75"/>
    <row r="48" s="68" customFormat="1" ht="18.75"/>
    <row r="49" s="68" customFormat="1" ht="18.75"/>
    <row r="50" s="68" customFormat="1" ht="18.75"/>
    <row r="51" s="68" customFormat="1" ht="18.75"/>
    <row r="52" s="68" customFormat="1" ht="18.75"/>
    <row r="53" s="68" customFormat="1" ht="18.75"/>
    <row r="54" s="69" customFormat="1" ht="15"/>
    <row r="55" s="69" customFormat="1" ht="15"/>
    <row r="56" s="69" customFormat="1" ht="15"/>
    <row r="57" s="69" customFormat="1" ht="15"/>
    <row r="58" s="69" customFormat="1" ht="15"/>
    <row r="59" s="69" customFormat="1" ht="15"/>
  </sheetData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view="pageBreakPreview" topLeftCell="A31" zoomScaleSheetLayoutView="100" workbookViewId="0">
      <selection activeCell="C51" sqref="C51"/>
    </sheetView>
  </sheetViews>
  <sheetFormatPr defaultRowHeight="14.25"/>
  <cols>
    <col min="1" max="1" width="60.75" customWidth="1"/>
    <col min="2" max="2" width="17.125" customWidth="1"/>
    <col min="3" max="3" width="32.875" customWidth="1"/>
    <col min="5" max="5" width="28.125" customWidth="1"/>
  </cols>
  <sheetData>
    <row r="1" spans="1:4" ht="18.75">
      <c r="A1" s="437" t="s">
        <v>241</v>
      </c>
      <c r="B1" s="438"/>
      <c r="C1" s="439"/>
    </row>
    <row r="2" spans="1:4" ht="56.25">
      <c r="A2" s="259" t="s">
        <v>175</v>
      </c>
      <c r="B2" s="268" t="s">
        <v>176</v>
      </c>
      <c r="C2" s="260" t="s">
        <v>177</v>
      </c>
    </row>
    <row r="3" spans="1:4" ht="18.75">
      <c r="A3" s="78" t="s">
        <v>178</v>
      </c>
      <c r="B3" s="16">
        <v>190</v>
      </c>
      <c r="C3" s="79">
        <f>SUM(B6:B14)</f>
        <v>190</v>
      </c>
      <c r="D3" s="75">
        <f>SUM(B6:B14)-B4</f>
        <v>120</v>
      </c>
    </row>
    <row r="4" spans="1:4" ht="37.5">
      <c r="A4" s="18" t="s">
        <v>179</v>
      </c>
      <c r="B4" s="102">
        <v>70</v>
      </c>
      <c r="C4" s="80"/>
      <c r="D4" s="75"/>
    </row>
    <row r="5" spans="1:4" ht="18.75">
      <c r="A5" s="81" t="s">
        <v>15</v>
      </c>
      <c r="B5" s="58"/>
      <c r="C5" s="82"/>
    </row>
    <row r="6" spans="1:4" ht="18.75">
      <c r="A6" s="83" t="s">
        <v>180</v>
      </c>
      <c r="B6" s="96">
        <v>0</v>
      </c>
      <c r="C6" s="84">
        <f>100/B3*B6</f>
        <v>0</v>
      </c>
    </row>
    <row r="7" spans="1:4" ht="18.75">
      <c r="A7" s="83" t="s">
        <v>181</v>
      </c>
      <c r="B7" s="103">
        <v>0</v>
      </c>
      <c r="C7" s="84">
        <f>100/B3*B7</f>
        <v>0</v>
      </c>
    </row>
    <row r="8" spans="1:4" ht="18.75">
      <c r="A8" s="83" t="s">
        <v>182</v>
      </c>
      <c r="B8" s="103">
        <v>0</v>
      </c>
      <c r="C8" s="84">
        <f>100/B3*B8</f>
        <v>0</v>
      </c>
    </row>
    <row r="9" spans="1:4" ht="18.75">
      <c r="A9" s="83" t="s">
        <v>183</v>
      </c>
      <c r="B9" s="103">
        <v>0</v>
      </c>
      <c r="C9" s="84">
        <f>100/B3*B9</f>
        <v>0</v>
      </c>
    </row>
    <row r="10" spans="1:4" ht="18.75">
      <c r="A10" s="83" t="s">
        <v>184</v>
      </c>
      <c r="B10" s="103">
        <v>0</v>
      </c>
      <c r="C10" s="84">
        <f>100/B3*B10</f>
        <v>0</v>
      </c>
    </row>
    <row r="11" spans="1:4" ht="18.75">
      <c r="A11" s="83" t="s">
        <v>185</v>
      </c>
      <c r="B11" s="103">
        <v>23</v>
      </c>
      <c r="C11" s="84">
        <f>100/B3*B11</f>
        <v>12.105263157894736</v>
      </c>
    </row>
    <row r="12" spans="1:4" ht="18.75">
      <c r="A12" s="83" t="s">
        <v>186</v>
      </c>
      <c r="B12" s="103">
        <v>151</v>
      </c>
      <c r="C12" s="84">
        <f>100/B3*B12</f>
        <v>79.473684210526315</v>
      </c>
    </row>
    <row r="13" spans="1:4" ht="18.75">
      <c r="A13" s="83" t="s">
        <v>187</v>
      </c>
      <c r="B13" s="103">
        <v>12</v>
      </c>
      <c r="C13" s="84">
        <f>100/B3*B13</f>
        <v>6.3157894736842106</v>
      </c>
    </row>
    <row r="14" spans="1:4" ht="18.75">
      <c r="A14" s="85" t="s">
        <v>188</v>
      </c>
      <c r="B14" s="103">
        <v>4</v>
      </c>
      <c r="C14" s="84">
        <f>100/B3*B14</f>
        <v>2.1052631578947367</v>
      </c>
    </row>
    <row r="15" spans="1:4" ht="18.75">
      <c r="A15" s="81" t="s">
        <v>189</v>
      </c>
      <c r="B15" s="59">
        <f>SUM(B16,B18,B19,B20)</f>
        <v>120</v>
      </c>
      <c r="C15" s="86" t="str">
        <f>IF(B15=D3,"ПРАВИЛЬНО","НЕПРАВИЛЬНО")</f>
        <v>ПРАВИЛЬНО</v>
      </c>
    </row>
    <row r="16" spans="1:4" ht="18.75">
      <c r="A16" s="83" t="s">
        <v>233</v>
      </c>
      <c r="B16" s="103">
        <v>116</v>
      </c>
      <c r="C16" s="84">
        <f>100/D3*B16</f>
        <v>96.666666666666671</v>
      </c>
    </row>
    <row r="17" spans="1:3" ht="37.5">
      <c r="A17" s="87" t="s">
        <v>190</v>
      </c>
      <c r="B17" s="103">
        <v>0</v>
      </c>
      <c r="C17" s="84">
        <f>100/D3*B17</f>
        <v>0</v>
      </c>
    </row>
    <row r="18" spans="1:3" ht="18.75">
      <c r="A18" s="83" t="s">
        <v>191</v>
      </c>
      <c r="B18" s="103">
        <v>4</v>
      </c>
      <c r="C18" s="84">
        <f>100/D3*B18</f>
        <v>3.3333333333333335</v>
      </c>
    </row>
    <row r="19" spans="1:3" ht="18.75">
      <c r="A19" s="83" t="s">
        <v>192</v>
      </c>
      <c r="B19" s="103">
        <v>0</v>
      </c>
      <c r="C19" s="84">
        <f>100/D3*B19</f>
        <v>0</v>
      </c>
    </row>
    <row r="20" spans="1:3" ht="18.75">
      <c r="A20" s="83" t="s">
        <v>193</v>
      </c>
      <c r="B20" s="103">
        <v>0</v>
      </c>
      <c r="C20" s="84">
        <f>100/D3*B20</f>
        <v>0</v>
      </c>
    </row>
    <row r="21" spans="1:3" ht="18.75">
      <c r="A21" s="81" t="s">
        <v>194</v>
      </c>
      <c r="B21" s="59">
        <f>SUM(B22:B25)</f>
        <v>190</v>
      </c>
      <c r="C21" s="86" t="str">
        <f>IF(B21=B3,"ПРАВИЛЬНО","НЕПРАВИЛЬНО")</f>
        <v>ПРАВИЛЬНО</v>
      </c>
    </row>
    <row r="22" spans="1:3" ht="18.75">
      <c r="A22" s="88" t="s">
        <v>195</v>
      </c>
      <c r="B22" s="103">
        <v>63</v>
      </c>
      <c r="C22" s="84">
        <f>100/B3*B22</f>
        <v>33.157894736842103</v>
      </c>
    </row>
    <row r="23" spans="1:3" ht="18.75">
      <c r="A23" s="83" t="s">
        <v>196</v>
      </c>
      <c r="B23" s="103">
        <v>73</v>
      </c>
      <c r="C23" s="84">
        <f>100/B3*B23</f>
        <v>38.421052631578945</v>
      </c>
    </row>
    <row r="24" spans="1:3" ht="18.75">
      <c r="A24" s="83" t="s">
        <v>197</v>
      </c>
      <c r="B24" s="103">
        <v>0</v>
      </c>
      <c r="C24" s="84">
        <f>100/B3*B24</f>
        <v>0</v>
      </c>
    </row>
    <row r="25" spans="1:3" ht="18.75">
      <c r="A25" s="83" t="s">
        <v>198</v>
      </c>
      <c r="B25" s="103">
        <v>54</v>
      </c>
      <c r="C25" s="84">
        <f>100/B3*B25</f>
        <v>28.421052631578945</v>
      </c>
    </row>
    <row r="26" spans="1:3" ht="18.75">
      <c r="A26" s="81" t="s">
        <v>199</v>
      </c>
      <c r="B26" s="59">
        <f>SUM(B27:B30)</f>
        <v>120</v>
      </c>
      <c r="C26" s="86" t="str">
        <f>IF(B26=D3,"ПРАВИЛЬНО","НЕПРАВИЛЬНО")</f>
        <v>ПРАВИЛЬНО</v>
      </c>
    </row>
    <row r="27" spans="1:3" ht="18.75">
      <c r="A27" s="89" t="s">
        <v>200</v>
      </c>
      <c r="B27" s="96">
        <v>18</v>
      </c>
      <c r="C27" s="84">
        <f>100/D3*B27</f>
        <v>15</v>
      </c>
    </row>
    <row r="28" spans="1:3" ht="18.75">
      <c r="A28" s="89" t="s">
        <v>201</v>
      </c>
      <c r="B28" s="103">
        <v>37</v>
      </c>
      <c r="C28" s="84">
        <f>100/D3*B28</f>
        <v>30.833333333333336</v>
      </c>
    </row>
    <row r="29" spans="1:3" ht="18.75">
      <c r="A29" s="89" t="s">
        <v>202</v>
      </c>
      <c r="B29" s="103">
        <v>33</v>
      </c>
      <c r="C29" s="84">
        <f>100/D3*B29</f>
        <v>27.5</v>
      </c>
    </row>
    <row r="30" spans="1:3" ht="18.75">
      <c r="A30" s="89" t="s">
        <v>203</v>
      </c>
      <c r="B30" s="103">
        <v>32</v>
      </c>
      <c r="C30" s="84">
        <f>100/D3*B30</f>
        <v>26.666666666666668</v>
      </c>
    </row>
    <row r="31" spans="1:3" ht="18.75">
      <c r="A31" s="90" t="s">
        <v>204</v>
      </c>
      <c r="B31" s="59">
        <f>SUM(B32:B35)</f>
        <v>120</v>
      </c>
      <c r="C31" s="86" t="str">
        <f>IF(B31=D3,"ПРАВИЛЬНО","НЕПРАВИЛЬНО")</f>
        <v>ПРАВИЛЬНО</v>
      </c>
    </row>
    <row r="32" spans="1:3" ht="18.75">
      <c r="A32" s="83" t="s">
        <v>200</v>
      </c>
      <c r="B32" s="96">
        <v>15</v>
      </c>
      <c r="C32" s="84">
        <f>100/D3*B32</f>
        <v>12.5</v>
      </c>
    </row>
    <row r="33" spans="1:3" ht="18.75">
      <c r="A33" s="83" t="s">
        <v>201</v>
      </c>
      <c r="B33" s="103">
        <v>30</v>
      </c>
      <c r="C33" s="84">
        <f>100/D3*B33</f>
        <v>25</v>
      </c>
    </row>
    <row r="34" spans="1:3" ht="18.75">
      <c r="A34" s="83" t="s">
        <v>202</v>
      </c>
      <c r="B34" s="103">
        <v>42</v>
      </c>
      <c r="C34" s="84">
        <f>100/D3*B34</f>
        <v>35</v>
      </c>
    </row>
    <row r="35" spans="1:3" ht="18.75">
      <c r="A35" s="83" t="s">
        <v>203</v>
      </c>
      <c r="B35" s="103">
        <v>33</v>
      </c>
      <c r="C35" s="84">
        <f>100/D3*B35</f>
        <v>27.5</v>
      </c>
    </row>
    <row r="36" spans="1:3" ht="18.75">
      <c r="A36" s="81" t="s">
        <v>205</v>
      </c>
      <c r="B36" s="59">
        <f>SUM(B37:B38)</f>
        <v>120</v>
      </c>
      <c r="C36" s="86" t="str">
        <f>IF(B36=D3,"ПРАВИЛЬНО","НЕПРАВИЛЬНО")</f>
        <v>ПРАВИЛЬНО</v>
      </c>
    </row>
    <row r="37" spans="1:3" ht="18.75">
      <c r="A37" s="83" t="s">
        <v>206</v>
      </c>
      <c r="B37" s="96">
        <v>107</v>
      </c>
      <c r="C37" s="84">
        <f>100/D3*B37</f>
        <v>89.166666666666671</v>
      </c>
    </row>
    <row r="38" spans="1:3" ht="19.5" thickBot="1">
      <c r="A38" s="91" t="s">
        <v>207</v>
      </c>
      <c r="B38" s="104">
        <v>13</v>
      </c>
      <c r="C38" s="92">
        <f>100/D3*B38</f>
        <v>10.833333333333334</v>
      </c>
    </row>
    <row r="39" spans="1:3" ht="18.75">
      <c r="A39" s="40"/>
      <c r="B39" s="76"/>
      <c r="C39" s="77"/>
    </row>
  </sheetData>
  <mergeCells count="1">
    <mergeCell ref="A1:C1"/>
  </mergeCells>
  <conditionalFormatting sqref="E13">
    <cfRule type="cellIs" dxfId="0" priority="1" operator="greaterThan">
      <formula>SUM($B$16:$B$20)&lt;&gt;$B$3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BreakPreview" zoomScale="80" zoomScaleSheetLayoutView="80" workbookViewId="0">
      <selection activeCell="D4" sqref="D4"/>
    </sheetView>
  </sheetViews>
  <sheetFormatPr defaultRowHeight="15.75"/>
  <cols>
    <col min="1" max="1" width="25.25" customWidth="1"/>
    <col min="2" max="2" width="16.375" customWidth="1"/>
    <col min="3" max="3" width="63.375" style="297" customWidth="1"/>
    <col min="4" max="4" width="26.625" customWidth="1"/>
    <col min="5" max="5" width="17.75" customWidth="1"/>
    <col min="6" max="6" width="74.25" style="301" customWidth="1"/>
  </cols>
  <sheetData>
    <row r="1" spans="1:6" ht="36" customHeight="1">
      <c r="A1" s="416" t="s">
        <v>208</v>
      </c>
      <c r="B1" s="416"/>
      <c r="C1" s="416"/>
      <c r="D1" s="1"/>
      <c r="E1" s="34"/>
      <c r="F1" s="300"/>
    </row>
    <row r="2" spans="1:6" ht="57" customHeight="1">
      <c r="A2" s="268" t="s">
        <v>209</v>
      </c>
      <c r="B2" s="19" t="s">
        <v>210</v>
      </c>
      <c r="C2" s="298" t="s">
        <v>539</v>
      </c>
      <c r="D2" s="268" t="s">
        <v>209</v>
      </c>
      <c r="E2" s="19" t="s">
        <v>210</v>
      </c>
      <c r="F2" s="298" t="s">
        <v>536</v>
      </c>
    </row>
    <row r="3" spans="1:6" ht="37.5">
      <c r="A3" s="273" t="s">
        <v>211</v>
      </c>
      <c r="B3" s="61">
        <f>SUM(B4:B34)</f>
        <v>48</v>
      </c>
      <c r="C3" s="296"/>
      <c r="D3" s="273" t="s">
        <v>212</v>
      </c>
      <c r="E3" s="61">
        <f>SUM(E4:E34)</f>
        <v>91</v>
      </c>
      <c r="F3" s="299"/>
    </row>
    <row r="4" spans="1:6" ht="31.5">
      <c r="A4" s="302"/>
      <c r="B4" s="278">
        <v>8</v>
      </c>
      <c r="C4" s="304" t="s">
        <v>483</v>
      </c>
      <c r="D4" s="305"/>
      <c r="E4" s="278">
        <v>1</v>
      </c>
      <c r="F4" s="307" t="s">
        <v>514</v>
      </c>
    </row>
    <row r="5" spans="1:6" ht="31.5">
      <c r="A5" s="303"/>
      <c r="B5" s="278">
        <v>1</v>
      </c>
      <c r="C5" s="304" t="s">
        <v>484</v>
      </c>
      <c r="D5" s="306"/>
      <c r="E5" s="278">
        <v>3</v>
      </c>
      <c r="F5" s="308" t="s">
        <v>485</v>
      </c>
    </row>
    <row r="6" spans="1:6" ht="31.5">
      <c r="A6" s="303"/>
      <c r="B6" s="278">
        <v>1</v>
      </c>
      <c r="C6" s="304" t="s">
        <v>485</v>
      </c>
      <c r="D6" s="306"/>
      <c r="E6" s="278">
        <v>9</v>
      </c>
      <c r="F6" s="307" t="s">
        <v>493</v>
      </c>
    </row>
    <row r="7" spans="1:6" ht="31.5">
      <c r="A7" s="303"/>
      <c r="B7" s="276">
        <v>8</v>
      </c>
      <c r="C7" s="304" t="s">
        <v>486</v>
      </c>
      <c r="D7" s="306"/>
      <c r="E7" s="278">
        <v>1</v>
      </c>
      <c r="F7" s="307" t="s">
        <v>494</v>
      </c>
    </row>
    <row r="8" spans="1:6" ht="18.75">
      <c r="A8" s="303"/>
      <c r="B8" s="276">
        <v>1</v>
      </c>
      <c r="C8" s="304" t="s">
        <v>487</v>
      </c>
      <c r="D8" s="306"/>
      <c r="E8" s="278">
        <v>1</v>
      </c>
      <c r="F8" s="307" t="s">
        <v>515</v>
      </c>
    </row>
    <row r="9" spans="1:6" ht="18.75">
      <c r="A9" s="303"/>
      <c r="B9" s="276">
        <v>2</v>
      </c>
      <c r="C9" s="304" t="s">
        <v>488</v>
      </c>
      <c r="D9" s="306"/>
      <c r="E9" s="278">
        <v>9</v>
      </c>
      <c r="F9" s="304" t="s">
        <v>537</v>
      </c>
    </row>
    <row r="10" spans="1:6" ht="18.75">
      <c r="A10" s="303"/>
      <c r="B10" s="276">
        <v>1</v>
      </c>
      <c r="C10" s="304" t="s">
        <v>489</v>
      </c>
      <c r="D10" s="306"/>
      <c r="E10" s="278">
        <v>1</v>
      </c>
      <c r="F10" s="307" t="s">
        <v>516</v>
      </c>
    </row>
    <row r="11" spans="1:6" ht="31.5">
      <c r="A11" s="303"/>
      <c r="B11" s="276">
        <v>1</v>
      </c>
      <c r="C11" s="304" t="s">
        <v>490</v>
      </c>
      <c r="D11" s="306"/>
      <c r="E11" s="278">
        <v>1</v>
      </c>
      <c r="F11" s="307" t="s">
        <v>517</v>
      </c>
    </row>
    <row r="12" spans="1:6" ht="31.5">
      <c r="A12" s="303"/>
      <c r="B12" s="276">
        <v>1</v>
      </c>
      <c r="C12" s="304" t="s">
        <v>491</v>
      </c>
      <c r="D12" s="306"/>
      <c r="E12" s="278">
        <v>3</v>
      </c>
      <c r="F12" s="307" t="s">
        <v>518</v>
      </c>
    </row>
    <row r="13" spans="1:6" ht="31.5">
      <c r="A13" s="303"/>
      <c r="B13" s="276">
        <v>1</v>
      </c>
      <c r="C13" s="304" t="s">
        <v>492</v>
      </c>
      <c r="D13" s="306"/>
      <c r="E13" s="278">
        <v>1</v>
      </c>
      <c r="F13" s="307" t="s">
        <v>519</v>
      </c>
    </row>
    <row r="14" spans="1:6" ht="31.5">
      <c r="A14" s="303"/>
      <c r="B14" s="278">
        <v>1</v>
      </c>
      <c r="C14" s="304" t="s">
        <v>493</v>
      </c>
      <c r="D14" s="306"/>
      <c r="E14" s="278">
        <v>3</v>
      </c>
      <c r="F14" s="307" t="s">
        <v>487</v>
      </c>
    </row>
    <row r="15" spans="1:6" ht="31.5">
      <c r="A15" s="303"/>
      <c r="B15" s="276">
        <v>2</v>
      </c>
      <c r="C15" s="304" t="s">
        <v>494</v>
      </c>
      <c r="D15" s="306"/>
      <c r="E15" s="278">
        <v>3</v>
      </c>
      <c r="F15" s="307" t="s">
        <v>486</v>
      </c>
    </row>
    <row r="16" spans="1:6" ht="31.5">
      <c r="A16" s="303"/>
      <c r="B16" s="276">
        <v>1</v>
      </c>
      <c r="C16" s="304" t="s">
        <v>495</v>
      </c>
      <c r="D16" s="306"/>
      <c r="E16" s="278">
        <v>1</v>
      </c>
      <c r="F16" s="307" t="s">
        <v>520</v>
      </c>
    </row>
    <row r="17" spans="1:6" ht="18.75">
      <c r="A17" s="303"/>
      <c r="B17" s="276">
        <v>1</v>
      </c>
      <c r="C17" s="304" t="s">
        <v>496</v>
      </c>
      <c r="D17" s="306"/>
      <c r="E17" s="278">
        <v>3</v>
      </c>
      <c r="F17" s="307" t="s">
        <v>521</v>
      </c>
    </row>
    <row r="18" spans="1:6" ht="32.25" customHeight="1">
      <c r="A18" s="303"/>
      <c r="B18" s="276">
        <v>1</v>
      </c>
      <c r="C18" s="304" t="s">
        <v>497</v>
      </c>
      <c r="D18" s="306"/>
      <c r="E18" s="278">
        <v>1</v>
      </c>
      <c r="F18" s="307" t="s">
        <v>522</v>
      </c>
    </row>
    <row r="19" spans="1:6" ht="18.75">
      <c r="A19" s="303"/>
      <c r="B19" s="276">
        <v>1</v>
      </c>
      <c r="C19" s="304" t="s">
        <v>498</v>
      </c>
      <c r="D19" s="306"/>
      <c r="E19" s="278">
        <v>7</v>
      </c>
      <c r="F19" s="307" t="s">
        <v>523</v>
      </c>
    </row>
    <row r="20" spans="1:6" ht="31.5">
      <c r="A20" s="303"/>
      <c r="B20" s="276">
        <v>1</v>
      </c>
      <c r="C20" s="304" t="s">
        <v>499</v>
      </c>
      <c r="D20" s="306"/>
      <c r="E20" s="278">
        <v>2</v>
      </c>
      <c r="F20" s="307" t="s">
        <v>524</v>
      </c>
    </row>
    <row r="21" spans="1:6" ht="31.5">
      <c r="A21" s="303"/>
      <c r="B21" s="276">
        <v>1</v>
      </c>
      <c r="C21" s="304" t="s">
        <v>500</v>
      </c>
      <c r="D21" s="306"/>
      <c r="E21" s="278">
        <v>1</v>
      </c>
      <c r="F21" s="307" t="s">
        <v>525</v>
      </c>
    </row>
    <row r="22" spans="1:6" ht="47.25">
      <c r="A22" s="303"/>
      <c r="B22" s="276">
        <v>1</v>
      </c>
      <c r="C22" s="304" t="s">
        <v>501</v>
      </c>
      <c r="D22" s="306"/>
      <c r="E22" s="278">
        <v>2</v>
      </c>
      <c r="F22" s="307" t="s">
        <v>526</v>
      </c>
    </row>
    <row r="23" spans="1:6" ht="31.5">
      <c r="A23" s="303"/>
      <c r="B23" s="276">
        <v>1</v>
      </c>
      <c r="C23" s="304" t="s">
        <v>502</v>
      </c>
      <c r="D23" s="306"/>
      <c r="E23" s="278">
        <v>1</v>
      </c>
      <c r="F23" s="307" t="s">
        <v>527</v>
      </c>
    </row>
    <row r="24" spans="1:6" ht="31.5">
      <c r="A24" s="303"/>
      <c r="B24" s="278">
        <v>2</v>
      </c>
      <c r="C24" s="304" t="s">
        <v>503</v>
      </c>
      <c r="D24" s="306"/>
      <c r="E24" s="278">
        <v>4</v>
      </c>
      <c r="F24" s="307" t="s">
        <v>528</v>
      </c>
    </row>
    <row r="25" spans="1:6" ht="31.5">
      <c r="A25" s="267"/>
      <c r="B25" s="276">
        <v>1</v>
      </c>
      <c r="C25" s="304" t="s">
        <v>504</v>
      </c>
      <c r="E25" s="278">
        <v>1</v>
      </c>
      <c r="F25" s="308" t="s">
        <v>529</v>
      </c>
    </row>
    <row r="26" spans="1:6" ht="31.5">
      <c r="A26" s="267"/>
      <c r="B26" s="278">
        <v>1</v>
      </c>
      <c r="C26" s="304" t="s">
        <v>505</v>
      </c>
      <c r="E26" s="278">
        <v>1</v>
      </c>
      <c r="F26" s="307" t="s">
        <v>530</v>
      </c>
    </row>
    <row r="27" spans="1:6" ht="31.5">
      <c r="A27" s="267"/>
      <c r="B27" s="276">
        <v>1</v>
      </c>
      <c r="C27" s="304" t="s">
        <v>506</v>
      </c>
      <c r="E27" s="278">
        <v>1</v>
      </c>
      <c r="F27" s="304" t="s">
        <v>538</v>
      </c>
    </row>
    <row r="28" spans="1:6">
      <c r="A28" s="267"/>
      <c r="B28" s="276">
        <v>1</v>
      </c>
      <c r="C28" s="304" t="s">
        <v>507</v>
      </c>
      <c r="E28" s="278">
        <v>3</v>
      </c>
      <c r="F28" s="307" t="s">
        <v>531</v>
      </c>
    </row>
    <row r="29" spans="1:6" ht="31.5">
      <c r="A29" s="267"/>
      <c r="B29" s="276">
        <v>1</v>
      </c>
      <c r="C29" s="304" t="s">
        <v>508</v>
      </c>
      <c r="E29" s="278">
        <v>1</v>
      </c>
      <c r="F29" s="307" t="s">
        <v>532</v>
      </c>
    </row>
    <row r="30" spans="1:6" ht="31.5">
      <c r="A30" s="267"/>
      <c r="B30" s="276">
        <v>1</v>
      </c>
      <c r="C30" s="304" t="s">
        <v>509</v>
      </c>
      <c r="E30" s="278">
        <v>2</v>
      </c>
      <c r="F30" s="307" t="s">
        <v>533</v>
      </c>
    </row>
    <row r="31" spans="1:6">
      <c r="A31" s="267"/>
      <c r="B31" s="276">
        <v>1</v>
      </c>
      <c r="C31" s="304" t="s">
        <v>510</v>
      </c>
      <c r="E31" s="278">
        <v>1</v>
      </c>
      <c r="F31" s="307" t="s">
        <v>507</v>
      </c>
    </row>
    <row r="32" spans="1:6" ht="31.5">
      <c r="A32" s="267"/>
      <c r="B32" s="276">
        <v>1</v>
      </c>
      <c r="C32" s="304" t="s">
        <v>511</v>
      </c>
      <c r="E32" s="278">
        <v>1</v>
      </c>
      <c r="F32" s="307" t="s">
        <v>534</v>
      </c>
    </row>
    <row r="33" spans="1:6">
      <c r="A33" s="267"/>
      <c r="B33" s="276">
        <v>1</v>
      </c>
      <c r="C33" s="304" t="s">
        <v>512</v>
      </c>
      <c r="E33" s="278">
        <v>2</v>
      </c>
      <c r="F33" s="307" t="s">
        <v>513</v>
      </c>
    </row>
    <row r="34" spans="1:6">
      <c r="A34" s="267"/>
      <c r="B34" s="276">
        <v>1</v>
      </c>
      <c r="C34" s="304" t="s">
        <v>513</v>
      </c>
      <c r="E34" s="278">
        <v>20</v>
      </c>
      <c r="F34" s="307" t="s">
        <v>535</v>
      </c>
    </row>
  </sheetData>
  <mergeCells count="1">
    <mergeCell ref="A1:C1"/>
  </mergeCells>
  <hyperlinks>
    <hyperlink ref="C4" r:id="rId1" display="https://нск-сфера.рф/"/>
    <hyperlink ref="C5" r:id="rId2" display="https://infourok.ru/backOffice/kursy"/>
    <hyperlink ref="C7" r:id="rId3" display="https://ido-de.nspu.ru/"/>
    <hyperlink ref="C8" r:id="rId4" display="https://isc.su/"/>
    <hyperlink ref="C9" r:id="rId5" display="https://ifs-russia.ru/"/>
    <hyperlink ref="C10" r:id="rId6" display="https://artterapia.ru/"/>
    <hyperlink ref="C11" r:id="rId7" display="https://vk.com/oz.gornostay?w=wall-162725421_6527"/>
    <hyperlink ref="C12" r:id="rId8" display="https://psychodemia.ru/"/>
    <hyperlink ref="C13" r:id="rId9" display="https://vk.com/progizn_pm"/>
    <hyperlink ref="C14" r:id="rId10" display="http://nikp.ru/"/>
    <hyperlink ref="C15" r:id="rId11" display="https://centrmetafora.ru/"/>
    <hyperlink ref="C17" r:id="rId12" display="https://doiso.ru/"/>
    <hyperlink ref="C18" r:id="rId13" display="https://fcprc.ru/"/>
    <hyperlink ref="C19" r:id="rId14" display="http://ljubava.ru/obuchenie/raspisanie/"/>
    <hyperlink ref="C20" r:id="rId15" display="https://online.migip.ru/"/>
    <hyperlink ref="C21" r:id="rId16" display="https://psycards.ru/onlain-kurs-o-lubvi"/>
    <hyperlink ref="C22" r:id="rId17" display="https://education-psy.ru/katimagpsih"/>
    <hyperlink ref="C23" r:id="rId18" display="https://miep-center.ru/"/>
    <hyperlink ref="C24" r:id="rId19" display="https://www.imaton.ru/"/>
    <hyperlink ref="C25" r:id="rId20" display="https://psyaspekt.ru/"/>
    <hyperlink ref="C26" r:id="rId21" display="http://sgdeti.ru/projects/"/>
    <hyperlink ref="C27" r:id="rId22" display="https://camp.eeip.ru/"/>
    <hyperlink ref="C28" r:id="rId23" display="https://www.nstu.ru/campus/my_territory"/>
    <hyperlink ref="C29" r:id="rId24" display="https://artpsy.top/"/>
    <hyperlink ref="C30" r:id="rId25" display="http://tdt-edu.ru/"/>
    <hyperlink ref="C31" r:id="rId26" display="https://inna-zezulinskaya.online/homeguest"/>
    <hyperlink ref="C32" r:id="rId27" display="https://neurographica.metamodern.ru/events/specialist/"/>
    <hyperlink ref="C33" r:id="rId28" display="https://psy-practic.ru/art_therapy"/>
    <hyperlink ref="C34" r:id="rId29" display="https://stepik.org/course/61918/promo"/>
    <hyperlink ref="F4" r:id="rId30" display="https://www.sispp.ru/"/>
    <hyperlink ref="F6" r:id="rId31" display="http://nikp.ru/"/>
    <hyperlink ref="F7" r:id="rId32" display="https://centrmetafora.ru/"/>
    <hyperlink ref="F8" r:id="rId33" display="https://fgp.su/"/>
    <hyperlink ref="F10" r:id="rId34" display="https://emdrspb.ru/"/>
    <hyperlink ref="F11" r:id="rId35" location="dates" display="https://nlpn.ru/events/kurs-kouching/ - dates"/>
    <hyperlink ref="F12" r:id="rId36" display="https://www.familyland.ru/"/>
    <hyperlink ref="F13" r:id="rId37" display="https://gestalt.ru/lecture/on-lajn-kurs-psihiatriya-dlya-psihologov-2022-2023/"/>
    <hyperlink ref="F14" r:id="rId38" display="https://isc.su/"/>
    <hyperlink ref="F15" r:id="rId39" display="https://ido-de.nspu.ru/"/>
    <hyperlink ref="F16" r:id="rId40" display="https://sipk.ru/"/>
    <hyperlink ref="F17" r:id="rId41" display="https://uom.education/"/>
    <hyperlink ref="F18" r:id="rId42" display="https://psymsu.info/act?ysclid=lof5urczxl174411687"/>
    <hyperlink ref="F19" r:id="rId43" display="https://infourok.ru/"/>
    <hyperlink ref="F20" r:id="rId44" display="https://psymetod.ru/"/>
    <hyperlink ref="F21" r:id="rId45" display="https://institut.moscow/?ysclid=loi8t355at739334601"/>
    <hyperlink ref="F22" r:id="rId46" display="https://www.imaton.ru/"/>
    <hyperlink ref="F23" r:id="rId47" display="https://учисьпсихологии.рф/kvalifikacii?ysclid=loi972699z578064596"/>
    <hyperlink ref="F24" r:id="rId48" display="https://nadpo.ru/"/>
    <hyperlink ref="F26" r:id="rId49" location="about" display="https://oinpp.com/p1_l1 - about"/>
    <hyperlink ref="F28" r:id="rId50" display="http://www.obrazovanie9.ru/"/>
    <hyperlink ref="F29" r:id="rId51" display="https://vk.com/pro_shkola_online?w=wall-157934626_56265"/>
    <hyperlink ref="F30" r:id="rId52" display="https://eeip.ru/obrazovanie/"/>
    <hyperlink ref="F31" r:id="rId53" display="https://www.nstu.ru/campus/my_territory"/>
    <hyperlink ref="F32" r:id="rId54" location="home" display="https://cbt-online.ru/ - home"/>
    <hyperlink ref="F33" r:id="rId55" display="https://stepik.org/course/61918/promo"/>
    <hyperlink ref="F34" r:id="rId56" display="https://rodnik-nsk.ru/svedenija-ob-organizacii/obrazovanie/"/>
  </hyperlinks>
  <pageMargins left="0.7" right="0.7" top="0.75" bottom="0.75" header="0.3" footer="0.3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9"/>
  <sheetViews>
    <sheetView view="pageBreakPreview" zoomScale="70" zoomScaleNormal="80" zoomScaleSheetLayoutView="70" workbookViewId="0">
      <selection activeCell="W8" sqref="W8"/>
    </sheetView>
  </sheetViews>
  <sheetFormatPr defaultColWidth="9" defaultRowHeight="14.25"/>
  <cols>
    <col min="1" max="1" width="28.75" style="224" customWidth="1"/>
    <col min="2" max="16384" width="9" style="224"/>
  </cols>
  <sheetData>
    <row r="1" spans="1:17" ht="18.75">
      <c r="A1" s="348" t="s">
        <v>10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50"/>
    </row>
    <row r="2" spans="1:17" ht="18.75">
      <c r="A2" s="351" t="s">
        <v>11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3"/>
    </row>
    <row r="3" spans="1:17" ht="18.75">
      <c r="A3" s="354" t="s">
        <v>12</v>
      </c>
      <c r="B3" s="355" t="s">
        <v>13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6"/>
    </row>
    <row r="4" spans="1:17" ht="18.75">
      <c r="A4" s="354"/>
      <c r="B4" s="357" t="s">
        <v>14</v>
      </c>
      <c r="C4" s="357"/>
      <c r="D4" s="355" t="s">
        <v>15</v>
      </c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6"/>
    </row>
    <row r="5" spans="1:17" ht="18.75">
      <c r="A5" s="354"/>
      <c r="B5" s="357"/>
      <c r="C5" s="357"/>
      <c r="D5" s="355" t="s">
        <v>16</v>
      </c>
      <c r="E5" s="355"/>
      <c r="F5" s="355" t="s">
        <v>17</v>
      </c>
      <c r="G5" s="355"/>
      <c r="H5" s="355" t="s">
        <v>18</v>
      </c>
      <c r="I5" s="355"/>
      <c r="J5" s="355" t="s">
        <v>19</v>
      </c>
      <c r="K5" s="355"/>
      <c r="L5" s="355" t="s">
        <v>20</v>
      </c>
      <c r="M5" s="355"/>
      <c r="N5" s="355" t="s">
        <v>21</v>
      </c>
      <c r="O5" s="355"/>
      <c r="P5" s="355" t="s">
        <v>22</v>
      </c>
      <c r="Q5" s="356"/>
    </row>
    <row r="6" spans="1:17" ht="105" customHeight="1">
      <c r="A6" s="354"/>
      <c r="B6" s="225" t="s">
        <v>23</v>
      </c>
      <c r="C6" s="226" t="s">
        <v>270</v>
      </c>
      <c r="D6" s="225" t="s">
        <v>23</v>
      </c>
      <c r="E6" s="226" t="s">
        <v>271</v>
      </c>
      <c r="F6" s="225" t="s">
        <v>23</v>
      </c>
      <c r="G6" s="226" t="s">
        <v>271</v>
      </c>
      <c r="H6" s="225" t="s">
        <v>23</v>
      </c>
      <c r="I6" s="226" t="s">
        <v>271</v>
      </c>
      <c r="J6" s="225" t="s">
        <v>23</v>
      </c>
      <c r="K6" s="226" t="s">
        <v>272</v>
      </c>
      <c r="L6" s="225" t="s">
        <v>23</v>
      </c>
      <c r="M6" s="226" t="s">
        <v>271</v>
      </c>
      <c r="N6" s="225" t="s">
        <v>23</v>
      </c>
      <c r="O6" s="226" t="s">
        <v>271</v>
      </c>
      <c r="P6" s="225" t="s">
        <v>23</v>
      </c>
      <c r="Q6" s="227" t="s">
        <v>271</v>
      </c>
    </row>
    <row r="7" spans="1:17" ht="18.75">
      <c r="A7" s="345" t="s">
        <v>24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7"/>
    </row>
    <row r="8" spans="1:17" ht="36.75" customHeight="1">
      <c r="A8" s="228" t="s">
        <v>25</v>
      </c>
      <c r="B8" s="230">
        <f>SUM(B9:B13,B15:B19)</f>
        <v>4764</v>
      </c>
      <c r="C8" s="230">
        <f>SUM(C9:C13,C15:C19)</f>
        <v>21968</v>
      </c>
      <c r="D8" s="230">
        <f>SUM(D9:D13,D15:D19)</f>
        <v>946</v>
      </c>
      <c r="E8" s="230">
        <f t="shared" ref="E8:Q8" si="0">SUM(E9:E13,E15:E19)</f>
        <v>4814</v>
      </c>
      <c r="F8" s="230">
        <f t="shared" si="0"/>
        <v>541</v>
      </c>
      <c r="G8" s="230">
        <f t="shared" si="0"/>
        <v>4375</v>
      </c>
      <c r="H8" s="230">
        <f t="shared" si="0"/>
        <v>1044</v>
      </c>
      <c r="I8" s="230">
        <f t="shared" si="0"/>
        <v>4799</v>
      </c>
      <c r="J8" s="230">
        <f t="shared" si="0"/>
        <v>1754</v>
      </c>
      <c r="K8" s="230">
        <f t="shared" si="0"/>
        <v>5986</v>
      </c>
      <c r="L8" s="230">
        <f t="shared" si="0"/>
        <v>126</v>
      </c>
      <c r="M8" s="230">
        <f t="shared" si="0"/>
        <v>126</v>
      </c>
      <c r="N8" s="230">
        <f t="shared" si="0"/>
        <v>213</v>
      </c>
      <c r="O8" s="230">
        <f t="shared" si="0"/>
        <v>390</v>
      </c>
      <c r="P8" s="230">
        <f t="shared" si="0"/>
        <v>140</v>
      </c>
      <c r="Q8" s="230">
        <f t="shared" si="0"/>
        <v>1478</v>
      </c>
    </row>
    <row r="9" spans="1:17" ht="38.25" customHeight="1">
      <c r="A9" s="250" t="s">
        <v>79</v>
      </c>
      <c r="B9" s="229">
        <f t="shared" ref="B9:C13" si="1">SUM(D9,F9,H9,J9,L9,N9,P9)</f>
        <v>813</v>
      </c>
      <c r="C9" s="229">
        <f t="shared" si="1"/>
        <v>813</v>
      </c>
      <c r="D9" s="232">
        <v>121</v>
      </c>
      <c r="E9" s="233">
        <v>121</v>
      </c>
      <c r="F9" s="233">
        <v>74</v>
      </c>
      <c r="G9" s="233">
        <v>74</v>
      </c>
      <c r="H9" s="233">
        <v>162</v>
      </c>
      <c r="I9" s="233">
        <v>162</v>
      </c>
      <c r="J9" s="233">
        <v>359</v>
      </c>
      <c r="K9" s="233">
        <v>359</v>
      </c>
      <c r="L9" s="233">
        <v>35</v>
      </c>
      <c r="M9" s="233">
        <v>35</v>
      </c>
      <c r="N9" s="233">
        <v>48</v>
      </c>
      <c r="O9" s="233">
        <v>48</v>
      </c>
      <c r="P9" s="233">
        <v>14</v>
      </c>
      <c r="Q9" s="234">
        <v>14</v>
      </c>
    </row>
    <row r="10" spans="1:17" ht="38.25" customHeight="1">
      <c r="A10" s="251" t="s">
        <v>386</v>
      </c>
      <c r="B10" s="229">
        <f t="shared" ref="B10:B12" si="2">SUM(D10,F10,H10,J10,L10,N10,P10)</f>
        <v>34</v>
      </c>
      <c r="C10" s="229">
        <f t="shared" ref="C10:C12" si="3">SUM(E10,G10,I10,K10,M10,O10,Q10)</f>
        <v>450</v>
      </c>
      <c r="D10" s="235">
        <v>0</v>
      </c>
      <c r="E10" s="236">
        <v>0</v>
      </c>
      <c r="F10" s="236">
        <v>3</v>
      </c>
      <c r="G10" s="236">
        <v>86</v>
      </c>
      <c r="H10" s="236">
        <v>9</v>
      </c>
      <c r="I10" s="236">
        <v>129</v>
      </c>
      <c r="J10" s="236">
        <v>2</v>
      </c>
      <c r="K10" s="236">
        <v>30</v>
      </c>
      <c r="L10" s="236">
        <v>1</v>
      </c>
      <c r="M10" s="236">
        <v>1</v>
      </c>
      <c r="N10" s="236">
        <v>13</v>
      </c>
      <c r="O10" s="236">
        <v>26</v>
      </c>
      <c r="P10" s="236">
        <v>6</v>
      </c>
      <c r="Q10" s="237">
        <v>178</v>
      </c>
    </row>
    <row r="11" spans="1:17" ht="38.25" customHeight="1">
      <c r="A11" s="251" t="s">
        <v>387</v>
      </c>
      <c r="B11" s="229">
        <f t="shared" si="2"/>
        <v>209</v>
      </c>
      <c r="C11" s="229">
        <f t="shared" si="3"/>
        <v>2322</v>
      </c>
      <c r="D11" s="235">
        <v>27</v>
      </c>
      <c r="E11" s="236">
        <v>397</v>
      </c>
      <c r="F11" s="236">
        <v>30</v>
      </c>
      <c r="G11" s="236">
        <v>521</v>
      </c>
      <c r="H11" s="236">
        <v>46</v>
      </c>
      <c r="I11" s="236">
        <v>372</v>
      </c>
      <c r="J11" s="236">
        <v>99</v>
      </c>
      <c r="K11" s="236">
        <v>790</v>
      </c>
      <c r="L11" s="236">
        <v>0</v>
      </c>
      <c r="M11" s="236">
        <v>0</v>
      </c>
      <c r="N11" s="236">
        <v>0</v>
      </c>
      <c r="O11" s="236">
        <v>0</v>
      </c>
      <c r="P11" s="236">
        <v>7</v>
      </c>
      <c r="Q11" s="237">
        <v>242</v>
      </c>
    </row>
    <row r="12" spans="1:17" ht="50.25" customHeight="1">
      <c r="A12" s="251" t="s">
        <v>388</v>
      </c>
      <c r="B12" s="229">
        <f t="shared" si="2"/>
        <v>41</v>
      </c>
      <c r="C12" s="229">
        <f t="shared" si="3"/>
        <v>1507</v>
      </c>
      <c r="D12" s="235">
        <v>3</v>
      </c>
      <c r="E12" s="236">
        <v>156</v>
      </c>
      <c r="F12" s="236">
        <v>7</v>
      </c>
      <c r="G12" s="236">
        <v>125</v>
      </c>
      <c r="H12" s="236">
        <v>1</v>
      </c>
      <c r="I12" s="236">
        <v>205</v>
      </c>
      <c r="J12" s="236">
        <v>28</v>
      </c>
      <c r="K12" s="236">
        <v>931</v>
      </c>
      <c r="L12" s="236">
        <v>0</v>
      </c>
      <c r="M12" s="236">
        <v>0</v>
      </c>
      <c r="N12" s="236">
        <v>1</v>
      </c>
      <c r="O12" s="236">
        <v>30</v>
      </c>
      <c r="P12" s="236">
        <v>1</v>
      </c>
      <c r="Q12" s="237">
        <v>60</v>
      </c>
    </row>
    <row r="13" spans="1:17" ht="18.75">
      <c r="A13" s="251" t="s">
        <v>389</v>
      </c>
      <c r="B13" s="229">
        <f t="shared" si="1"/>
        <v>2</v>
      </c>
      <c r="C13" s="229">
        <f t="shared" si="1"/>
        <v>136</v>
      </c>
      <c r="D13" s="235">
        <v>0</v>
      </c>
      <c r="E13" s="236">
        <v>0</v>
      </c>
      <c r="F13" s="236">
        <v>1</v>
      </c>
      <c r="G13" s="236">
        <v>111</v>
      </c>
      <c r="H13" s="236">
        <v>1</v>
      </c>
      <c r="I13" s="236">
        <v>25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7">
        <v>0</v>
      </c>
    </row>
    <row r="14" spans="1:17" ht="18.75">
      <c r="A14" s="345" t="s">
        <v>26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7"/>
    </row>
    <row r="15" spans="1:17" ht="42.75" customHeight="1">
      <c r="A15" s="250" t="s">
        <v>79</v>
      </c>
      <c r="B15" s="230">
        <f>SUM(D15,F15,H15,J15,L15,N15,P15)</f>
        <v>2799</v>
      </c>
      <c r="C15" s="229">
        <f t="shared" ref="B15:C19" si="4">SUM(E15,G15,I15,K15,M15,O15,Q15)</f>
        <v>2799</v>
      </c>
      <c r="D15" s="232">
        <v>540</v>
      </c>
      <c r="E15" s="233">
        <v>540</v>
      </c>
      <c r="F15" s="233">
        <v>248</v>
      </c>
      <c r="G15" s="233">
        <v>248</v>
      </c>
      <c r="H15" s="233">
        <v>657</v>
      </c>
      <c r="I15" s="233">
        <v>657</v>
      </c>
      <c r="J15" s="233">
        <v>1100</v>
      </c>
      <c r="K15" s="233">
        <v>1100</v>
      </c>
      <c r="L15" s="233">
        <v>90</v>
      </c>
      <c r="M15" s="233">
        <v>90</v>
      </c>
      <c r="N15" s="233">
        <v>96</v>
      </c>
      <c r="O15" s="233">
        <v>96</v>
      </c>
      <c r="P15" s="233">
        <v>68</v>
      </c>
      <c r="Q15" s="234">
        <v>68</v>
      </c>
    </row>
    <row r="16" spans="1:17" ht="45" customHeight="1">
      <c r="A16" s="251" t="s">
        <v>386</v>
      </c>
      <c r="B16" s="229">
        <f t="shared" si="4"/>
        <v>113</v>
      </c>
      <c r="C16" s="229">
        <f t="shared" si="4"/>
        <v>618</v>
      </c>
      <c r="D16" s="235">
        <v>26</v>
      </c>
      <c r="E16" s="236">
        <v>119</v>
      </c>
      <c r="F16" s="236">
        <v>10</v>
      </c>
      <c r="G16" s="236">
        <v>136</v>
      </c>
      <c r="H16" s="236">
        <v>13</v>
      </c>
      <c r="I16" s="236">
        <v>104</v>
      </c>
      <c r="J16" s="236">
        <v>4</v>
      </c>
      <c r="K16" s="236">
        <v>37</v>
      </c>
      <c r="L16" s="236">
        <v>0</v>
      </c>
      <c r="M16" s="236">
        <v>0</v>
      </c>
      <c r="N16" s="236">
        <v>55</v>
      </c>
      <c r="O16" s="236">
        <v>128</v>
      </c>
      <c r="P16" s="236">
        <v>5</v>
      </c>
      <c r="Q16" s="237">
        <v>94</v>
      </c>
    </row>
    <row r="17" spans="1:17" ht="45" customHeight="1">
      <c r="A17" s="251" t="s">
        <v>387</v>
      </c>
      <c r="B17" s="229">
        <f t="shared" si="4"/>
        <v>596</v>
      </c>
      <c r="C17" s="229">
        <f t="shared" si="4"/>
        <v>8378</v>
      </c>
      <c r="D17" s="235">
        <v>208</v>
      </c>
      <c r="E17" s="236">
        <v>3198</v>
      </c>
      <c r="F17" s="236">
        <v>134</v>
      </c>
      <c r="G17" s="236">
        <v>2340</v>
      </c>
      <c r="H17" s="236">
        <v>103</v>
      </c>
      <c r="I17" s="236">
        <v>1139</v>
      </c>
      <c r="J17" s="236">
        <v>114</v>
      </c>
      <c r="K17" s="236">
        <v>1181</v>
      </c>
      <c r="L17" s="236">
        <v>0</v>
      </c>
      <c r="M17" s="236">
        <v>0</v>
      </c>
      <c r="N17" s="236">
        <v>0</v>
      </c>
      <c r="O17" s="236">
        <v>0</v>
      </c>
      <c r="P17" s="236">
        <v>37</v>
      </c>
      <c r="Q17" s="237">
        <v>520</v>
      </c>
    </row>
    <row r="18" spans="1:17" ht="47.25" customHeight="1">
      <c r="A18" s="251" t="s">
        <v>388</v>
      </c>
      <c r="B18" s="229">
        <f t="shared" si="4"/>
        <v>153</v>
      </c>
      <c r="C18" s="229">
        <f t="shared" si="4"/>
        <v>3728</v>
      </c>
      <c r="D18" s="235">
        <v>21</v>
      </c>
      <c r="E18" s="236">
        <v>283</v>
      </c>
      <c r="F18" s="236">
        <v>33</v>
      </c>
      <c r="G18" s="236">
        <v>595</v>
      </c>
      <c r="H18" s="236">
        <v>51</v>
      </c>
      <c r="I18" s="236">
        <v>1480</v>
      </c>
      <c r="J18" s="236">
        <v>47</v>
      </c>
      <c r="K18" s="236">
        <v>1170</v>
      </c>
      <c r="L18" s="236">
        <v>0</v>
      </c>
      <c r="M18" s="236">
        <v>0</v>
      </c>
      <c r="N18" s="236">
        <v>0</v>
      </c>
      <c r="O18" s="236">
        <v>0</v>
      </c>
      <c r="P18" s="236">
        <v>1</v>
      </c>
      <c r="Q18" s="237">
        <v>200</v>
      </c>
    </row>
    <row r="19" spans="1:17" ht="44.25" customHeight="1">
      <c r="A19" s="251" t="s">
        <v>389</v>
      </c>
      <c r="B19" s="229">
        <f t="shared" si="4"/>
        <v>4</v>
      </c>
      <c r="C19" s="229">
        <f t="shared" si="4"/>
        <v>1217</v>
      </c>
      <c r="D19" s="235">
        <v>0</v>
      </c>
      <c r="E19" s="236">
        <v>0</v>
      </c>
      <c r="F19" s="236">
        <v>1</v>
      </c>
      <c r="G19" s="236">
        <v>139</v>
      </c>
      <c r="H19" s="236">
        <v>1</v>
      </c>
      <c r="I19" s="236">
        <v>526</v>
      </c>
      <c r="J19" s="236">
        <v>1</v>
      </c>
      <c r="K19" s="236">
        <v>388</v>
      </c>
      <c r="L19" s="236">
        <v>0</v>
      </c>
      <c r="M19" s="236">
        <v>0</v>
      </c>
      <c r="N19" s="236">
        <v>0</v>
      </c>
      <c r="O19" s="236">
        <v>62</v>
      </c>
      <c r="P19" s="236">
        <v>1</v>
      </c>
      <c r="Q19" s="237">
        <v>102</v>
      </c>
    </row>
    <row r="20" spans="1:17" ht="18.75">
      <c r="A20" s="351" t="s">
        <v>27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3"/>
    </row>
    <row r="21" spans="1:17" ht="18.75">
      <c r="A21" s="354" t="s">
        <v>12</v>
      </c>
      <c r="B21" s="355" t="s">
        <v>13</v>
      </c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6"/>
    </row>
    <row r="22" spans="1:17" ht="18.75">
      <c r="A22" s="354"/>
      <c r="B22" s="357" t="s">
        <v>14</v>
      </c>
      <c r="C22" s="357"/>
      <c r="D22" s="355" t="s">
        <v>15</v>
      </c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6"/>
    </row>
    <row r="23" spans="1:17" ht="18.75">
      <c r="A23" s="354"/>
      <c r="B23" s="357"/>
      <c r="C23" s="357"/>
      <c r="D23" s="355" t="s">
        <v>16</v>
      </c>
      <c r="E23" s="355"/>
      <c r="F23" s="355" t="s">
        <v>17</v>
      </c>
      <c r="G23" s="355"/>
      <c r="H23" s="355" t="s">
        <v>18</v>
      </c>
      <c r="I23" s="355"/>
      <c r="J23" s="355" t="s">
        <v>19</v>
      </c>
      <c r="K23" s="355"/>
      <c r="L23" s="355" t="s">
        <v>20</v>
      </c>
      <c r="M23" s="355"/>
      <c r="N23" s="355" t="s">
        <v>21</v>
      </c>
      <c r="O23" s="355"/>
      <c r="P23" s="355" t="s">
        <v>22</v>
      </c>
      <c r="Q23" s="356"/>
    </row>
    <row r="24" spans="1:17" ht="102.75" customHeight="1">
      <c r="A24" s="354"/>
      <c r="B24" s="225" t="s">
        <v>23</v>
      </c>
      <c r="C24" s="226" t="s">
        <v>271</v>
      </c>
      <c r="D24" s="225" t="s">
        <v>23</v>
      </c>
      <c r="E24" s="226" t="s">
        <v>271</v>
      </c>
      <c r="F24" s="225" t="s">
        <v>23</v>
      </c>
      <c r="G24" s="226" t="s">
        <v>271</v>
      </c>
      <c r="H24" s="225" t="s">
        <v>23</v>
      </c>
      <c r="I24" s="226" t="s">
        <v>271</v>
      </c>
      <c r="J24" s="225" t="s">
        <v>23</v>
      </c>
      <c r="K24" s="226" t="s">
        <v>271</v>
      </c>
      <c r="L24" s="225" t="s">
        <v>23</v>
      </c>
      <c r="M24" s="226" t="s">
        <v>271</v>
      </c>
      <c r="N24" s="225" t="s">
        <v>23</v>
      </c>
      <c r="O24" s="226" t="s">
        <v>271</v>
      </c>
      <c r="P24" s="225" t="s">
        <v>23</v>
      </c>
      <c r="Q24" s="227" t="s">
        <v>271</v>
      </c>
    </row>
    <row r="25" spans="1:17" ht="18.75">
      <c r="A25" s="345" t="s">
        <v>28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7"/>
    </row>
    <row r="26" spans="1:17" ht="42" customHeight="1">
      <c r="A26" s="228" t="s">
        <v>25</v>
      </c>
      <c r="B26" s="229">
        <f t="shared" ref="B26:C31" si="5">SUM(D26,F26,H26,J26,L26,N26,P26)</f>
        <v>76</v>
      </c>
      <c r="C26" s="229">
        <f t="shared" si="5"/>
        <v>1435</v>
      </c>
      <c r="D26" s="230">
        <f t="shared" ref="D26:Q26" si="6">D27+D28+D29+D30+D31+D33+D34+D35+D36+D37</f>
        <v>6</v>
      </c>
      <c r="E26" s="230">
        <f t="shared" si="6"/>
        <v>108</v>
      </c>
      <c r="F26" s="230">
        <f t="shared" si="6"/>
        <v>19</v>
      </c>
      <c r="G26" s="230">
        <f t="shared" si="6"/>
        <v>515</v>
      </c>
      <c r="H26" s="230">
        <f t="shared" si="6"/>
        <v>9</v>
      </c>
      <c r="I26" s="230">
        <f t="shared" si="6"/>
        <v>47</v>
      </c>
      <c r="J26" s="230">
        <f t="shared" si="6"/>
        <v>13</v>
      </c>
      <c r="K26" s="230">
        <f t="shared" si="6"/>
        <v>80</v>
      </c>
      <c r="L26" s="230">
        <f t="shared" si="6"/>
        <v>0</v>
      </c>
      <c r="M26" s="230">
        <f t="shared" si="6"/>
        <v>0</v>
      </c>
      <c r="N26" s="230">
        <f t="shared" si="6"/>
        <v>3</v>
      </c>
      <c r="O26" s="230">
        <f t="shared" si="6"/>
        <v>31</v>
      </c>
      <c r="P26" s="230">
        <f t="shared" si="6"/>
        <v>26</v>
      </c>
      <c r="Q26" s="231">
        <f t="shared" si="6"/>
        <v>654</v>
      </c>
    </row>
    <row r="27" spans="1:17" ht="38.25" customHeight="1">
      <c r="A27" s="250" t="s">
        <v>79</v>
      </c>
      <c r="B27" s="229">
        <f t="shared" si="5"/>
        <v>10</v>
      </c>
      <c r="C27" s="229">
        <f t="shared" si="5"/>
        <v>10</v>
      </c>
      <c r="D27" s="238">
        <v>2</v>
      </c>
      <c r="E27" s="239">
        <v>2</v>
      </c>
      <c r="F27" s="239">
        <v>1</v>
      </c>
      <c r="G27" s="239">
        <v>1</v>
      </c>
      <c r="H27" s="239">
        <v>1</v>
      </c>
      <c r="I27" s="239">
        <v>1</v>
      </c>
      <c r="J27" s="239">
        <v>4</v>
      </c>
      <c r="K27" s="239">
        <v>4</v>
      </c>
      <c r="L27" s="239">
        <v>0</v>
      </c>
      <c r="M27" s="239">
        <v>0</v>
      </c>
      <c r="N27" s="239">
        <v>1</v>
      </c>
      <c r="O27" s="239">
        <v>1</v>
      </c>
      <c r="P27" s="239">
        <v>1</v>
      </c>
      <c r="Q27" s="240">
        <v>1</v>
      </c>
    </row>
    <row r="28" spans="1:17" ht="45" customHeight="1">
      <c r="A28" s="251" t="s">
        <v>386</v>
      </c>
      <c r="B28" s="229">
        <f t="shared" si="5"/>
        <v>0</v>
      </c>
      <c r="C28" s="229">
        <f t="shared" si="5"/>
        <v>0</v>
      </c>
      <c r="D28" s="241">
        <v>0</v>
      </c>
      <c r="E28" s="242">
        <v>0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  <c r="L28" s="242">
        <v>0</v>
      </c>
      <c r="M28" s="242">
        <v>0</v>
      </c>
      <c r="N28" s="242">
        <v>0</v>
      </c>
      <c r="O28" s="242">
        <v>0</v>
      </c>
      <c r="P28" s="242">
        <v>0</v>
      </c>
      <c r="Q28" s="243">
        <v>0</v>
      </c>
    </row>
    <row r="29" spans="1:17" ht="48.75" customHeight="1">
      <c r="A29" s="251" t="s">
        <v>387</v>
      </c>
      <c r="B29" s="229">
        <f t="shared" si="5"/>
        <v>7</v>
      </c>
      <c r="C29" s="229">
        <f t="shared" si="5"/>
        <v>155</v>
      </c>
      <c r="D29" s="241">
        <v>1</v>
      </c>
      <c r="E29" s="242">
        <v>40</v>
      </c>
      <c r="F29" s="242">
        <v>6</v>
      </c>
      <c r="G29" s="242">
        <v>115</v>
      </c>
      <c r="H29" s="242">
        <v>0</v>
      </c>
      <c r="I29" s="242">
        <v>0</v>
      </c>
      <c r="J29" s="242">
        <v>0</v>
      </c>
      <c r="K29" s="242">
        <v>0</v>
      </c>
      <c r="L29" s="242">
        <v>0</v>
      </c>
      <c r="M29" s="242">
        <v>0</v>
      </c>
      <c r="N29" s="242">
        <v>0</v>
      </c>
      <c r="O29" s="242">
        <v>0</v>
      </c>
      <c r="P29" s="242">
        <v>0</v>
      </c>
      <c r="Q29" s="243">
        <v>0</v>
      </c>
    </row>
    <row r="30" spans="1:17" ht="41.25" customHeight="1">
      <c r="A30" s="251" t="s">
        <v>388</v>
      </c>
      <c r="B30" s="229">
        <f t="shared" si="5"/>
        <v>1</v>
      </c>
      <c r="C30" s="229">
        <f t="shared" si="5"/>
        <v>15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1</v>
      </c>
      <c r="O30" s="242">
        <v>15</v>
      </c>
      <c r="P30" s="242">
        <v>0</v>
      </c>
      <c r="Q30" s="243">
        <v>0</v>
      </c>
    </row>
    <row r="31" spans="1:17" ht="47.25" customHeight="1">
      <c r="A31" s="251" t="s">
        <v>389</v>
      </c>
      <c r="B31" s="229">
        <f t="shared" si="5"/>
        <v>0</v>
      </c>
      <c r="C31" s="229">
        <f t="shared" si="5"/>
        <v>0</v>
      </c>
      <c r="D31" s="241">
        <v>0</v>
      </c>
      <c r="E31" s="242">
        <v>0</v>
      </c>
      <c r="F31" s="242">
        <v>0</v>
      </c>
      <c r="G31" s="242">
        <v>0</v>
      </c>
      <c r="H31" s="242">
        <v>0</v>
      </c>
      <c r="I31" s="242">
        <v>0</v>
      </c>
      <c r="J31" s="242">
        <v>0</v>
      </c>
      <c r="K31" s="242">
        <v>0</v>
      </c>
      <c r="L31" s="242">
        <v>0</v>
      </c>
      <c r="M31" s="242">
        <v>0</v>
      </c>
      <c r="N31" s="242">
        <v>0</v>
      </c>
      <c r="O31" s="242">
        <v>0</v>
      </c>
      <c r="P31" s="242">
        <v>0</v>
      </c>
      <c r="Q31" s="243">
        <v>0</v>
      </c>
    </row>
    <row r="32" spans="1:17" ht="18.75">
      <c r="A32" s="345" t="s">
        <v>29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7"/>
    </row>
    <row r="33" spans="1:17" ht="39" customHeight="1">
      <c r="A33" s="250" t="s">
        <v>79</v>
      </c>
      <c r="B33" s="229">
        <f t="shared" ref="B33:C37" si="7">SUM(D33,F33,H33,J33,L33,N33,P33)</f>
        <v>12</v>
      </c>
      <c r="C33" s="229">
        <f t="shared" si="7"/>
        <v>12</v>
      </c>
      <c r="D33" s="238">
        <v>0</v>
      </c>
      <c r="E33" s="239">
        <v>0</v>
      </c>
      <c r="F33" s="239">
        <v>0</v>
      </c>
      <c r="G33" s="239">
        <v>0</v>
      </c>
      <c r="H33" s="239">
        <v>6</v>
      </c>
      <c r="I33" s="239">
        <v>6</v>
      </c>
      <c r="J33" s="239">
        <v>6</v>
      </c>
      <c r="K33" s="239">
        <v>6</v>
      </c>
      <c r="L33" s="239">
        <v>0</v>
      </c>
      <c r="M33" s="239">
        <v>0</v>
      </c>
      <c r="N33" s="239">
        <v>0</v>
      </c>
      <c r="O33" s="239">
        <v>0</v>
      </c>
      <c r="P33" s="239">
        <v>0</v>
      </c>
      <c r="Q33" s="240">
        <v>0</v>
      </c>
    </row>
    <row r="34" spans="1:17" ht="47.25" customHeight="1">
      <c r="A34" s="251" t="s">
        <v>386</v>
      </c>
      <c r="B34" s="229">
        <f t="shared" si="7"/>
        <v>3</v>
      </c>
      <c r="C34" s="229">
        <f t="shared" si="7"/>
        <v>73</v>
      </c>
      <c r="D34" s="241">
        <v>2</v>
      </c>
      <c r="E34" s="242">
        <v>48</v>
      </c>
      <c r="F34" s="242">
        <v>0</v>
      </c>
      <c r="G34" s="242">
        <v>0</v>
      </c>
      <c r="H34" s="242">
        <v>0</v>
      </c>
      <c r="I34" s="242">
        <v>0</v>
      </c>
      <c r="J34" s="242">
        <v>1</v>
      </c>
      <c r="K34" s="242">
        <v>25</v>
      </c>
      <c r="L34" s="242">
        <v>0</v>
      </c>
      <c r="M34" s="242">
        <v>0</v>
      </c>
      <c r="N34" s="242">
        <v>0</v>
      </c>
      <c r="O34" s="242">
        <v>0</v>
      </c>
      <c r="P34" s="242">
        <v>0</v>
      </c>
      <c r="Q34" s="243">
        <v>0</v>
      </c>
    </row>
    <row r="35" spans="1:17" ht="44.25" customHeight="1">
      <c r="A35" s="251" t="s">
        <v>387</v>
      </c>
      <c r="B35" s="229">
        <f t="shared" si="7"/>
        <v>36</v>
      </c>
      <c r="C35" s="229">
        <f t="shared" si="7"/>
        <v>954</v>
      </c>
      <c r="D35" s="241">
        <v>1</v>
      </c>
      <c r="E35" s="242">
        <v>18</v>
      </c>
      <c r="F35" s="242">
        <v>7</v>
      </c>
      <c r="G35" s="242">
        <v>233</v>
      </c>
      <c r="H35" s="242">
        <v>1</v>
      </c>
      <c r="I35" s="242">
        <v>15</v>
      </c>
      <c r="J35" s="242">
        <v>1</v>
      </c>
      <c r="K35" s="242">
        <v>20</v>
      </c>
      <c r="L35" s="242">
        <v>0</v>
      </c>
      <c r="M35" s="242">
        <v>0</v>
      </c>
      <c r="N35" s="242">
        <v>1</v>
      </c>
      <c r="O35" s="242">
        <v>15</v>
      </c>
      <c r="P35" s="242">
        <v>25</v>
      </c>
      <c r="Q35" s="243">
        <v>653</v>
      </c>
    </row>
    <row r="36" spans="1:17" ht="33" customHeight="1">
      <c r="A36" s="251" t="s">
        <v>388</v>
      </c>
      <c r="B36" s="229">
        <f t="shared" si="7"/>
        <v>6</v>
      </c>
      <c r="C36" s="229">
        <f t="shared" si="7"/>
        <v>135</v>
      </c>
      <c r="D36" s="241">
        <v>0</v>
      </c>
      <c r="E36" s="242">
        <v>0</v>
      </c>
      <c r="F36" s="242">
        <v>4</v>
      </c>
      <c r="G36" s="242">
        <v>85</v>
      </c>
      <c r="H36" s="242">
        <v>1</v>
      </c>
      <c r="I36" s="242">
        <v>25</v>
      </c>
      <c r="J36" s="242">
        <v>1</v>
      </c>
      <c r="K36" s="242">
        <v>25</v>
      </c>
      <c r="L36" s="242">
        <v>0</v>
      </c>
      <c r="M36" s="242">
        <v>0</v>
      </c>
      <c r="N36" s="242">
        <v>0</v>
      </c>
      <c r="O36" s="242">
        <v>0</v>
      </c>
      <c r="P36" s="242">
        <v>0</v>
      </c>
      <c r="Q36" s="243">
        <v>0</v>
      </c>
    </row>
    <row r="37" spans="1:17" ht="47.25" customHeight="1">
      <c r="A37" s="251" t="s">
        <v>389</v>
      </c>
      <c r="B37" s="229">
        <f t="shared" si="7"/>
        <v>1</v>
      </c>
      <c r="C37" s="229">
        <f t="shared" si="7"/>
        <v>81</v>
      </c>
      <c r="D37" s="241">
        <v>0</v>
      </c>
      <c r="E37" s="242">
        <v>0</v>
      </c>
      <c r="F37" s="242">
        <v>1</v>
      </c>
      <c r="G37" s="242">
        <v>81</v>
      </c>
      <c r="H37" s="242">
        <v>0</v>
      </c>
      <c r="I37" s="242">
        <v>0</v>
      </c>
      <c r="J37" s="242">
        <v>0</v>
      </c>
      <c r="K37" s="242">
        <v>0</v>
      </c>
      <c r="L37" s="242">
        <v>0</v>
      </c>
      <c r="M37" s="242">
        <v>0</v>
      </c>
      <c r="N37" s="242">
        <v>0</v>
      </c>
      <c r="O37" s="242">
        <v>0</v>
      </c>
      <c r="P37" s="242">
        <v>0</v>
      </c>
      <c r="Q37" s="243">
        <v>0</v>
      </c>
    </row>
    <row r="38" spans="1:17" ht="18.75">
      <c r="A38" s="351" t="s">
        <v>30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3"/>
    </row>
    <row r="39" spans="1:17" ht="18.75">
      <c r="A39" s="354" t="s">
        <v>12</v>
      </c>
      <c r="B39" s="355" t="s">
        <v>13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6"/>
    </row>
    <row r="40" spans="1:17" ht="18.75">
      <c r="A40" s="354"/>
      <c r="B40" s="357" t="s">
        <v>14</v>
      </c>
      <c r="C40" s="357"/>
      <c r="D40" s="355" t="s">
        <v>15</v>
      </c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6"/>
    </row>
    <row r="41" spans="1:17" ht="18.75">
      <c r="A41" s="354"/>
      <c r="B41" s="357"/>
      <c r="C41" s="357"/>
      <c r="D41" s="355" t="s">
        <v>16</v>
      </c>
      <c r="E41" s="355"/>
      <c r="F41" s="355" t="s">
        <v>17</v>
      </c>
      <c r="G41" s="355"/>
      <c r="H41" s="355" t="s">
        <v>18</v>
      </c>
      <c r="I41" s="355"/>
      <c r="J41" s="355" t="s">
        <v>19</v>
      </c>
      <c r="K41" s="355"/>
      <c r="L41" s="355" t="s">
        <v>20</v>
      </c>
      <c r="M41" s="355"/>
      <c r="N41" s="355" t="s">
        <v>21</v>
      </c>
      <c r="O41" s="355"/>
      <c r="P41" s="355" t="s">
        <v>22</v>
      </c>
      <c r="Q41" s="356"/>
    </row>
    <row r="42" spans="1:17" ht="97.5" customHeight="1">
      <c r="A42" s="354"/>
      <c r="B42" s="225" t="s">
        <v>23</v>
      </c>
      <c r="C42" s="226" t="s">
        <v>271</v>
      </c>
      <c r="D42" s="225" t="s">
        <v>23</v>
      </c>
      <c r="E42" s="226" t="s">
        <v>271</v>
      </c>
      <c r="F42" s="225" t="s">
        <v>23</v>
      </c>
      <c r="G42" s="226" t="s">
        <v>271</v>
      </c>
      <c r="H42" s="225" t="s">
        <v>23</v>
      </c>
      <c r="I42" s="226" t="s">
        <v>271</v>
      </c>
      <c r="J42" s="225" t="s">
        <v>23</v>
      </c>
      <c r="K42" s="226" t="s">
        <v>271</v>
      </c>
      <c r="L42" s="225" t="s">
        <v>23</v>
      </c>
      <c r="M42" s="226" t="s">
        <v>271</v>
      </c>
      <c r="N42" s="225" t="s">
        <v>23</v>
      </c>
      <c r="O42" s="226" t="s">
        <v>271</v>
      </c>
      <c r="P42" s="225" t="s">
        <v>23</v>
      </c>
      <c r="Q42" s="227" t="s">
        <v>271</v>
      </c>
    </row>
    <row r="43" spans="1:17" ht="20.25" customHeight="1">
      <c r="A43" s="345" t="s">
        <v>31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7"/>
    </row>
    <row r="44" spans="1:17" ht="36" customHeight="1">
      <c r="A44" s="228" t="s">
        <v>25</v>
      </c>
      <c r="B44" s="229">
        <f t="shared" ref="B44:C49" si="8">SUM(D44,F44,H44,J44,L44,N44,P44)</f>
        <v>20219</v>
      </c>
      <c r="C44" s="229">
        <f t="shared" si="8"/>
        <v>50371</v>
      </c>
      <c r="D44" s="230">
        <f t="shared" ref="D44:Q44" si="9">D45+D46+D47+D48+D49+D51+D52+D53+D54+D55+D57+D58+D59+D60+D61</f>
        <v>2258</v>
      </c>
      <c r="E44" s="230">
        <f t="shared" si="9"/>
        <v>3231</v>
      </c>
      <c r="F44" s="230">
        <f t="shared" si="9"/>
        <v>670</v>
      </c>
      <c r="G44" s="230">
        <f t="shared" si="9"/>
        <v>1567</v>
      </c>
      <c r="H44" s="230">
        <f t="shared" si="9"/>
        <v>1855</v>
      </c>
      <c r="I44" s="230">
        <f t="shared" si="9"/>
        <v>2085</v>
      </c>
      <c r="J44" s="230">
        <f t="shared" si="9"/>
        <v>6876</v>
      </c>
      <c r="K44" s="230">
        <f t="shared" si="9"/>
        <v>20668</v>
      </c>
      <c r="L44" s="230">
        <f t="shared" si="9"/>
        <v>590</v>
      </c>
      <c r="M44" s="230">
        <f t="shared" si="9"/>
        <v>662</v>
      </c>
      <c r="N44" s="230">
        <f t="shared" si="9"/>
        <v>6679</v>
      </c>
      <c r="O44" s="230">
        <f t="shared" si="9"/>
        <v>18231</v>
      </c>
      <c r="P44" s="230">
        <f t="shared" si="9"/>
        <v>1291</v>
      </c>
      <c r="Q44" s="231">
        <f t="shared" si="9"/>
        <v>3927</v>
      </c>
    </row>
    <row r="45" spans="1:17" ht="45.75" customHeight="1">
      <c r="A45" s="250" t="s">
        <v>79</v>
      </c>
      <c r="B45" s="229">
        <f t="shared" si="8"/>
        <v>4253</v>
      </c>
      <c r="C45" s="229">
        <f t="shared" si="8"/>
        <v>4253</v>
      </c>
      <c r="D45" s="232">
        <v>421</v>
      </c>
      <c r="E45" s="233">
        <v>421</v>
      </c>
      <c r="F45" s="233">
        <v>129</v>
      </c>
      <c r="G45" s="233">
        <v>129</v>
      </c>
      <c r="H45" s="233">
        <v>485</v>
      </c>
      <c r="I45" s="233">
        <v>485</v>
      </c>
      <c r="J45" s="233">
        <v>1829</v>
      </c>
      <c r="K45" s="233">
        <v>1829</v>
      </c>
      <c r="L45" s="233">
        <v>193</v>
      </c>
      <c r="M45" s="233">
        <v>193</v>
      </c>
      <c r="N45" s="233">
        <v>897</v>
      </c>
      <c r="O45" s="233">
        <v>897</v>
      </c>
      <c r="P45" s="233">
        <v>299</v>
      </c>
      <c r="Q45" s="234">
        <v>299</v>
      </c>
    </row>
    <row r="46" spans="1:17" ht="42" customHeight="1">
      <c r="A46" s="251" t="s">
        <v>386</v>
      </c>
      <c r="B46" s="229">
        <f t="shared" si="8"/>
        <v>434</v>
      </c>
      <c r="C46" s="229">
        <f t="shared" si="8"/>
        <v>3065</v>
      </c>
      <c r="D46" s="235">
        <v>36</v>
      </c>
      <c r="E46" s="236">
        <v>96</v>
      </c>
      <c r="F46" s="236">
        <v>5</v>
      </c>
      <c r="G46" s="236">
        <v>57</v>
      </c>
      <c r="H46" s="236">
        <v>7</v>
      </c>
      <c r="I46" s="236">
        <v>14</v>
      </c>
      <c r="J46" s="236">
        <v>48</v>
      </c>
      <c r="K46" s="236">
        <v>2115</v>
      </c>
      <c r="L46" s="236">
        <v>0</v>
      </c>
      <c r="M46" s="236">
        <v>0</v>
      </c>
      <c r="N46" s="236">
        <v>314</v>
      </c>
      <c r="O46" s="236">
        <v>704</v>
      </c>
      <c r="P46" s="236">
        <v>24</v>
      </c>
      <c r="Q46" s="237">
        <v>79</v>
      </c>
    </row>
    <row r="47" spans="1:17" ht="45" customHeight="1">
      <c r="A47" s="251" t="s">
        <v>387</v>
      </c>
      <c r="B47" s="229">
        <f t="shared" si="8"/>
        <v>179</v>
      </c>
      <c r="C47" s="229">
        <f t="shared" si="8"/>
        <v>2967</v>
      </c>
      <c r="D47" s="235">
        <v>14</v>
      </c>
      <c r="E47" s="236">
        <v>227</v>
      </c>
      <c r="F47" s="236">
        <v>15</v>
      </c>
      <c r="G47" s="236">
        <v>310</v>
      </c>
      <c r="H47" s="236">
        <v>6</v>
      </c>
      <c r="I47" s="236">
        <v>74</v>
      </c>
      <c r="J47" s="236">
        <v>53</v>
      </c>
      <c r="K47" s="236">
        <v>1143</v>
      </c>
      <c r="L47" s="236">
        <v>0</v>
      </c>
      <c r="M47" s="236">
        <v>0</v>
      </c>
      <c r="N47" s="236">
        <v>46</v>
      </c>
      <c r="O47" s="236">
        <v>656</v>
      </c>
      <c r="P47" s="236">
        <v>45</v>
      </c>
      <c r="Q47" s="237">
        <v>557</v>
      </c>
    </row>
    <row r="48" spans="1:17" ht="44.25" customHeight="1">
      <c r="A48" s="251" t="s">
        <v>388</v>
      </c>
      <c r="B48" s="229">
        <f t="shared" si="8"/>
        <v>243</v>
      </c>
      <c r="C48" s="229">
        <f t="shared" si="8"/>
        <v>7097</v>
      </c>
      <c r="D48" s="235">
        <v>3</v>
      </c>
      <c r="E48" s="236">
        <v>55</v>
      </c>
      <c r="F48" s="236">
        <v>1</v>
      </c>
      <c r="G48" s="236">
        <v>25</v>
      </c>
      <c r="H48" s="236">
        <v>1</v>
      </c>
      <c r="I48" s="236">
        <v>10</v>
      </c>
      <c r="J48" s="236">
        <v>178</v>
      </c>
      <c r="K48" s="236">
        <v>4968</v>
      </c>
      <c r="L48" s="236">
        <v>1</v>
      </c>
      <c r="M48" s="236">
        <v>15</v>
      </c>
      <c r="N48" s="236">
        <v>54</v>
      </c>
      <c r="O48" s="236">
        <v>1728</v>
      </c>
      <c r="P48" s="236">
        <v>5</v>
      </c>
      <c r="Q48" s="237">
        <v>296</v>
      </c>
    </row>
    <row r="49" spans="1:17" ht="48" customHeight="1">
      <c r="A49" s="251" t="s">
        <v>389</v>
      </c>
      <c r="B49" s="229">
        <f t="shared" si="8"/>
        <v>5</v>
      </c>
      <c r="C49" s="229">
        <f t="shared" si="8"/>
        <v>2065</v>
      </c>
      <c r="D49" s="235">
        <v>1</v>
      </c>
      <c r="E49" s="236">
        <v>150</v>
      </c>
      <c r="F49" s="236">
        <v>0</v>
      </c>
      <c r="G49" s="236">
        <v>0</v>
      </c>
      <c r="H49" s="236">
        <v>0</v>
      </c>
      <c r="I49" s="236">
        <v>0</v>
      </c>
      <c r="J49" s="236">
        <v>2</v>
      </c>
      <c r="K49" s="236">
        <v>1789</v>
      </c>
      <c r="L49" s="236">
        <v>0</v>
      </c>
      <c r="M49" s="236">
        <v>0</v>
      </c>
      <c r="N49" s="236">
        <v>2</v>
      </c>
      <c r="O49" s="236">
        <v>126</v>
      </c>
      <c r="P49" s="236">
        <v>0</v>
      </c>
      <c r="Q49" s="237">
        <v>0</v>
      </c>
    </row>
    <row r="50" spans="1:17" ht="18.75">
      <c r="A50" s="345" t="s">
        <v>32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7"/>
    </row>
    <row r="51" spans="1:17" ht="42.75" customHeight="1">
      <c r="A51" s="250" t="s">
        <v>79</v>
      </c>
      <c r="B51" s="229">
        <f t="shared" ref="B51:C55" si="10">SUM(D51,F51,H51,J51,L51,N51,P51)</f>
        <v>30</v>
      </c>
      <c r="C51" s="229">
        <f t="shared" si="10"/>
        <v>30</v>
      </c>
      <c r="D51" s="232">
        <v>1</v>
      </c>
      <c r="E51" s="233">
        <v>1</v>
      </c>
      <c r="F51" s="233">
        <v>0</v>
      </c>
      <c r="G51" s="233">
        <v>0</v>
      </c>
      <c r="H51" s="233">
        <v>3</v>
      </c>
      <c r="I51" s="233">
        <v>3</v>
      </c>
      <c r="J51" s="233">
        <v>13</v>
      </c>
      <c r="K51" s="233">
        <v>13</v>
      </c>
      <c r="L51" s="233">
        <v>2</v>
      </c>
      <c r="M51" s="233">
        <v>2</v>
      </c>
      <c r="N51" s="233">
        <v>11</v>
      </c>
      <c r="O51" s="233">
        <v>11</v>
      </c>
      <c r="P51" s="233">
        <v>0</v>
      </c>
      <c r="Q51" s="234">
        <v>0</v>
      </c>
    </row>
    <row r="52" spans="1:17" ht="41.25" customHeight="1">
      <c r="A52" s="251" t="s">
        <v>386</v>
      </c>
      <c r="B52" s="229">
        <f t="shared" si="10"/>
        <v>1</v>
      </c>
      <c r="C52" s="229">
        <f t="shared" si="10"/>
        <v>2</v>
      </c>
      <c r="D52" s="235">
        <v>0</v>
      </c>
      <c r="E52" s="236">
        <v>0</v>
      </c>
      <c r="F52" s="236">
        <v>0</v>
      </c>
      <c r="G52" s="236">
        <v>0</v>
      </c>
      <c r="H52" s="236">
        <v>0</v>
      </c>
      <c r="I52" s="236">
        <v>0</v>
      </c>
      <c r="J52" s="236">
        <v>0</v>
      </c>
      <c r="K52" s="236">
        <v>0</v>
      </c>
      <c r="L52" s="236">
        <v>0</v>
      </c>
      <c r="M52" s="236">
        <v>0</v>
      </c>
      <c r="N52" s="236">
        <v>1</v>
      </c>
      <c r="O52" s="236">
        <v>2</v>
      </c>
      <c r="P52" s="236">
        <v>0</v>
      </c>
      <c r="Q52" s="237">
        <v>0</v>
      </c>
    </row>
    <row r="53" spans="1:17" ht="48" customHeight="1">
      <c r="A53" s="251" t="s">
        <v>387</v>
      </c>
      <c r="B53" s="229">
        <f t="shared" si="10"/>
        <v>1</v>
      </c>
      <c r="C53" s="229">
        <f t="shared" si="10"/>
        <v>8</v>
      </c>
      <c r="D53" s="235">
        <v>1</v>
      </c>
      <c r="E53" s="236">
        <v>8</v>
      </c>
      <c r="F53" s="236">
        <v>0</v>
      </c>
      <c r="G53" s="236">
        <v>0</v>
      </c>
      <c r="H53" s="236">
        <v>0</v>
      </c>
      <c r="I53" s="236">
        <v>0</v>
      </c>
      <c r="J53" s="236">
        <v>0</v>
      </c>
      <c r="K53" s="236">
        <v>0</v>
      </c>
      <c r="L53" s="236">
        <v>0</v>
      </c>
      <c r="M53" s="236">
        <v>0</v>
      </c>
      <c r="N53" s="236">
        <v>0</v>
      </c>
      <c r="O53" s="236">
        <v>0</v>
      </c>
      <c r="P53" s="236">
        <v>0</v>
      </c>
      <c r="Q53" s="237">
        <v>0</v>
      </c>
    </row>
    <row r="54" spans="1:17" ht="42.75" customHeight="1">
      <c r="A54" s="251" t="s">
        <v>388</v>
      </c>
      <c r="B54" s="229">
        <f t="shared" si="10"/>
        <v>1</v>
      </c>
      <c r="C54" s="229">
        <f t="shared" si="10"/>
        <v>211</v>
      </c>
      <c r="D54" s="235">
        <v>0</v>
      </c>
      <c r="E54" s="236">
        <v>0</v>
      </c>
      <c r="F54" s="236">
        <v>0</v>
      </c>
      <c r="G54" s="236">
        <v>0</v>
      </c>
      <c r="H54" s="236">
        <v>0</v>
      </c>
      <c r="I54" s="236">
        <v>0</v>
      </c>
      <c r="J54" s="236">
        <v>1</v>
      </c>
      <c r="K54" s="236">
        <v>211</v>
      </c>
      <c r="L54" s="236">
        <v>0</v>
      </c>
      <c r="M54" s="236">
        <v>0</v>
      </c>
      <c r="N54" s="236">
        <v>0</v>
      </c>
      <c r="O54" s="236">
        <v>0</v>
      </c>
      <c r="P54" s="236">
        <v>0</v>
      </c>
      <c r="Q54" s="237">
        <v>0</v>
      </c>
    </row>
    <row r="55" spans="1:17" ht="39.75" customHeight="1">
      <c r="A55" s="251" t="s">
        <v>389</v>
      </c>
      <c r="B55" s="229">
        <f t="shared" si="10"/>
        <v>0</v>
      </c>
      <c r="C55" s="229">
        <f t="shared" si="10"/>
        <v>0</v>
      </c>
      <c r="D55" s="235">
        <v>0</v>
      </c>
      <c r="E55" s="236">
        <v>0</v>
      </c>
      <c r="F55" s="236">
        <v>0</v>
      </c>
      <c r="G55" s="236">
        <v>0</v>
      </c>
      <c r="H55" s="236">
        <v>0</v>
      </c>
      <c r="I55" s="236">
        <v>0</v>
      </c>
      <c r="J55" s="236">
        <v>0</v>
      </c>
      <c r="K55" s="236">
        <v>0</v>
      </c>
      <c r="L55" s="236">
        <v>0</v>
      </c>
      <c r="M55" s="236">
        <v>0</v>
      </c>
      <c r="N55" s="236">
        <v>0</v>
      </c>
      <c r="O55" s="236">
        <v>0</v>
      </c>
      <c r="P55" s="236">
        <v>0</v>
      </c>
      <c r="Q55" s="237">
        <v>0</v>
      </c>
    </row>
    <row r="56" spans="1:17" ht="18.75">
      <c r="A56" s="358" t="s">
        <v>33</v>
      </c>
      <c r="B56" s="359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60"/>
    </row>
    <row r="57" spans="1:17" ht="41.25" customHeight="1">
      <c r="A57" s="250" t="s">
        <v>79</v>
      </c>
      <c r="B57" s="229">
        <f t="shared" ref="B57:C61" si="11">SUM(D57,F57,H57,J57,L57,N57,P57)</f>
        <v>12078</v>
      </c>
      <c r="C57" s="229">
        <f t="shared" si="11"/>
        <v>12078</v>
      </c>
      <c r="D57" s="232">
        <v>1616</v>
      </c>
      <c r="E57" s="233">
        <v>1616</v>
      </c>
      <c r="F57" s="233">
        <v>485</v>
      </c>
      <c r="G57" s="233">
        <v>485</v>
      </c>
      <c r="H57" s="233">
        <v>1323</v>
      </c>
      <c r="I57" s="233">
        <v>1323</v>
      </c>
      <c r="J57" s="233">
        <v>4326</v>
      </c>
      <c r="K57" s="233">
        <v>4326</v>
      </c>
      <c r="L57" s="233">
        <v>382</v>
      </c>
      <c r="M57" s="233">
        <v>382</v>
      </c>
      <c r="N57" s="233">
        <v>3241</v>
      </c>
      <c r="O57" s="233">
        <v>3241</v>
      </c>
      <c r="P57" s="233">
        <v>705</v>
      </c>
      <c r="Q57" s="234">
        <v>705</v>
      </c>
    </row>
    <row r="58" spans="1:17" ht="42" customHeight="1">
      <c r="A58" s="251" t="s">
        <v>386</v>
      </c>
      <c r="B58" s="229">
        <f t="shared" si="11"/>
        <v>2209</v>
      </c>
      <c r="C58" s="229">
        <f t="shared" si="11"/>
        <v>5113</v>
      </c>
      <c r="D58" s="235">
        <v>122</v>
      </c>
      <c r="E58" s="236">
        <v>239</v>
      </c>
      <c r="F58" s="236">
        <v>18</v>
      </c>
      <c r="G58" s="236">
        <v>142</v>
      </c>
      <c r="H58" s="236">
        <v>25</v>
      </c>
      <c r="I58" s="236">
        <v>63</v>
      </c>
      <c r="J58" s="236">
        <v>230</v>
      </c>
      <c r="K58" s="236">
        <v>453</v>
      </c>
      <c r="L58" s="236">
        <v>9</v>
      </c>
      <c r="M58" s="236">
        <v>18</v>
      </c>
      <c r="N58" s="236">
        <v>1712</v>
      </c>
      <c r="O58" s="236">
        <v>3962</v>
      </c>
      <c r="P58" s="236">
        <v>93</v>
      </c>
      <c r="Q58" s="237">
        <v>236</v>
      </c>
    </row>
    <row r="59" spans="1:17" ht="45" customHeight="1">
      <c r="A59" s="251" t="s">
        <v>387</v>
      </c>
      <c r="B59" s="229">
        <f t="shared" si="11"/>
        <v>601</v>
      </c>
      <c r="C59" s="229">
        <f t="shared" si="11"/>
        <v>7250</v>
      </c>
      <c r="D59" s="235">
        <v>41</v>
      </c>
      <c r="E59" s="236">
        <v>344</v>
      </c>
      <c r="F59" s="236">
        <v>16</v>
      </c>
      <c r="G59" s="236">
        <v>394</v>
      </c>
      <c r="H59" s="236">
        <v>5</v>
      </c>
      <c r="I59" s="236">
        <v>113</v>
      </c>
      <c r="J59" s="236">
        <v>147</v>
      </c>
      <c r="K59" s="236">
        <v>1868</v>
      </c>
      <c r="L59" s="236">
        <v>3</v>
      </c>
      <c r="M59" s="236">
        <v>52</v>
      </c>
      <c r="N59" s="236">
        <v>308</v>
      </c>
      <c r="O59" s="236">
        <v>3658</v>
      </c>
      <c r="P59" s="236">
        <v>81</v>
      </c>
      <c r="Q59" s="237">
        <v>821</v>
      </c>
    </row>
    <row r="60" spans="1:17" ht="42.75" customHeight="1">
      <c r="A60" s="251" t="s">
        <v>388</v>
      </c>
      <c r="B60" s="229">
        <f t="shared" si="11"/>
        <v>182</v>
      </c>
      <c r="C60" s="229">
        <f t="shared" si="11"/>
        <v>6163</v>
      </c>
      <c r="D60" s="235">
        <v>2</v>
      </c>
      <c r="E60" s="236">
        <v>74</v>
      </c>
      <c r="F60" s="236">
        <v>1</v>
      </c>
      <c r="G60" s="236">
        <v>25</v>
      </c>
      <c r="H60" s="236">
        <v>0</v>
      </c>
      <c r="I60" s="236">
        <v>0</v>
      </c>
      <c r="J60" s="236">
        <v>49</v>
      </c>
      <c r="K60" s="236">
        <v>1953</v>
      </c>
      <c r="L60" s="236">
        <v>0</v>
      </c>
      <c r="M60" s="236">
        <v>0</v>
      </c>
      <c r="N60" s="236">
        <v>92</v>
      </c>
      <c r="O60" s="236">
        <v>3227</v>
      </c>
      <c r="P60" s="236">
        <v>38</v>
      </c>
      <c r="Q60" s="237">
        <v>884</v>
      </c>
    </row>
    <row r="61" spans="1:17" ht="42.75" customHeight="1">
      <c r="A61" s="251" t="s">
        <v>389</v>
      </c>
      <c r="B61" s="229">
        <f t="shared" si="11"/>
        <v>2</v>
      </c>
      <c r="C61" s="229">
        <f t="shared" si="11"/>
        <v>69</v>
      </c>
      <c r="D61" s="235">
        <v>0</v>
      </c>
      <c r="E61" s="236">
        <v>0</v>
      </c>
      <c r="F61" s="236">
        <v>0</v>
      </c>
      <c r="G61" s="236">
        <v>0</v>
      </c>
      <c r="H61" s="236">
        <v>0</v>
      </c>
      <c r="I61" s="236">
        <v>0</v>
      </c>
      <c r="J61" s="236">
        <v>0</v>
      </c>
      <c r="K61" s="236">
        <v>0</v>
      </c>
      <c r="L61" s="236">
        <v>0</v>
      </c>
      <c r="M61" s="236">
        <v>0</v>
      </c>
      <c r="N61" s="236">
        <v>1</v>
      </c>
      <c r="O61" s="236">
        <v>19</v>
      </c>
      <c r="P61" s="236">
        <v>1</v>
      </c>
      <c r="Q61" s="237">
        <v>50</v>
      </c>
    </row>
    <row r="62" spans="1:17" ht="18.75">
      <c r="A62" s="351" t="s">
        <v>34</v>
      </c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3"/>
    </row>
    <row r="63" spans="1:17" ht="18.75">
      <c r="A63" s="354" t="s">
        <v>12</v>
      </c>
      <c r="B63" s="355" t="s">
        <v>13</v>
      </c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6"/>
    </row>
    <row r="64" spans="1:17" ht="18.75">
      <c r="A64" s="354"/>
      <c r="B64" s="357" t="s">
        <v>14</v>
      </c>
      <c r="C64" s="357"/>
      <c r="D64" s="355" t="s">
        <v>15</v>
      </c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6"/>
    </row>
    <row r="65" spans="1:17" ht="18.75">
      <c r="A65" s="354"/>
      <c r="B65" s="357"/>
      <c r="C65" s="357"/>
      <c r="D65" s="355" t="s">
        <v>16</v>
      </c>
      <c r="E65" s="355"/>
      <c r="F65" s="355" t="s">
        <v>17</v>
      </c>
      <c r="G65" s="355"/>
      <c r="H65" s="355" t="s">
        <v>18</v>
      </c>
      <c r="I65" s="355"/>
      <c r="J65" s="355" t="s">
        <v>19</v>
      </c>
      <c r="K65" s="355"/>
      <c r="L65" s="355" t="s">
        <v>20</v>
      </c>
      <c r="M65" s="355"/>
      <c r="N65" s="355" t="s">
        <v>21</v>
      </c>
      <c r="O65" s="355"/>
      <c r="P65" s="355" t="s">
        <v>22</v>
      </c>
      <c r="Q65" s="356"/>
    </row>
    <row r="66" spans="1:17" ht="99" customHeight="1">
      <c r="A66" s="354"/>
      <c r="B66" s="225" t="s">
        <v>23</v>
      </c>
      <c r="C66" s="226" t="s">
        <v>271</v>
      </c>
      <c r="D66" s="225" t="s">
        <v>23</v>
      </c>
      <c r="E66" s="226" t="s">
        <v>271</v>
      </c>
      <c r="F66" s="225" t="s">
        <v>23</v>
      </c>
      <c r="G66" s="226" t="s">
        <v>271</v>
      </c>
      <c r="H66" s="225" t="s">
        <v>23</v>
      </c>
      <c r="I66" s="226" t="s">
        <v>271</v>
      </c>
      <c r="J66" s="225" t="s">
        <v>23</v>
      </c>
      <c r="K66" s="226" t="s">
        <v>271</v>
      </c>
      <c r="L66" s="225" t="s">
        <v>23</v>
      </c>
      <c r="M66" s="226" t="s">
        <v>271</v>
      </c>
      <c r="N66" s="225" t="s">
        <v>23</v>
      </c>
      <c r="O66" s="226" t="s">
        <v>271</v>
      </c>
      <c r="P66" s="225" t="s">
        <v>23</v>
      </c>
      <c r="Q66" s="227" t="s">
        <v>271</v>
      </c>
    </row>
    <row r="67" spans="1:17" ht="18.75">
      <c r="A67" s="345" t="s">
        <v>35</v>
      </c>
      <c r="B67" s="346"/>
      <c r="C67" s="346"/>
      <c r="D67" s="346"/>
      <c r="E67" s="346"/>
      <c r="F67" s="346"/>
      <c r="G67" s="346"/>
      <c r="H67" s="346"/>
      <c r="I67" s="346"/>
      <c r="J67" s="346"/>
      <c r="K67" s="346"/>
      <c r="L67" s="346"/>
      <c r="M67" s="346"/>
      <c r="N67" s="346"/>
      <c r="O67" s="346"/>
      <c r="P67" s="346"/>
      <c r="Q67" s="347"/>
    </row>
    <row r="68" spans="1:17" ht="49.5" customHeight="1">
      <c r="A68" s="228" t="s">
        <v>25</v>
      </c>
      <c r="B68" s="229">
        <f t="shared" ref="B68:C73" si="12">SUM(D68,F68,H68,J68,L68,N68,P68)</f>
        <v>3464</v>
      </c>
      <c r="C68" s="229">
        <f t="shared" si="12"/>
        <v>26177</v>
      </c>
      <c r="D68" s="230">
        <f>SUM(D69:D73,D75:D79)</f>
        <v>475</v>
      </c>
      <c r="E68" s="230">
        <f t="shared" ref="E68:Q68" si="13">SUM(E69:E73,E75:E79)</f>
        <v>6041</v>
      </c>
      <c r="F68" s="230">
        <f t="shared" si="13"/>
        <v>151</v>
      </c>
      <c r="G68" s="230">
        <f t="shared" si="13"/>
        <v>1818</v>
      </c>
      <c r="H68" s="230">
        <f t="shared" si="13"/>
        <v>681</v>
      </c>
      <c r="I68" s="230">
        <f t="shared" si="13"/>
        <v>5455</v>
      </c>
      <c r="J68" s="230">
        <f t="shared" si="13"/>
        <v>1104</v>
      </c>
      <c r="K68" s="230">
        <f t="shared" si="13"/>
        <v>6182</v>
      </c>
      <c r="L68" s="230">
        <f t="shared" si="13"/>
        <v>190</v>
      </c>
      <c r="M68" s="230">
        <f t="shared" si="13"/>
        <v>328</v>
      </c>
      <c r="N68" s="230">
        <f t="shared" si="13"/>
        <v>72</v>
      </c>
      <c r="O68" s="230">
        <f t="shared" si="13"/>
        <v>223</v>
      </c>
      <c r="P68" s="230">
        <f t="shared" si="13"/>
        <v>791</v>
      </c>
      <c r="Q68" s="231">
        <f t="shared" si="13"/>
        <v>6130</v>
      </c>
    </row>
    <row r="69" spans="1:17" ht="44.25" customHeight="1">
      <c r="A69" s="250" t="s">
        <v>79</v>
      </c>
      <c r="B69" s="229">
        <f t="shared" si="12"/>
        <v>962</v>
      </c>
      <c r="C69" s="229">
        <f t="shared" si="12"/>
        <v>962</v>
      </c>
      <c r="D69" s="244">
        <v>246</v>
      </c>
      <c r="E69" s="245">
        <v>246</v>
      </c>
      <c r="F69" s="245">
        <v>30</v>
      </c>
      <c r="G69" s="245">
        <v>30</v>
      </c>
      <c r="H69" s="245">
        <v>129</v>
      </c>
      <c r="I69" s="245">
        <v>129</v>
      </c>
      <c r="J69" s="245">
        <v>337</v>
      </c>
      <c r="K69" s="245">
        <v>337</v>
      </c>
      <c r="L69" s="245">
        <v>112</v>
      </c>
      <c r="M69" s="245">
        <v>112</v>
      </c>
      <c r="N69" s="245">
        <v>7</v>
      </c>
      <c r="O69" s="245">
        <v>7</v>
      </c>
      <c r="P69" s="245">
        <v>101</v>
      </c>
      <c r="Q69" s="246">
        <v>101</v>
      </c>
    </row>
    <row r="70" spans="1:17" ht="39.75" customHeight="1">
      <c r="A70" s="251" t="s">
        <v>386</v>
      </c>
      <c r="B70" s="229">
        <f t="shared" si="12"/>
        <v>43</v>
      </c>
      <c r="C70" s="229">
        <f t="shared" si="12"/>
        <v>390</v>
      </c>
      <c r="D70" s="247">
        <v>18</v>
      </c>
      <c r="E70" s="248">
        <v>79</v>
      </c>
      <c r="F70" s="248">
        <v>9</v>
      </c>
      <c r="G70" s="248">
        <v>226</v>
      </c>
      <c r="H70" s="248">
        <v>5</v>
      </c>
      <c r="I70" s="248">
        <v>14</v>
      </c>
      <c r="J70" s="248">
        <v>3</v>
      </c>
      <c r="K70" s="248">
        <v>55</v>
      </c>
      <c r="L70" s="248">
        <v>0</v>
      </c>
      <c r="M70" s="248">
        <v>0</v>
      </c>
      <c r="N70" s="248">
        <v>8</v>
      </c>
      <c r="O70" s="248">
        <v>16</v>
      </c>
      <c r="P70" s="248">
        <v>0</v>
      </c>
      <c r="Q70" s="249">
        <v>0</v>
      </c>
    </row>
    <row r="71" spans="1:17" ht="45" customHeight="1">
      <c r="A71" s="251" t="s">
        <v>387</v>
      </c>
      <c r="B71" s="229">
        <f t="shared" si="12"/>
        <v>361</v>
      </c>
      <c r="C71" s="229">
        <f t="shared" si="12"/>
        <v>8657</v>
      </c>
      <c r="D71" s="247">
        <v>151</v>
      </c>
      <c r="E71" s="248">
        <v>4972</v>
      </c>
      <c r="F71" s="248">
        <v>46</v>
      </c>
      <c r="G71" s="248">
        <v>799</v>
      </c>
      <c r="H71" s="248">
        <v>30</v>
      </c>
      <c r="I71" s="248">
        <v>522</v>
      </c>
      <c r="J71" s="248">
        <v>94</v>
      </c>
      <c r="K71" s="248">
        <v>1802</v>
      </c>
      <c r="L71" s="248">
        <v>21</v>
      </c>
      <c r="M71" s="248">
        <v>159</v>
      </c>
      <c r="N71" s="248">
        <v>2</v>
      </c>
      <c r="O71" s="248">
        <v>40</v>
      </c>
      <c r="P71" s="248">
        <v>17</v>
      </c>
      <c r="Q71" s="249">
        <v>363</v>
      </c>
    </row>
    <row r="72" spans="1:17" ht="27.75" customHeight="1">
      <c r="A72" s="251" t="s">
        <v>388</v>
      </c>
      <c r="B72" s="229">
        <f t="shared" si="12"/>
        <v>50</v>
      </c>
      <c r="C72" s="229">
        <f t="shared" si="12"/>
        <v>1329</v>
      </c>
      <c r="D72" s="247">
        <v>4</v>
      </c>
      <c r="E72" s="248">
        <v>125</v>
      </c>
      <c r="F72" s="248">
        <v>20</v>
      </c>
      <c r="G72" s="248">
        <v>447</v>
      </c>
      <c r="H72" s="248">
        <v>5</v>
      </c>
      <c r="I72" s="248">
        <v>241</v>
      </c>
      <c r="J72" s="248">
        <v>18</v>
      </c>
      <c r="K72" s="248">
        <v>435</v>
      </c>
      <c r="L72" s="248">
        <v>0</v>
      </c>
      <c r="M72" s="248">
        <v>0</v>
      </c>
      <c r="N72" s="248">
        <v>1</v>
      </c>
      <c r="O72" s="248">
        <v>60</v>
      </c>
      <c r="P72" s="248">
        <v>2</v>
      </c>
      <c r="Q72" s="249">
        <v>21</v>
      </c>
    </row>
    <row r="73" spans="1:17" ht="43.5" customHeight="1">
      <c r="A73" s="251" t="s">
        <v>389</v>
      </c>
      <c r="B73" s="229">
        <f t="shared" si="12"/>
        <v>2</v>
      </c>
      <c r="C73" s="229">
        <f t="shared" si="12"/>
        <v>205</v>
      </c>
      <c r="D73" s="247">
        <v>2</v>
      </c>
      <c r="E73" s="248">
        <v>205</v>
      </c>
      <c r="F73" s="248">
        <v>0</v>
      </c>
      <c r="G73" s="248">
        <v>0</v>
      </c>
      <c r="H73" s="248">
        <v>0</v>
      </c>
      <c r="I73" s="248">
        <v>0</v>
      </c>
      <c r="J73" s="248">
        <v>0</v>
      </c>
      <c r="K73" s="248">
        <v>0</v>
      </c>
      <c r="L73" s="248">
        <v>0</v>
      </c>
      <c r="M73" s="248">
        <v>0</v>
      </c>
      <c r="N73" s="248">
        <v>0</v>
      </c>
      <c r="O73" s="248">
        <v>0</v>
      </c>
      <c r="P73" s="248">
        <v>0</v>
      </c>
      <c r="Q73" s="249">
        <v>0</v>
      </c>
    </row>
    <row r="74" spans="1:17" ht="18.75">
      <c r="A74" s="358" t="s">
        <v>36</v>
      </c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60"/>
    </row>
    <row r="75" spans="1:17" ht="40.5" customHeight="1">
      <c r="A75" s="250" t="s">
        <v>79</v>
      </c>
      <c r="B75" s="229">
        <f t="shared" ref="B75:C79" si="14">SUM(D75,F75,H75,J75,L75,N75,P75)</f>
        <v>1256</v>
      </c>
      <c r="C75" s="229">
        <f t="shared" si="14"/>
        <v>1256</v>
      </c>
      <c r="D75" s="244">
        <v>39</v>
      </c>
      <c r="E75" s="245">
        <v>39</v>
      </c>
      <c r="F75" s="245">
        <v>27</v>
      </c>
      <c r="G75" s="245">
        <v>27</v>
      </c>
      <c r="H75" s="245">
        <v>129</v>
      </c>
      <c r="I75" s="245">
        <v>129</v>
      </c>
      <c r="J75" s="245">
        <v>534</v>
      </c>
      <c r="K75" s="245">
        <v>534</v>
      </c>
      <c r="L75" s="245">
        <v>57</v>
      </c>
      <c r="M75" s="245">
        <v>57</v>
      </c>
      <c r="N75" s="245">
        <v>44</v>
      </c>
      <c r="O75" s="245">
        <v>44</v>
      </c>
      <c r="P75" s="245">
        <v>426</v>
      </c>
      <c r="Q75" s="246">
        <v>426</v>
      </c>
    </row>
    <row r="76" spans="1:17" ht="40.5" customHeight="1">
      <c r="A76" s="251" t="s">
        <v>386</v>
      </c>
      <c r="B76" s="229">
        <f t="shared" ref="B76" si="15">SUM(D76,F76,H76,J76,L76,N76,P76)</f>
        <v>137</v>
      </c>
      <c r="C76" s="229">
        <f t="shared" ref="C76" si="16">SUM(E76,G76,I76,K76,M76,O76,Q76)</f>
        <v>799</v>
      </c>
      <c r="D76" s="247">
        <v>0</v>
      </c>
      <c r="E76" s="248">
        <v>0</v>
      </c>
      <c r="F76" s="248">
        <v>9</v>
      </c>
      <c r="G76" s="248">
        <v>54</v>
      </c>
      <c r="H76" s="248">
        <v>93</v>
      </c>
      <c r="I76" s="248">
        <v>533</v>
      </c>
      <c r="J76" s="248">
        <v>14</v>
      </c>
      <c r="K76" s="248">
        <v>54</v>
      </c>
      <c r="L76" s="248">
        <v>0</v>
      </c>
      <c r="M76" s="248">
        <v>0</v>
      </c>
      <c r="N76" s="248">
        <v>5</v>
      </c>
      <c r="O76" s="248">
        <v>10</v>
      </c>
      <c r="P76" s="248">
        <v>16</v>
      </c>
      <c r="Q76" s="249">
        <v>148</v>
      </c>
    </row>
    <row r="77" spans="1:17" ht="43.5" customHeight="1">
      <c r="A77" s="251" t="s">
        <v>387</v>
      </c>
      <c r="B77" s="229">
        <f t="shared" si="14"/>
        <v>529</v>
      </c>
      <c r="C77" s="229">
        <f t="shared" si="14"/>
        <v>5978</v>
      </c>
      <c r="D77" s="247">
        <v>14</v>
      </c>
      <c r="E77" s="248">
        <v>243</v>
      </c>
      <c r="F77" s="248">
        <v>5</v>
      </c>
      <c r="G77" s="248">
        <v>135</v>
      </c>
      <c r="H77" s="248">
        <v>240</v>
      </c>
      <c r="I77" s="248">
        <v>2853</v>
      </c>
      <c r="J77" s="248">
        <v>83</v>
      </c>
      <c r="K77" s="248">
        <v>715</v>
      </c>
      <c r="L77" s="248">
        <v>0</v>
      </c>
      <c r="M77" s="248">
        <v>0</v>
      </c>
      <c r="N77" s="248">
        <v>2</v>
      </c>
      <c r="O77" s="248">
        <v>10</v>
      </c>
      <c r="P77" s="248">
        <v>185</v>
      </c>
      <c r="Q77" s="249">
        <v>2022</v>
      </c>
    </row>
    <row r="78" spans="1:17" ht="42" customHeight="1">
      <c r="A78" s="251" t="s">
        <v>388</v>
      </c>
      <c r="B78" s="229">
        <f t="shared" si="14"/>
        <v>121</v>
      </c>
      <c r="C78" s="229">
        <f t="shared" si="14"/>
        <v>6070</v>
      </c>
      <c r="D78" s="247">
        <v>1</v>
      </c>
      <c r="E78" s="248">
        <v>9</v>
      </c>
      <c r="F78" s="248">
        <v>5</v>
      </c>
      <c r="G78" s="248">
        <v>100</v>
      </c>
      <c r="H78" s="248">
        <v>49</v>
      </c>
      <c r="I78" s="248">
        <v>914</v>
      </c>
      <c r="J78" s="248">
        <v>20</v>
      </c>
      <c r="K78" s="248">
        <v>2035</v>
      </c>
      <c r="L78" s="248">
        <v>0</v>
      </c>
      <c r="M78" s="248">
        <v>0</v>
      </c>
      <c r="N78" s="248">
        <v>3</v>
      </c>
      <c r="O78" s="248">
        <v>36</v>
      </c>
      <c r="P78" s="248">
        <v>43</v>
      </c>
      <c r="Q78" s="249">
        <v>2976</v>
      </c>
    </row>
    <row r="79" spans="1:17" ht="32.25" customHeight="1">
      <c r="A79" s="251" t="s">
        <v>389</v>
      </c>
      <c r="B79" s="229">
        <f t="shared" si="14"/>
        <v>3</v>
      </c>
      <c r="C79" s="229">
        <f t="shared" si="14"/>
        <v>531</v>
      </c>
      <c r="D79" s="247">
        <v>0</v>
      </c>
      <c r="E79" s="248">
        <v>123</v>
      </c>
      <c r="F79" s="248">
        <v>0</v>
      </c>
      <c r="G79" s="248">
        <v>0</v>
      </c>
      <c r="H79" s="248">
        <v>1</v>
      </c>
      <c r="I79" s="248">
        <v>120</v>
      </c>
      <c r="J79" s="248">
        <v>1</v>
      </c>
      <c r="K79" s="248">
        <v>215</v>
      </c>
      <c r="L79" s="248">
        <v>0</v>
      </c>
      <c r="M79" s="248">
        <v>0</v>
      </c>
      <c r="N79" s="248">
        <v>0</v>
      </c>
      <c r="O79" s="248">
        <v>0</v>
      </c>
      <c r="P79" s="248">
        <v>1</v>
      </c>
      <c r="Q79" s="249">
        <v>73</v>
      </c>
    </row>
    <row r="80" spans="1:17" ht="18.75">
      <c r="A80" s="351" t="s">
        <v>37</v>
      </c>
      <c r="B80" s="352"/>
      <c r="C80" s="352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3"/>
    </row>
    <row r="81" spans="1:17" ht="18.75">
      <c r="A81" s="354" t="s">
        <v>12</v>
      </c>
      <c r="B81" s="355" t="s">
        <v>13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6"/>
    </row>
    <row r="82" spans="1:17" ht="18.75">
      <c r="A82" s="354"/>
      <c r="B82" s="357" t="s">
        <v>14</v>
      </c>
      <c r="C82" s="357"/>
      <c r="D82" s="355" t="s">
        <v>15</v>
      </c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6"/>
    </row>
    <row r="83" spans="1:17" ht="18.75">
      <c r="A83" s="354"/>
      <c r="B83" s="357"/>
      <c r="C83" s="357"/>
      <c r="D83" s="355" t="s">
        <v>16</v>
      </c>
      <c r="E83" s="355"/>
      <c r="F83" s="355" t="s">
        <v>17</v>
      </c>
      <c r="G83" s="355"/>
      <c r="H83" s="355" t="s">
        <v>18</v>
      </c>
      <c r="I83" s="355"/>
      <c r="J83" s="355" t="s">
        <v>19</v>
      </c>
      <c r="K83" s="355"/>
      <c r="L83" s="355" t="s">
        <v>20</v>
      </c>
      <c r="M83" s="355"/>
      <c r="N83" s="355" t="s">
        <v>21</v>
      </c>
      <c r="O83" s="355"/>
      <c r="P83" s="355" t="s">
        <v>22</v>
      </c>
      <c r="Q83" s="356"/>
    </row>
    <row r="84" spans="1:17" ht="101.25" customHeight="1">
      <c r="A84" s="354"/>
      <c r="B84" s="225" t="s">
        <v>23</v>
      </c>
      <c r="C84" s="226" t="s">
        <v>271</v>
      </c>
      <c r="D84" s="225" t="s">
        <v>23</v>
      </c>
      <c r="E84" s="226" t="s">
        <v>271</v>
      </c>
      <c r="F84" s="225" t="s">
        <v>23</v>
      </c>
      <c r="G84" s="226" t="s">
        <v>271</v>
      </c>
      <c r="H84" s="225" t="s">
        <v>23</v>
      </c>
      <c r="I84" s="226" t="s">
        <v>271</v>
      </c>
      <c r="J84" s="225" t="s">
        <v>23</v>
      </c>
      <c r="K84" s="226" t="s">
        <v>271</v>
      </c>
      <c r="L84" s="225" t="s">
        <v>23</v>
      </c>
      <c r="M84" s="226" t="s">
        <v>271</v>
      </c>
      <c r="N84" s="225" t="s">
        <v>23</v>
      </c>
      <c r="O84" s="226" t="s">
        <v>271</v>
      </c>
      <c r="P84" s="225" t="s">
        <v>23</v>
      </c>
      <c r="Q84" s="227" t="s">
        <v>271</v>
      </c>
    </row>
    <row r="85" spans="1:17" ht="18.75">
      <c r="A85" s="345" t="s">
        <v>38</v>
      </c>
      <c r="B85" s="346"/>
      <c r="C85" s="346"/>
      <c r="D85" s="346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7"/>
    </row>
    <row r="86" spans="1:17" ht="18.75">
      <c r="A86" s="228" t="s">
        <v>25</v>
      </c>
      <c r="B86" s="229">
        <f t="shared" ref="B86:C91" si="17">SUM(D86,F86,H86,J86,L86,N86,P86)</f>
        <v>6184</v>
      </c>
      <c r="C86" s="229">
        <f t="shared" si="17"/>
        <v>44182</v>
      </c>
      <c r="D86" s="230">
        <f t="shared" ref="D86:Q86" si="18">SUM(D87:D91)</f>
        <v>1237</v>
      </c>
      <c r="E86" s="230">
        <f t="shared" si="18"/>
        <v>7319</v>
      </c>
      <c r="F86" s="230">
        <f t="shared" si="18"/>
        <v>851</v>
      </c>
      <c r="G86" s="230">
        <f t="shared" si="18"/>
        <v>12817</v>
      </c>
      <c r="H86" s="230">
        <f t="shared" si="18"/>
        <v>694</v>
      </c>
      <c r="I86" s="230">
        <f t="shared" si="18"/>
        <v>3258</v>
      </c>
      <c r="J86" s="230">
        <f t="shared" si="18"/>
        <v>2331</v>
      </c>
      <c r="K86" s="230">
        <f t="shared" si="18"/>
        <v>13547</v>
      </c>
      <c r="L86" s="230">
        <f t="shared" si="18"/>
        <v>178</v>
      </c>
      <c r="M86" s="230">
        <f t="shared" si="18"/>
        <v>271</v>
      </c>
      <c r="N86" s="230">
        <f t="shared" si="18"/>
        <v>483</v>
      </c>
      <c r="O86" s="230">
        <f t="shared" si="18"/>
        <v>4352</v>
      </c>
      <c r="P86" s="230">
        <f t="shared" si="18"/>
        <v>410</v>
      </c>
      <c r="Q86" s="231">
        <f t="shared" si="18"/>
        <v>2618</v>
      </c>
    </row>
    <row r="87" spans="1:17" ht="39.75" customHeight="1">
      <c r="A87" s="250" t="s">
        <v>79</v>
      </c>
      <c r="B87" s="229">
        <f t="shared" si="17"/>
        <v>4048</v>
      </c>
      <c r="C87" s="229">
        <f t="shared" si="17"/>
        <v>4048</v>
      </c>
      <c r="D87" s="244">
        <v>899</v>
      </c>
      <c r="E87" s="245">
        <v>899</v>
      </c>
      <c r="F87" s="245">
        <v>362</v>
      </c>
      <c r="G87" s="245">
        <v>362</v>
      </c>
      <c r="H87" s="245">
        <v>564</v>
      </c>
      <c r="I87" s="245">
        <v>564</v>
      </c>
      <c r="J87" s="245">
        <v>1540</v>
      </c>
      <c r="K87" s="245">
        <v>1540</v>
      </c>
      <c r="L87" s="245">
        <v>176</v>
      </c>
      <c r="M87" s="245">
        <v>176</v>
      </c>
      <c r="N87" s="245">
        <v>254</v>
      </c>
      <c r="O87" s="245">
        <v>254</v>
      </c>
      <c r="P87" s="245">
        <v>253</v>
      </c>
      <c r="Q87" s="246">
        <v>253</v>
      </c>
    </row>
    <row r="88" spans="1:17" ht="41.25" customHeight="1">
      <c r="A88" s="251" t="s">
        <v>386</v>
      </c>
      <c r="B88" s="229">
        <f t="shared" si="17"/>
        <v>201</v>
      </c>
      <c r="C88" s="229">
        <f t="shared" si="17"/>
        <v>1123</v>
      </c>
      <c r="D88" s="247">
        <v>47</v>
      </c>
      <c r="E88" s="248">
        <v>162</v>
      </c>
      <c r="F88" s="248">
        <v>25</v>
      </c>
      <c r="G88" s="248">
        <v>518</v>
      </c>
      <c r="H88" s="248">
        <v>6</v>
      </c>
      <c r="I88" s="248">
        <v>51</v>
      </c>
      <c r="J88" s="248">
        <v>15</v>
      </c>
      <c r="K88" s="248">
        <v>59</v>
      </c>
      <c r="L88" s="248">
        <v>1</v>
      </c>
      <c r="M88" s="248">
        <v>70</v>
      </c>
      <c r="N88" s="248">
        <v>97</v>
      </c>
      <c r="O88" s="248">
        <v>200</v>
      </c>
      <c r="P88" s="248">
        <v>10</v>
      </c>
      <c r="Q88" s="249">
        <v>63</v>
      </c>
    </row>
    <row r="89" spans="1:17" ht="44.25" customHeight="1">
      <c r="A89" s="251" t="s">
        <v>387</v>
      </c>
      <c r="B89" s="229">
        <f t="shared" si="17"/>
        <v>1204</v>
      </c>
      <c r="C89" s="229">
        <f t="shared" si="17"/>
        <v>17754</v>
      </c>
      <c r="D89" s="247">
        <v>182</v>
      </c>
      <c r="E89" s="248">
        <v>3548</v>
      </c>
      <c r="F89" s="248">
        <v>177</v>
      </c>
      <c r="G89" s="248">
        <v>4659</v>
      </c>
      <c r="H89" s="248">
        <v>55</v>
      </c>
      <c r="I89" s="248">
        <v>731</v>
      </c>
      <c r="J89" s="248">
        <v>623</v>
      </c>
      <c r="K89" s="248">
        <v>5546</v>
      </c>
      <c r="L89" s="248">
        <v>1</v>
      </c>
      <c r="M89" s="248">
        <v>25</v>
      </c>
      <c r="N89" s="248">
        <v>78</v>
      </c>
      <c r="O89" s="248">
        <v>1981</v>
      </c>
      <c r="P89" s="248">
        <v>88</v>
      </c>
      <c r="Q89" s="249">
        <v>1264</v>
      </c>
    </row>
    <row r="90" spans="1:17" ht="30.75" customHeight="1">
      <c r="A90" s="251" t="s">
        <v>388</v>
      </c>
      <c r="B90" s="229">
        <f t="shared" si="17"/>
        <v>722</v>
      </c>
      <c r="C90" s="229">
        <f t="shared" si="17"/>
        <v>19983</v>
      </c>
      <c r="D90" s="247">
        <v>107</v>
      </c>
      <c r="E90" s="248">
        <v>2350</v>
      </c>
      <c r="F90" s="248">
        <v>283</v>
      </c>
      <c r="G90" s="248">
        <v>6774</v>
      </c>
      <c r="H90" s="248">
        <v>69</v>
      </c>
      <c r="I90" s="248">
        <v>1912</v>
      </c>
      <c r="J90" s="248">
        <v>151</v>
      </c>
      <c r="K90" s="248">
        <v>6047</v>
      </c>
      <c r="L90" s="248">
        <v>0</v>
      </c>
      <c r="M90" s="248">
        <v>0</v>
      </c>
      <c r="N90" s="248">
        <v>54</v>
      </c>
      <c r="O90" s="248">
        <v>1917</v>
      </c>
      <c r="P90" s="248">
        <v>58</v>
      </c>
      <c r="Q90" s="249">
        <v>983</v>
      </c>
    </row>
    <row r="91" spans="1:17" ht="43.5" customHeight="1">
      <c r="A91" s="251" t="s">
        <v>389</v>
      </c>
      <c r="B91" s="229">
        <f t="shared" si="17"/>
        <v>9</v>
      </c>
      <c r="C91" s="229">
        <f t="shared" si="17"/>
        <v>1274</v>
      </c>
      <c r="D91" s="247">
        <v>2</v>
      </c>
      <c r="E91" s="248">
        <v>360</v>
      </c>
      <c r="F91" s="248">
        <v>4</v>
      </c>
      <c r="G91" s="248">
        <v>504</v>
      </c>
      <c r="H91" s="248">
        <v>0</v>
      </c>
      <c r="I91" s="248">
        <v>0</v>
      </c>
      <c r="J91" s="248">
        <v>2</v>
      </c>
      <c r="K91" s="248">
        <v>355</v>
      </c>
      <c r="L91" s="248">
        <v>0</v>
      </c>
      <c r="M91" s="248">
        <v>0</v>
      </c>
      <c r="N91" s="248">
        <v>0</v>
      </c>
      <c r="O91" s="248">
        <v>0</v>
      </c>
      <c r="P91" s="248">
        <v>1</v>
      </c>
      <c r="Q91" s="249">
        <v>55</v>
      </c>
    </row>
    <row r="92" spans="1:17" ht="18.75">
      <c r="A92" s="351" t="s">
        <v>39</v>
      </c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3"/>
    </row>
    <row r="93" spans="1:17" ht="18.75">
      <c r="A93" s="354" t="s">
        <v>12</v>
      </c>
      <c r="B93" s="355" t="s">
        <v>13</v>
      </c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6"/>
    </row>
    <row r="94" spans="1:17" ht="18.75">
      <c r="A94" s="354"/>
      <c r="B94" s="357" t="s">
        <v>14</v>
      </c>
      <c r="C94" s="357"/>
      <c r="D94" s="355" t="s">
        <v>15</v>
      </c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6"/>
    </row>
    <row r="95" spans="1:17" ht="18.75">
      <c r="A95" s="354"/>
      <c r="B95" s="357"/>
      <c r="C95" s="357"/>
      <c r="D95" s="355" t="s">
        <v>16</v>
      </c>
      <c r="E95" s="355"/>
      <c r="F95" s="355" t="s">
        <v>17</v>
      </c>
      <c r="G95" s="355"/>
      <c r="H95" s="355" t="s">
        <v>18</v>
      </c>
      <c r="I95" s="355"/>
      <c r="J95" s="355" t="s">
        <v>19</v>
      </c>
      <c r="K95" s="355"/>
      <c r="L95" s="355" t="s">
        <v>20</v>
      </c>
      <c r="M95" s="355"/>
      <c r="N95" s="355" t="s">
        <v>21</v>
      </c>
      <c r="O95" s="355"/>
      <c r="P95" s="355" t="s">
        <v>22</v>
      </c>
      <c r="Q95" s="356"/>
    </row>
    <row r="96" spans="1:17" ht="108" customHeight="1">
      <c r="A96" s="354"/>
      <c r="B96" s="225" t="s">
        <v>23</v>
      </c>
      <c r="C96" s="226" t="s">
        <v>271</v>
      </c>
      <c r="D96" s="225" t="s">
        <v>23</v>
      </c>
      <c r="E96" s="226" t="s">
        <v>271</v>
      </c>
      <c r="F96" s="225" t="s">
        <v>23</v>
      </c>
      <c r="G96" s="226" t="s">
        <v>271</v>
      </c>
      <c r="H96" s="225" t="s">
        <v>23</v>
      </c>
      <c r="I96" s="226" t="s">
        <v>271</v>
      </c>
      <c r="J96" s="225" t="s">
        <v>23</v>
      </c>
      <c r="K96" s="226" t="s">
        <v>271</v>
      </c>
      <c r="L96" s="225" t="s">
        <v>23</v>
      </c>
      <c r="M96" s="226" t="s">
        <v>271</v>
      </c>
      <c r="N96" s="225" t="s">
        <v>23</v>
      </c>
      <c r="O96" s="226" t="s">
        <v>271</v>
      </c>
      <c r="P96" s="225" t="s">
        <v>23</v>
      </c>
      <c r="Q96" s="227" t="s">
        <v>271</v>
      </c>
    </row>
    <row r="97" spans="1:17" ht="18.75">
      <c r="A97" s="345" t="s">
        <v>40</v>
      </c>
      <c r="B97" s="346"/>
      <c r="C97" s="346"/>
      <c r="D97" s="346"/>
      <c r="E97" s="346"/>
      <c r="F97" s="346"/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347"/>
    </row>
    <row r="98" spans="1:17" ht="18.75">
      <c r="A98" s="228" t="s">
        <v>25</v>
      </c>
      <c r="B98" s="229">
        <f t="shared" ref="B98:C103" si="19">SUM(D98,F98,H98,J98,L98,N98,P98)</f>
        <v>9221</v>
      </c>
      <c r="C98" s="229">
        <f t="shared" si="19"/>
        <v>34461</v>
      </c>
      <c r="D98" s="230">
        <f t="shared" ref="D98:Q98" si="20">SUM(D99:D103,D105:D109)</f>
        <v>1666</v>
      </c>
      <c r="E98" s="230">
        <f t="shared" si="20"/>
        <v>4838</v>
      </c>
      <c r="F98" s="230">
        <f t="shared" si="20"/>
        <v>708</v>
      </c>
      <c r="G98" s="230">
        <f t="shared" si="20"/>
        <v>4546</v>
      </c>
      <c r="H98" s="230">
        <f t="shared" si="20"/>
        <v>1085</v>
      </c>
      <c r="I98" s="230">
        <f t="shared" si="20"/>
        <v>4647</v>
      </c>
      <c r="J98" s="230">
        <f t="shared" si="20"/>
        <v>2516</v>
      </c>
      <c r="K98" s="230">
        <f t="shared" si="20"/>
        <v>9301</v>
      </c>
      <c r="L98" s="230">
        <f t="shared" si="20"/>
        <v>425</v>
      </c>
      <c r="M98" s="230">
        <f t="shared" si="20"/>
        <v>623</v>
      </c>
      <c r="N98" s="230">
        <f t="shared" si="20"/>
        <v>1642</v>
      </c>
      <c r="O98" s="230">
        <f t="shared" si="20"/>
        <v>4209</v>
      </c>
      <c r="P98" s="230">
        <f t="shared" si="20"/>
        <v>1179</v>
      </c>
      <c r="Q98" s="231">
        <f t="shared" si="20"/>
        <v>6297</v>
      </c>
    </row>
    <row r="99" spans="1:17" ht="40.5" customHeight="1">
      <c r="A99" s="250" t="s">
        <v>79</v>
      </c>
      <c r="B99" s="229">
        <f t="shared" si="19"/>
        <v>656</v>
      </c>
      <c r="C99" s="229">
        <f t="shared" si="19"/>
        <v>656</v>
      </c>
      <c r="D99" s="244">
        <v>225</v>
      </c>
      <c r="E99" s="245">
        <v>225</v>
      </c>
      <c r="F99" s="245">
        <v>86</v>
      </c>
      <c r="G99" s="245">
        <v>86</v>
      </c>
      <c r="H99" s="245">
        <v>2</v>
      </c>
      <c r="I99" s="245">
        <v>2</v>
      </c>
      <c r="J99" s="245">
        <v>30</v>
      </c>
      <c r="K99" s="245">
        <v>30</v>
      </c>
      <c r="L99" s="245">
        <v>23</v>
      </c>
      <c r="M99" s="245">
        <v>23</v>
      </c>
      <c r="N99" s="245">
        <v>204</v>
      </c>
      <c r="O99" s="245">
        <v>204</v>
      </c>
      <c r="P99" s="245">
        <v>86</v>
      </c>
      <c r="Q99" s="246">
        <v>86</v>
      </c>
    </row>
    <row r="100" spans="1:17" ht="42" customHeight="1">
      <c r="A100" s="251" t="s">
        <v>386</v>
      </c>
      <c r="B100" s="229">
        <f t="shared" si="19"/>
        <v>249</v>
      </c>
      <c r="C100" s="229">
        <f t="shared" si="19"/>
        <v>1136</v>
      </c>
      <c r="D100" s="247">
        <v>50</v>
      </c>
      <c r="E100" s="248">
        <v>131</v>
      </c>
      <c r="F100" s="248">
        <v>10</v>
      </c>
      <c r="G100" s="248">
        <v>18</v>
      </c>
      <c r="H100" s="248">
        <v>0</v>
      </c>
      <c r="I100" s="248">
        <v>0</v>
      </c>
      <c r="J100" s="248">
        <v>0</v>
      </c>
      <c r="K100" s="248">
        <v>0</v>
      </c>
      <c r="L100" s="248">
        <v>0</v>
      </c>
      <c r="M100" s="248">
        <v>0</v>
      </c>
      <c r="N100" s="248">
        <v>155</v>
      </c>
      <c r="O100" s="248">
        <v>393</v>
      </c>
      <c r="P100" s="248">
        <v>34</v>
      </c>
      <c r="Q100" s="249">
        <v>594</v>
      </c>
    </row>
    <row r="101" spans="1:17" ht="43.5" customHeight="1">
      <c r="A101" s="251" t="s">
        <v>387</v>
      </c>
      <c r="B101" s="229">
        <f t="shared" si="19"/>
        <v>133</v>
      </c>
      <c r="C101" s="229">
        <f t="shared" si="19"/>
        <v>1623</v>
      </c>
      <c r="D101" s="247">
        <v>56</v>
      </c>
      <c r="E101" s="248">
        <v>435</v>
      </c>
      <c r="F101" s="248">
        <v>13</v>
      </c>
      <c r="G101" s="248">
        <v>267</v>
      </c>
      <c r="H101" s="248">
        <v>0</v>
      </c>
      <c r="I101" s="248">
        <v>0</v>
      </c>
      <c r="J101" s="248">
        <v>1</v>
      </c>
      <c r="K101" s="248">
        <v>7</v>
      </c>
      <c r="L101" s="248">
        <v>0</v>
      </c>
      <c r="M101" s="248">
        <v>0</v>
      </c>
      <c r="N101" s="248">
        <v>4</v>
      </c>
      <c r="O101" s="248">
        <v>75</v>
      </c>
      <c r="P101" s="248">
        <v>59</v>
      </c>
      <c r="Q101" s="249">
        <v>839</v>
      </c>
    </row>
    <row r="102" spans="1:17" ht="30" customHeight="1">
      <c r="A102" s="251" t="s">
        <v>388</v>
      </c>
      <c r="B102" s="229">
        <f t="shared" si="19"/>
        <v>17</v>
      </c>
      <c r="C102" s="229">
        <f t="shared" si="19"/>
        <v>561</v>
      </c>
      <c r="D102" s="247">
        <v>0</v>
      </c>
      <c r="E102" s="248">
        <v>0</v>
      </c>
      <c r="F102" s="248">
        <v>0</v>
      </c>
      <c r="G102" s="248">
        <v>0</v>
      </c>
      <c r="H102" s="248">
        <v>4</v>
      </c>
      <c r="I102" s="248">
        <v>58</v>
      </c>
      <c r="J102" s="248">
        <v>0</v>
      </c>
      <c r="K102" s="248">
        <v>0</v>
      </c>
      <c r="L102" s="248">
        <v>0</v>
      </c>
      <c r="M102" s="248">
        <v>0</v>
      </c>
      <c r="N102" s="248">
        <v>3</v>
      </c>
      <c r="O102" s="248">
        <v>100</v>
      </c>
      <c r="P102" s="248">
        <v>10</v>
      </c>
      <c r="Q102" s="249">
        <v>403</v>
      </c>
    </row>
    <row r="103" spans="1:17" ht="42" customHeight="1">
      <c r="A103" s="251" t="s">
        <v>389</v>
      </c>
      <c r="B103" s="229">
        <f t="shared" si="19"/>
        <v>0</v>
      </c>
      <c r="C103" s="229">
        <f t="shared" si="19"/>
        <v>0</v>
      </c>
      <c r="D103" s="247">
        <v>0</v>
      </c>
      <c r="E103" s="248">
        <v>0</v>
      </c>
      <c r="F103" s="248">
        <v>0</v>
      </c>
      <c r="G103" s="248">
        <v>0</v>
      </c>
      <c r="H103" s="248">
        <v>0</v>
      </c>
      <c r="I103" s="248">
        <v>0</v>
      </c>
      <c r="J103" s="248">
        <v>0</v>
      </c>
      <c r="K103" s="248">
        <v>0</v>
      </c>
      <c r="L103" s="248">
        <v>0</v>
      </c>
      <c r="M103" s="248">
        <v>0</v>
      </c>
      <c r="N103" s="248">
        <v>0</v>
      </c>
      <c r="O103" s="248">
        <v>0</v>
      </c>
      <c r="P103" s="248">
        <v>0</v>
      </c>
      <c r="Q103" s="249">
        <v>0</v>
      </c>
    </row>
    <row r="104" spans="1:17" ht="18.75">
      <c r="A104" s="345" t="s">
        <v>41</v>
      </c>
      <c r="B104" s="346"/>
      <c r="C104" s="346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7"/>
    </row>
    <row r="105" spans="1:17" ht="40.5" customHeight="1">
      <c r="A105" s="250" t="s">
        <v>79</v>
      </c>
      <c r="B105" s="229">
        <f t="shared" ref="B105:C109" si="21">SUM(D105,F105,H105,J105,L105,N105,P105)</f>
        <v>6841</v>
      </c>
      <c r="C105" s="229">
        <f t="shared" si="21"/>
        <v>6841</v>
      </c>
      <c r="D105" s="244">
        <v>1096</v>
      </c>
      <c r="E105" s="245">
        <v>1096</v>
      </c>
      <c r="F105" s="245">
        <v>449</v>
      </c>
      <c r="G105" s="245">
        <v>449</v>
      </c>
      <c r="H105" s="245">
        <v>1051</v>
      </c>
      <c r="I105" s="245">
        <v>1051</v>
      </c>
      <c r="J105" s="245">
        <v>2318</v>
      </c>
      <c r="K105" s="245">
        <v>2318</v>
      </c>
      <c r="L105" s="245">
        <v>389</v>
      </c>
      <c r="M105" s="245">
        <v>389</v>
      </c>
      <c r="N105" s="245">
        <v>741</v>
      </c>
      <c r="O105" s="245">
        <v>741</v>
      </c>
      <c r="P105" s="245">
        <v>797</v>
      </c>
      <c r="Q105" s="246">
        <v>797</v>
      </c>
    </row>
    <row r="106" spans="1:17" ht="43.5" customHeight="1">
      <c r="A106" s="251" t="s">
        <v>386</v>
      </c>
      <c r="B106" s="229">
        <f t="shared" si="21"/>
        <v>585</v>
      </c>
      <c r="C106" s="229">
        <f t="shared" si="21"/>
        <v>1990</v>
      </c>
      <c r="D106" s="247">
        <v>52</v>
      </c>
      <c r="E106" s="248">
        <v>383</v>
      </c>
      <c r="F106" s="248">
        <v>6</v>
      </c>
      <c r="G106" s="248">
        <v>70</v>
      </c>
      <c r="H106" s="248">
        <v>2</v>
      </c>
      <c r="I106" s="248">
        <v>4</v>
      </c>
      <c r="J106" s="248">
        <v>16</v>
      </c>
      <c r="K106" s="248">
        <v>58</v>
      </c>
      <c r="L106" s="248">
        <v>2</v>
      </c>
      <c r="M106" s="248">
        <v>8</v>
      </c>
      <c r="N106" s="248">
        <v>482</v>
      </c>
      <c r="O106" s="248">
        <v>1272</v>
      </c>
      <c r="P106" s="248">
        <v>25</v>
      </c>
      <c r="Q106" s="249">
        <v>195</v>
      </c>
    </row>
    <row r="107" spans="1:17" ht="43.5" customHeight="1">
      <c r="A107" s="251" t="s">
        <v>387</v>
      </c>
      <c r="B107" s="229">
        <f t="shared" ref="B107" si="22">SUM(D107,F107,H107,J107,L107,N107,P107)</f>
        <v>639</v>
      </c>
      <c r="C107" s="229">
        <f t="shared" ref="C107" si="23">SUM(E107,G107,I107,K107,M107,O107,Q107)</f>
        <v>10054</v>
      </c>
      <c r="D107" s="247">
        <v>177</v>
      </c>
      <c r="E107" s="248">
        <v>2148</v>
      </c>
      <c r="F107" s="248">
        <v>140</v>
      </c>
      <c r="G107" s="248">
        <v>3496</v>
      </c>
      <c r="H107" s="248">
        <v>17</v>
      </c>
      <c r="I107" s="248">
        <v>297</v>
      </c>
      <c r="J107" s="248">
        <v>121</v>
      </c>
      <c r="K107" s="248">
        <v>1417</v>
      </c>
      <c r="L107" s="248">
        <v>10</v>
      </c>
      <c r="M107" s="248">
        <v>157</v>
      </c>
      <c r="N107" s="248">
        <v>31</v>
      </c>
      <c r="O107" s="248">
        <v>262</v>
      </c>
      <c r="P107" s="248">
        <v>143</v>
      </c>
      <c r="Q107" s="249">
        <v>2277</v>
      </c>
    </row>
    <row r="108" spans="1:17" ht="45.75" customHeight="1">
      <c r="A108" s="251" t="s">
        <v>388</v>
      </c>
      <c r="B108" s="229">
        <f t="shared" si="21"/>
        <v>95</v>
      </c>
      <c r="C108" s="229">
        <f t="shared" si="21"/>
        <v>11329</v>
      </c>
      <c r="D108" s="247">
        <v>10</v>
      </c>
      <c r="E108" s="248">
        <v>420</v>
      </c>
      <c r="F108" s="248">
        <v>3</v>
      </c>
      <c r="G108" s="248">
        <v>125</v>
      </c>
      <c r="H108" s="248">
        <v>9</v>
      </c>
      <c r="I108" s="248">
        <v>3235</v>
      </c>
      <c r="J108" s="248">
        <v>30</v>
      </c>
      <c r="K108" s="248">
        <v>5471</v>
      </c>
      <c r="L108" s="248">
        <v>0</v>
      </c>
      <c r="M108" s="248">
        <v>0</v>
      </c>
      <c r="N108" s="248">
        <v>21</v>
      </c>
      <c r="O108" s="248">
        <v>1134</v>
      </c>
      <c r="P108" s="248">
        <v>22</v>
      </c>
      <c r="Q108" s="249">
        <v>944</v>
      </c>
    </row>
    <row r="109" spans="1:17" ht="37.5" customHeight="1">
      <c r="A109" s="251" t="s">
        <v>389</v>
      </c>
      <c r="B109" s="229">
        <f t="shared" si="21"/>
        <v>6</v>
      </c>
      <c r="C109" s="229">
        <f t="shared" si="21"/>
        <v>271</v>
      </c>
      <c r="D109" s="247">
        <v>0</v>
      </c>
      <c r="E109" s="248">
        <v>0</v>
      </c>
      <c r="F109" s="248">
        <v>1</v>
      </c>
      <c r="G109" s="248">
        <v>35</v>
      </c>
      <c r="H109" s="248">
        <v>0</v>
      </c>
      <c r="I109" s="248">
        <v>0</v>
      </c>
      <c r="J109" s="248">
        <v>0</v>
      </c>
      <c r="K109" s="248">
        <v>0</v>
      </c>
      <c r="L109" s="248">
        <v>1</v>
      </c>
      <c r="M109" s="248">
        <v>46</v>
      </c>
      <c r="N109" s="248">
        <v>1</v>
      </c>
      <c r="O109" s="248">
        <v>28</v>
      </c>
      <c r="P109" s="248">
        <v>3</v>
      </c>
      <c r="Q109" s="249">
        <v>162</v>
      </c>
    </row>
  </sheetData>
  <mergeCells count="85">
    <mergeCell ref="A85:Q85"/>
    <mergeCell ref="A92:Q92"/>
    <mergeCell ref="A97:Q97"/>
    <mergeCell ref="A104:Q104"/>
    <mergeCell ref="F95:G95"/>
    <mergeCell ref="H95:I95"/>
    <mergeCell ref="J95:K95"/>
    <mergeCell ref="L95:M95"/>
    <mergeCell ref="N95:O95"/>
    <mergeCell ref="P95:Q95"/>
    <mergeCell ref="A93:A96"/>
    <mergeCell ref="B93:Q93"/>
    <mergeCell ref="B94:C95"/>
    <mergeCell ref="D94:Q94"/>
    <mergeCell ref="D95:E95"/>
    <mergeCell ref="A74:Q74"/>
    <mergeCell ref="A80:Q80"/>
    <mergeCell ref="A81:A84"/>
    <mergeCell ref="B81:Q81"/>
    <mergeCell ref="B82:C83"/>
    <mergeCell ref="D82:Q82"/>
    <mergeCell ref="D83:E83"/>
    <mergeCell ref="F83:G83"/>
    <mergeCell ref="H83:I83"/>
    <mergeCell ref="J83:K83"/>
    <mergeCell ref="L83:M83"/>
    <mergeCell ref="N83:O83"/>
    <mergeCell ref="P83:Q83"/>
    <mergeCell ref="A67:Q67"/>
    <mergeCell ref="A43:Q43"/>
    <mergeCell ref="A50:Q50"/>
    <mergeCell ref="A56:Q56"/>
    <mergeCell ref="A62:Q62"/>
    <mergeCell ref="A63:A66"/>
    <mergeCell ref="B63:Q63"/>
    <mergeCell ref="B64:C65"/>
    <mergeCell ref="D64:Q64"/>
    <mergeCell ref="D65:E65"/>
    <mergeCell ref="F65:G65"/>
    <mergeCell ref="H65:I65"/>
    <mergeCell ref="J65:K65"/>
    <mergeCell ref="L65:M65"/>
    <mergeCell ref="N65:O65"/>
    <mergeCell ref="P65:Q65"/>
    <mergeCell ref="P41:Q41"/>
    <mergeCell ref="N23:O23"/>
    <mergeCell ref="P23:Q23"/>
    <mergeCell ref="A25:Q25"/>
    <mergeCell ref="A32:Q32"/>
    <mergeCell ref="A38:Q38"/>
    <mergeCell ref="A39:A42"/>
    <mergeCell ref="B39:Q39"/>
    <mergeCell ref="B40:C41"/>
    <mergeCell ref="D40:Q40"/>
    <mergeCell ref="D41:E41"/>
    <mergeCell ref="F41:G41"/>
    <mergeCell ref="H41:I41"/>
    <mergeCell ref="J41:K41"/>
    <mergeCell ref="L41:M41"/>
    <mergeCell ref="N41:O41"/>
    <mergeCell ref="A20:Q20"/>
    <mergeCell ref="A21:A24"/>
    <mergeCell ref="B21:Q21"/>
    <mergeCell ref="B22:C23"/>
    <mergeCell ref="D22:Q22"/>
    <mergeCell ref="D23:E23"/>
    <mergeCell ref="F23:G23"/>
    <mergeCell ref="H23:I23"/>
    <mergeCell ref="J23:K23"/>
    <mergeCell ref="L23:M23"/>
    <mergeCell ref="A7:Q7"/>
    <mergeCell ref="A14:Q14"/>
    <mergeCell ref="A1:Q1"/>
    <mergeCell ref="A2:Q2"/>
    <mergeCell ref="A3:A6"/>
    <mergeCell ref="B3:Q3"/>
    <mergeCell ref="B4:C5"/>
    <mergeCell ref="D4:Q4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SheetLayoutView="100" workbookViewId="0">
      <selection activeCell="D10" sqref="D10"/>
    </sheetView>
  </sheetViews>
  <sheetFormatPr defaultRowHeight="14.25"/>
  <cols>
    <col min="1" max="1" width="33.25" customWidth="1"/>
    <col min="2" max="2" width="28.375" customWidth="1"/>
    <col min="3" max="3" width="27.75" customWidth="1"/>
    <col min="4" max="4" width="26.375" customWidth="1"/>
    <col min="5" max="5" width="33.375" customWidth="1"/>
  </cols>
  <sheetData>
    <row r="1" spans="1:5" ht="18.75">
      <c r="A1" s="328" t="s">
        <v>213</v>
      </c>
      <c r="B1" s="328"/>
      <c r="C1" s="328"/>
      <c r="D1" s="328"/>
      <c r="E1" s="328"/>
    </row>
    <row r="2" spans="1:5" ht="18.75">
      <c r="A2" s="364" t="s">
        <v>214</v>
      </c>
      <c r="B2" s="440" t="s">
        <v>215</v>
      </c>
      <c r="C2" s="440"/>
      <c r="D2" s="440"/>
      <c r="E2" s="440"/>
    </row>
    <row r="3" spans="1:5" ht="56.25">
      <c r="A3" s="364"/>
      <c r="B3" s="152" t="s">
        <v>216</v>
      </c>
      <c r="C3" s="152" t="s">
        <v>217</v>
      </c>
      <c r="D3" s="153" t="s">
        <v>218</v>
      </c>
      <c r="E3" s="116" t="s">
        <v>219</v>
      </c>
    </row>
    <row r="4" spans="1:5" ht="28.5" customHeight="1">
      <c r="A4" s="60" t="s">
        <v>1</v>
      </c>
      <c r="B4" s="146"/>
      <c r="C4" s="146"/>
      <c r="D4" s="146"/>
      <c r="E4" s="146"/>
    </row>
    <row r="5" spans="1:5" ht="23.25" customHeight="1">
      <c r="A5" s="60" t="s">
        <v>220</v>
      </c>
      <c r="B5" s="146"/>
      <c r="C5" s="146"/>
      <c r="D5" s="146"/>
      <c r="E5" s="146"/>
    </row>
    <row r="6" spans="1:5" ht="18.75">
      <c r="A6" s="63" t="s">
        <v>221</v>
      </c>
      <c r="B6" s="146"/>
      <c r="C6" s="146"/>
      <c r="D6" s="146"/>
      <c r="E6" s="146"/>
    </row>
    <row r="7" spans="1:5" ht="18.75">
      <c r="A7" s="63" t="s">
        <v>222</v>
      </c>
      <c r="B7" s="146"/>
      <c r="C7" s="146"/>
      <c r="D7" s="146"/>
      <c r="E7" s="146"/>
    </row>
    <row r="8" spans="1:5" ht="18.75">
      <c r="A8" s="60" t="s">
        <v>223</v>
      </c>
      <c r="B8" s="146"/>
      <c r="C8" s="146"/>
      <c r="D8" s="146"/>
      <c r="E8" s="146"/>
    </row>
    <row r="9" spans="1:5" ht="37.5">
      <c r="A9" s="60" t="s">
        <v>224</v>
      </c>
      <c r="B9" s="146"/>
      <c r="C9" s="146"/>
      <c r="D9" s="146"/>
      <c r="E9" s="146"/>
    </row>
    <row r="10" spans="1:5" ht="18.75">
      <c r="A10" s="63" t="s">
        <v>165</v>
      </c>
      <c r="B10" s="146"/>
      <c r="C10" s="146"/>
      <c r="D10" s="146"/>
      <c r="E10" s="146"/>
    </row>
    <row r="11" spans="1:5" ht="18.75">
      <c r="A11" s="63" t="s">
        <v>166</v>
      </c>
      <c r="B11" s="146"/>
      <c r="C11" s="146"/>
      <c r="D11" s="146"/>
      <c r="E11" s="146"/>
    </row>
    <row r="12" spans="1:5" ht="18.75">
      <c r="A12" s="63" t="s">
        <v>167</v>
      </c>
      <c r="B12" s="146"/>
      <c r="C12" s="146"/>
      <c r="D12" s="146"/>
      <c r="E12" s="146"/>
    </row>
    <row r="13" spans="1:5" ht="18.75">
      <c r="A13" s="63" t="s">
        <v>225</v>
      </c>
      <c r="B13" s="146"/>
      <c r="C13" s="146"/>
      <c r="D13" s="146"/>
      <c r="E13" s="146"/>
    </row>
    <row r="14" spans="1:5" ht="18.75">
      <c r="A14" s="63" t="s">
        <v>226</v>
      </c>
      <c r="B14" s="146"/>
      <c r="C14" s="146"/>
      <c r="D14" s="278">
        <v>7</v>
      </c>
      <c r="E14" s="278">
        <v>4</v>
      </c>
    </row>
    <row r="15" spans="1:5" ht="18.75">
      <c r="A15" s="63" t="s">
        <v>227</v>
      </c>
      <c r="B15" s="146"/>
      <c r="C15" s="146"/>
      <c r="D15" s="146"/>
      <c r="E15" s="146"/>
    </row>
    <row r="16" spans="1:5" ht="18.75">
      <c r="A16" s="63" t="s">
        <v>228</v>
      </c>
      <c r="B16" s="146"/>
      <c r="C16" s="146"/>
      <c r="D16" s="146"/>
      <c r="E16" s="146"/>
    </row>
    <row r="17" spans="1:5" ht="42.75" customHeight="1">
      <c r="A17" s="60" t="s">
        <v>229</v>
      </c>
      <c r="B17" s="146"/>
      <c r="C17" s="146"/>
      <c r="D17" s="146"/>
      <c r="E17" s="146"/>
    </row>
    <row r="18" spans="1:5" ht="18.75">
      <c r="A18" s="63" t="s">
        <v>230</v>
      </c>
      <c r="B18" s="146"/>
      <c r="C18" s="146"/>
      <c r="D18" s="278">
        <v>1</v>
      </c>
      <c r="E18" s="278">
        <v>1</v>
      </c>
    </row>
    <row r="19" spans="1:5" ht="18.75">
      <c r="A19" s="64" t="s">
        <v>231</v>
      </c>
      <c r="B19" s="154">
        <f>B18+B17+B16+B15+B14+B13+B12+B11+B10+B9+B8+B7+B6+B5+B4</f>
        <v>0</v>
      </c>
      <c r="C19" s="155">
        <f>C18+C17+C16+C15+C14+C13+C12+C11+C10+C9+C8+C7+C6+C5+C4</f>
        <v>0</v>
      </c>
      <c r="D19" s="155">
        <f>D18+D17+D16+D15+D14+D13+D12+D11+D10+D9+D8+D7+D6+D5+D4</f>
        <v>8</v>
      </c>
      <c r="E19" s="155">
        <f>E18+E17+E16+E15+E14+E13+E12+E11+E10+E9+E8+E7+E6+E5+E4</f>
        <v>5</v>
      </c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zoomScale="70" zoomScaleSheetLayoutView="70" workbookViewId="0">
      <selection activeCell="Q6" sqref="Q6"/>
    </sheetView>
  </sheetViews>
  <sheetFormatPr defaultRowHeight="14.25"/>
  <cols>
    <col min="1" max="1" width="16.625" customWidth="1"/>
    <col min="2" max="2" width="24.875" customWidth="1"/>
    <col min="5" max="6" width="18.25" customWidth="1"/>
    <col min="7" max="7" width="13.875" customWidth="1"/>
    <col min="8" max="8" width="20.75" customWidth="1"/>
    <col min="9" max="9" width="18" customWidth="1"/>
    <col min="10" max="10" width="18.375" customWidth="1"/>
  </cols>
  <sheetData>
    <row r="1" spans="1:10" ht="18.75">
      <c r="A1" s="362" t="s">
        <v>42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0" ht="18.75">
      <c r="A2" s="363" t="s">
        <v>43</v>
      </c>
      <c r="B2" s="364" t="s">
        <v>44</v>
      </c>
      <c r="C2" s="364" t="s">
        <v>45</v>
      </c>
      <c r="D2" s="364"/>
      <c r="E2" s="364" t="s">
        <v>46</v>
      </c>
      <c r="F2" s="364" t="s">
        <v>47</v>
      </c>
      <c r="G2" s="364" t="s">
        <v>48</v>
      </c>
      <c r="H2" s="364"/>
      <c r="I2" s="364" t="s">
        <v>49</v>
      </c>
      <c r="J2" s="364" t="s">
        <v>50</v>
      </c>
    </row>
    <row r="3" spans="1:10" ht="37.5">
      <c r="A3" s="363"/>
      <c r="B3" s="364"/>
      <c r="C3" s="19" t="s">
        <v>51</v>
      </c>
      <c r="D3" s="19" t="s">
        <v>52</v>
      </c>
      <c r="E3" s="364"/>
      <c r="F3" s="364"/>
      <c r="G3" s="19" t="s">
        <v>53</v>
      </c>
      <c r="H3" s="19" t="s">
        <v>54</v>
      </c>
      <c r="I3" s="364"/>
      <c r="J3" s="364"/>
    </row>
    <row r="4" spans="1:10" ht="122.25" customHeight="1">
      <c r="A4" s="20" t="s">
        <v>55</v>
      </c>
      <c r="B4" s="16" t="s">
        <v>56</v>
      </c>
      <c r="C4" s="16">
        <f>C5+C6+C7+C8+C9+C10</f>
        <v>0</v>
      </c>
      <c r="D4" s="16">
        <f>D5+D6+D7+D8++D9+D10</f>
        <v>0</v>
      </c>
      <c r="E4" s="16"/>
      <c r="F4" s="16"/>
      <c r="G4" s="16">
        <f>G5+G6+G7+G8+G9+G10</f>
        <v>0</v>
      </c>
      <c r="H4" s="16">
        <f>H5+H6+H7+H8+H9+H10</f>
        <v>0</v>
      </c>
      <c r="I4" s="16">
        <f>I5+I6+I7+I8+I9+I10</f>
        <v>0</v>
      </c>
      <c r="J4" s="16">
        <f>J5+J6+J7+J8+J9+J10</f>
        <v>0</v>
      </c>
    </row>
    <row r="5" spans="1:10" ht="18.75">
      <c r="A5" s="21"/>
      <c r="B5" s="117"/>
      <c r="C5" s="118"/>
      <c r="D5" s="118"/>
      <c r="E5" s="118"/>
      <c r="F5" s="118"/>
      <c r="G5" s="118"/>
      <c r="H5" s="118"/>
      <c r="I5" s="118"/>
      <c r="J5" s="118"/>
    </row>
    <row r="6" spans="1:10" ht="18.75">
      <c r="A6" s="21"/>
      <c r="B6" s="117"/>
      <c r="C6" s="118"/>
      <c r="D6" s="118"/>
      <c r="E6" s="118"/>
      <c r="F6" s="118"/>
      <c r="G6" s="118"/>
      <c r="H6" s="118"/>
      <c r="I6" s="118"/>
      <c r="J6" s="118"/>
    </row>
    <row r="7" spans="1:10" ht="18.75">
      <c r="A7" s="21"/>
      <c r="B7" s="22"/>
      <c r="C7" s="23"/>
      <c r="D7" s="23"/>
      <c r="E7" s="25"/>
      <c r="F7" s="25"/>
      <c r="G7" s="26"/>
      <c r="H7" s="26"/>
      <c r="I7" s="25"/>
      <c r="J7" s="27"/>
    </row>
    <row r="8" spans="1:10" ht="18.75">
      <c r="A8" s="21"/>
      <c r="C8" s="23"/>
      <c r="D8" s="23"/>
      <c r="E8" s="24"/>
      <c r="F8" s="25"/>
      <c r="G8" s="26"/>
      <c r="H8" s="26"/>
      <c r="I8" s="25"/>
      <c r="J8" s="27"/>
    </row>
    <row r="9" spans="1:10" ht="18.75">
      <c r="A9" s="21"/>
      <c r="B9" s="22"/>
      <c r="C9" s="23"/>
      <c r="D9" s="23"/>
      <c r="E9" s="24"/>
      <c r="F9" s="25"/>
      <c r="G9" s="26"/>
      <c r="H9" s="26"/>
      <c r="I9" s="25"/>
      <c r="J9" s="27"/>
    </row>
    <row r="10" spans="1:10" ht="18.75">
      <c r="A10" s="21"/>
      <c r="B10" s="22"/>
      <c r="C10" s="23"/>
      <c r="D10" s="23"/>
      <c r="E10" s="24"/>
      <c r="F10" s="25"/>
      <c r="G10" s="26"/>
      <c r="H10" s="26"/>
      <c r="I10" s="25"/>
      <c r="J10" s="27"/>
    </row>
    <row r="11" spans="1:10" ht="105" customHeight="1">
      <c r="A11" s="20" t="s">
        <v>57</v>
      </c>
      <c r="B11" s="16" t="s">
        <v>58</v>
      </c>
      <c r="C11" s="16">
        <f>C12+C13+C14+C15+C16+C17</f>
        <v>0</v>
      </c>
      <c r="D11" s="16">
        <f>D12+D13+D14+D15+D16+D17</f>
        <v>0</v>
      </c>
      <c r="E11" s="16"/>
      <c r="F11" s="16"/>
      <c r="G11" s="16">
        <f>G12+G13+G14+G15+G16+G17</f>
        <v>0</v>
      </c>
      <c r="H11" s="16">
        <f>H12+H13+H14+H15+H16+H17</f>
        <v>0</v>
      </c>
      <c r="I11" s="16">
        <f>I12+I13+I14+I15+I16+I17</f>
        <v>0</v>
      </c>
      <c r="J11" s="16">
        <f>J12+J13+J14+J15+J16+J17</f>
        <v>0</v>
      </c>
    </row>
    <row r="12" spans="1:10" ht="18.75">
      <c r="A12" s="21"/>
      <c r="B12" s="22"/>
      <c r="C12" s="23"/>
      <c r="D12" s="23"/>
      <c r="E12" s="24"/>
      <c r="F12" s="25"/>
      <c r="G12" s="26"/>
      <c r="H12" s="26"/>
      <c r="I12" s="25"/>
      <c r="J12" s="25"/>
    </row>
    <row r="13" spans="1:10" ht="18.75">
      <c r="A13" s="21"/>
      <c r="B13" s="22"/>
      <c r="C13" s="23"/>
      <c r="D13" s="23"/>
      <c r="E13" s="24"/>
      <c r="F13" s="25"/>
      <c r="G13" s="26"/>
      <c r="H13" s="26"/>
      <c r="I13" s="25"/>
      <c r="J13" s="25"/>
    </row>
    <row r="14" spans="1:10" ht="18.75">
      <c r="A14" s="21"/>
      <c r="B14" s="22"/>
      <c r="C14" s="23"/>
      <c r="D14" s="23"/>
      <c r="E14" s="24"/>
      <c r="F14" s="25"/>
      <c r="G14" s="26"/>
      <c r="H14" s="26"/>
      <c r="I14" s="25"/>
      <c r="J14" s="25"/>
    </row>
    <row r="15" spans="1:10" ht="18.75">
      <c r="A15" s="21"/>
      <c r="B15" s="22"/>
      <c r="C15" s="23"/>
      <c r="D15" s="23"/>
      <c r="E15" s="24"/>
      <c r="F15" s="25"/>
      <c r="G15" s="26"/>
      <c r="H15" s="26"/>
      <c r="I15" s="25"/>
      <c r="J15" s="25"/>
    </row>
    <row r="16" spans="1:10" ht="18.75">
      <c r="A16" s="21"/>
      <c r="B16" s="22"/>
      <c r="C16" s="23"/>
      <c r="D16" s="23"/>
      <c r="E16" s="24"/>
      <c r="F16" s="25"/>
      <c r="G16" s="26"/>
      <c r="H16" s="26"/>
      <c r="I16" s="25"/>
      <c r="J16" s="25"/>
    </row>
    <row r="17" spans="1:10" ht="18.75">
      <c r="A17" s="21"/>
      <c r="B17" s="22"/>
      <c r="C17" s="23"/>
      <c r="D17" s="23"/>
      <c r="E17" s="24"/>
      <c r="F17" s="25"/>
      <c r="G17" s="26"/>
      <c r="H17" s="26"/>
      <c r="I17" s="25"/>
      <c r="J17" s="25"/>
    </row>
    <row r="18" spans="1:10" ht="43.5" customHeight="1">
      <c r="A18" s="20" t="s">
        <v>59</v>
      </c>
      <c r="B18" s="16" t="s">
        <v>60</v>
      </c>
      <c r="C18" s="16">
        <f>C19+C20+C21+C22+C23+C24</f>
        <v>0</v>
      </c>
      <c r="D18" s="16">
        <f>D19+D20+D21+D22+D23+D24</f>
        <v>0</v>
      </c>
      <c r="E18" s="16"/>
      <c r="F18" s="16"/>
      <c r="G18" s="16">
        <f>G19+G20+G21+G22+G23+G24</f>
        <v>0</v>
      </c>
      <c r="H18" s="16">
        <f>H19+H20+H21+H22+H23+H24</f>
        <v>0</v>
      </c>
      <c r="I18" s="16">
        <f>I19+I20+I21+I22+I23+I24</f>
        <v>0</v>
      </c>
      <c r="J18" s="16">
        <f>J19+J20+J21+J22+J23+J24</f>
        <v>0</v>
      </c>
    </row>
    <row r="19" spans="1:10" ht="18.75">
      <c r="A19" s="21"/>
      <c r="B19" s="22"/>
      <c r="C19" s="23"/>
      <c r="D19" s="23"/>
      <c r="E19" s="24"/>
      <c r="F19" s="25"/>
      <c r="G19" s="26"/>
      <c r="H19" s="26"/>
      <c r="I19" s="25"/>
      <c r="J19" s="25"/>
    </row>
    <row r="20" spans="1:10" ht="18.75">
      <c r="A20" s="21"/>
      <c r="B20" s="22"/>
      <c r="C20" s="23"/>
      <c r="D20" s="23"/>
      <c r="E20" s="24"/>
      <c r="F20" s="25"/>
      <c r="G20" s="26"/>
      <c r="H20" s="26"/>
      <c r="I20" s="25"/>
      <c r="J20" s="25"/>
    </row>
    <row r="21" spans="1:10" ht="18.75">
      <c r="A21" s="21"/>
      <c r="B21" s="22"/>
      <c r="C21" s="23"/>
      <c r="D21" s="23"/>
      <c r="E21" s="24"/>
      <c r="F21" s="25"/>
      <c r="G21" s="26"/>
      <c r="H21" s="26"/>
      <c r="I21" s="25"/>
      <c r="J21" s="25"/>
    </row>
    <row r="22" spans="1:10" ht="18.75">
      <c r="A22" s="21"/>
      <c r="B22" s="22"/>
      <c r="C22" s="23"/>
      <c r="D22" s="23"/>
      <c r="E22" s="24"/>
      <c r="F22" s="25"/>
      <c r="G22" s="26"/>
      <c r="H22" s="26"/>
      <c r="I22" s="25"/>
      <c r="J22" s="25"/>
    </row>
    <row r="23" spans="1:10" ht="18.75">
      <c r="A23" s="21"/>
      <c r="B23" s="22"/>
      <c r="C23" s="23"/>
      <c r="D23" s="23"/>
      <c r="E23" s="24"/>
      <c r="F23" s="25"/>
      <c r="G23" s="26"/>
      <c r="H23" s="26"/>
      <c r="I23" s="25"/>
      <c r="J23" s="25"/>
    </row>
    <row r="24" spans="1:10" ht="18.75">
      <c r="A24" s="21"/>
      <c r="B24" s="22"/>
      <c r="C24" s="23"/>
      <c r="D24" s="23"/>
      <c r="E24" s="24"/>
      <c r="F24" s="25"/>
      <c r="G24" s="26"/>
      <c r="H24" s="26"/>
      <c r="I24" s="25"/>
      <c r="J24" s="25"/>
    </row>
    <row r="25" spans="1:10" ht="84.75" customHeight="1">
      <c r="A25" s="16" t="s">
        <v>61</v>
      </c>
      <c r="B25" s="16" t="s">
        <v>62</v>
      </c>
      <c r="C25" s="16">
        <f>C26+C27+C28+C29+C30+C31</f>
        <v>0</v>
      </c>
      <c r="D25" s="16">
        <f>D26+D27+D28+D29+D30+D31</f>
        <v>0</v>
      </c>
      <c r="E25" s="16"/>
      <c r="F25" s="16"/>
      <c r="G25" s="16">
        <f>G26+G27+G28+G29+G30+G31</f>
        <v>0</v>
      </c>
      <c r="H25" s="16">
        <f>H26+H27+H28+H29+H30+H31</f>
        <v>0</v>
      </c>
      <c r="I25" s="16">
        <f>I26+I27+I28+I29+I30+I31</f>
        <v>0</v>
      </c>
      <c r="J25" s="16">
        <f>J26+J27+J28+J29+J30+J31</f>
        <v>0</v>
      </c>
    </row>
    <row r="26" spans="1:10" ht="18.75">
      <c r="A26" s="21"/>
      <c r="B26" s="119"/>
      <c r="C26" s="120"/>
      <c r="D26" s="120"/>
      <c r="E26" s="121"/>
      <c r="F26" s="121"/>
      <c r="G26" s="121"/>
      <c r="H26" s="122"/>
      <c r="I26" s="121"/>
      <c r="J26" s="121"/>
    </row>
    <row r="27" spans="1:10" ht="18.75">
      <c r="A27" s="21"/>
      <c r="B27" s="119"/>
      <c r="C27" s="120"/>
      <c r="D27" s="120"/>
      <c r="E27" s="121"/>
      <c r="F27" s="121"/>
      <c r="G27" s="121"/>
      <c r="H27" s="122"/>
      <c r="I27" s="121"/>
      <c r="J27" s="121"/>
    </row>
    <row r="28" spans="1:10" ht="18.75">
      <c r="A28" s="21"/>
      <c r="B28" s="119"/>
      <c r="C28" s="120"/>
      <c r="D28" s="120"/>
      <c r="E28" s="121"/>
      <c r="F28" s="123"/>
      <c r="G28" s="121"/>
      <c r="H28" s="122"/>
      <c r="I28" s="118"/>
      <c r="J28" s="118"/>
    </row>
    <row r="29" spans="1:10" ht="18.75">
      <c r="A29" s="21"/>
      <c r="B29" s="22"/>
      <c r="C29" s="23"/>
      <c r="D29" s="23"/>
      <c r="E29" s="25"/>
      <c r="F29" s="25"/>
      <c r="G29" s="26"/>
      <c r="H29" s="26"/>
      <c r="I29" s="25"/>
      <c r="J29" s="25"/>
    </row>
    <row r="30" spans="1:10" ht="18.75">
      <c r="A30" s="21"/>
      <c r="B30" s="22"/>
      <c r="C30" s="23"/>
      <c r="D30" s="23"/>
      <c r="E30" s="25"/>
      <c r="F30" s="25"/>
      <c r="G30" s="26"/>
      <c r="H30" s="26"/>
      <c r="I30" s="25"/>
      <c r="J30" s="25"/>
    </row>
    <row r="31" spans="1:10" ht="18.75">
      <c r="A31" s="21"/>
      <c r="B31" s="22"/>
      <c r="C31" s="23"/>
      <c r="D31" s="23"/>
      <c r="E31" s="24"/>
      <c r="F31" s="25"/>
      <c r="G31" s="26"/>
      <c r="H31" s="26"/>
      <c r="I31" s="25"/>
      <c r="J31" s="25"/>
    </row>
    <row r="32" spans="1:10" ht="105.75" customHeight="1">
      <c r="A32" s="16" t="s">
        <v>63</v>
      </c>
      <c r="B32" s="16" t="s">
        <v>64</v>
      </c>
      <c r="C32" s="16">
        <f>C33+C34+C35+C37+C36+C38</f>
        <v>0</v>
      </c>
      <c r="D32" s="16">
        <f>D33+D34+D35+D36+D37+D38</f>
        <v>0</v>
      </c>
      <c r="E32" s="16"/>
      <c r="F32" s="16"/>
      <c r="G32" s="16">
        <f>G33+G34+G35+G36+G37+G38</f>
        <v>0</v>
      </c>
      <c r="H32" s="16">
        <f>H33+H34+H35+H36+H37+H38</f>
        <v>0</v>
      </c>
      <c r="I32" s="16">
        <f>I33+I34+I35+I36+I37+I38</f>
        <v>0</v>
      </c>
      <c r="J32" s="16">
        <f>J33+J34+J35+J36+J37+J38</f>
        <v>0</v>
      </c>
    </row>
    <row r="33" spans="1:10" ht="18.75">
      <c r="A33" s="21"/>
      <c r="B33" s="124"/>
      <c r="C33" s="120"/>
      <c r="D33" s="120"/>
      <c r="E33" s="121"/>
      <c r="F33" s="121"/>
      <c r="G33" s="121"/>
      <c r="H33" s="122"/>
      <c r="I33" s="118"/>
      <c r="J33" s="118"/>
    </row>
    <row r="34" spans="1:10" ht="18.75">
      <c r="A34" s="21"/>
      <c r="B34" s="22"/>
      <c r="C34" s="23"/>
      <c r="D34" s="23"/>
      <c r="E34" s="25"/>
      <c r="F34" s="25"/>
      <c r="G34" s="26"/>
      <c r="H34" s="26"/>
      <c r="I34" s="25"/>
      <c r="J34" s="25"/>
    </row>
    <row r="35" spans="1:10" ht="18.75">
      <c r="A35" s="21"/>
      <c r="B35" s="22"/>
      <c r="C35" s="23"/>
      <c r="D35" s="23"/>
      <c r="E35" s="25"/>
      <c r="F35" s="25"/>
      <c r="G35" s="26"/>
      <c r="H35" s="26"/>
      <c r="I35" s="25"/>
      <c r="J35" s="25"/>
    </row>
    <row r="36" spans="1:10" ht="18.75">
      <c r="A36" s="21"/>
      <c r="B36" s="22"/>
      <c r="C36" s="23"/>
      <c r="D36" s="23"/>
      <c r="E36" s="25"/>
      <c r="F36" s="25"/>
      <c r="G36" s="26"/>
      <c r="H36" s="26"/>
      <c r="I36" s="25"/>
      <c r="J36" s="25"/>
    </row>
    <row r="37" spans="1:10" ht="18.75">
      <c r="A37" s="21"/>
      <c r="B37" s="22"/>
      <c r="C37" s="23"/>
      <c r="D37" s="23"/>
      <c r="E37" s="25"/>
      <c r="F37" s="25"/>
      <c r="G37" s="26"/>
      <c r="H37" s="26"/>
      <c r="I37" s="25"/>
      <c r="J37" s="25"/>
    </row>
    <row r="38" spans="1:10" ht="18.75">
      <c r="A38" s="21"/>
      <c r="B38" s="22"/>
      <c r="C38" s="23"/>
      <c r="D38" s="23"/>
      <c r="E38" s="25"/>
      <c r="F38" s="25"/>
      <c r="G38" s="26"/>
      <c r="H38" s="26"/>
      <c r="I38" s="25"/>
      <c r="J38" s="25"/>
    </row>
    <row r="39" spans="1:10" ht="99.75" customHeight="1">
      <c r="A39" s="16" t="s">
        <v>65</v>
      </c>
      <c r="B39" s="16" t="s">
        <v>66</v>
      </c>
      <c r="C39" s="16">
        <f>C40+C41+C42+C43+C44+C45</f>
        <v>0</v>
      </c>
      <c r="D39" s="16">
        <f>D40+D41+D42+D43+D44+D45</f>
        <v>0</v>
      </c>
      <c r="E39" s="16"/>
      <c r="F39" s="16"/>
      <c r="G39" s="16">
        <f>G40+G41+G42+G43+G44+G45</f>
        <v>0</v>
      </c>
      <c r="H39" s="16">
        <f>H40+H41+H42+H43+H44+H45</f>
        <v>0</v>
      </c>
      <c r="I39" s="16">
        <f>I40+I41+I42+I43+I44+I45</f>
        <v>0</v>
      </c>
      <c r="J39" s="16">
        <f>J40+J41+J42+J43+J44+J45</f>
        <v>0</v>
      </c>
    </row>
    <row r="40" spans="1:10" ht="18.75">
      <c r="A40" s="21"/>
      <c r="B40" s="22"/>
      <c r="C40" s="23"/>
      <c r="D40" s="23"/>
      <c r="E40" s="24"/>
      <c r="F40" s="25"/>
      <c r="G40" s="26"/>
      <c r="H40" s="26"/>
      <c r="I40" s="25"/>
      <c r="J40" s="25"/>
    </row>
    <row r="41" spans="1:10" ht="18.75">
      <c r="A41" s="21"/>
      <c r="B41" s="22"/>
      <c r="C41" s="23"/>
      <c r="D41" s="23"/>
      <c r="E41" s="24"/>
      <c r="F41" s="25"/>
      <c r="G41" s="26"/>
      <c r="H41" s="26"/>
      <c r="I41" s="25"/>
      <c r="J41" s="25"/>
    </row>
    <row r="42" spans="1:10" ht="18.75">
      <c r="A42" s="21"/>
      <c r="B42" s="22"/>
      <c r="C42" s="23"/>
      <c r="D42" s="23"/>
      <c r="E42" s="24"/>
      <c r="F42" s="25"/>
      <c r="G42" s="26"/>
      <c r="H42" s="26"/>
      <c r="I42" s="25"/>
      <c r="J42" s="25"/>
    </row>
    <row r="43" spans="1:10" ht="18.75">
      <c r="A43" s="21"/>
      <c r="B43" s="22"/>
      <c r="C43" s="23"/>
      <c r="D43" s="23"/>
      <c r="E43" s="24"/>
      <c r="F43" s="25"/>
      <c r="G43" s="26"/>
      <c r="H43" s="26"/>
      <c r="I43" s="25"/>
      <c r="J43" s="25"/>
    </row>
    <row r="44" spans="1:10" ht="18.75">
      <c r="A44" s="21"/>
      <c r="B44" s="22"/>
      <c r="C44" s="23"/>
      <c r="D44" s="23"/>
      <c r="E44" s="24"/>
      <c r="F44" s="25"/>
      <c r="G44" s="26"/>
      <c r="H44" s="26"/>
      <c r="I44" s="25"/>
      <c r="J44" s="25"/>
    </row>
    <row r="45" spans="1:10" ht="18.75">
      <c r="A45" s="21"/>
      <c r="B45" s="22"/>
      <c r="C45" s="23"/>
      <c r="D45" s="23"/>
      <c r="E45" s="24"/>
      <c r="F45" s="25"/>
      <c r="G45" s="26"/>
      <c r="H45" s="26"/>
      <c r="I45" s="25"/>
      <c r="J45" s="25"/>
    </row>
    <row r="46" spans="1:10" ht="186" customHeight="1">
      <c r="A46" s="16" t="s">
        <v>67</v>
      </c>
      <c r="B46" s="16" t="s">
        <v>68</v>
      </c>
      <c r="C46" s="16">
        <f>C47+C48+C49+C50+C51</f>
        <v>0</v>
      </c>
      <c r="D46" s="16">
        <f>D47+D48+D49+D50+D51</f>
        <v>0</v>
      </c>
      <c r="E46" s="16"/>
      <c r="F46" s="16"/>
      <c r="G46" s="16">
        <f>G47+G48+G49+G50+G51</f>
        <v>0</v>
      </c>
      <c r="H46" s="16">
        <f>H47+H48+H49+H50+H51</f>
        <v>0</v>
      </c>
      <c r="I46" s="16">
        <f>I47+I48+I49+I50+I51</f>
        <v>0</v>
      </c>
      <c r="J46" s="16">
        <f>J47+J48+J49+J50+J51</f>
        <v>0</v>
      </c>
    </row>
    <row r="47" spans="1:10" ht="18.75">
      <c r="A47" s="21"/>
      <c r="B47" s="22"/>
      <c r="C47" s="23"/>
      <c r="D47" s="23"/>
      <c r="E47" s="24"/>
      <c r="F47" s="25"/>
      <c r="G47" s="26"/>
      <c r="H47" s="26"/>
      <c r="I47" s="25"/>
      <c r="J47" s="25"/>
    </row>
    <row r="48" spans="1:10" ht="18.75">
      <c r="A48" s="21"/>
      <c r="B48" s="22"/>
      <c r="C48" s="23"/>
      <c r="D48" s="23"/>
      <c r="E48" s="24"/>
      <c r="F48" s="25"/>
      <c r="G48" s="26"/>
      <c r="H48" s="26"/>
      <c r="I48" s="25"/>
      <c r="J48" s="25"/>
    </row>
    <row r="49" spans="1:10" ht="18.75">
      <c r="A49" s="21"/>
      <c r="B49" s="22"/>
      <c r="C49" s="23"/>
      <c r="D49" s="23"/>
      <c r="E49" s="24"/>
      <c r="F49" s="25"/>
      <c r="G49" s="26"/>
      <c r="H49" s="26"/>
      <c r="I49" s="25"/>
      <c r="J49" s="25"/>
    </row>
    <row r="50" spans="1:10" ht="18.75">
      <c r="A50" s="21"/>
      <c r="B50" s="22"/>
      <c r="C50" s="23"/>
      <c r="D50" s="23"/>
      <c r="E50" s="24"/>
      <c r="F50" s="25"/>
      <c r="G50" s="26"/>
      <c r="H50" s="26"/>
      <c r="I50" s="25"/>
      <c r="J50" s="25"/>
    </row>
    <row r="51" spans="1:10" ht="18.75">
      <c r="A51" s="21"/>
      <c r="B51" s="22"/>
      <c r="C51" s="23"/>
      <c r="D51" s="23"/>
      <c r="E51" s="24"/>
      <c r="F51" s="25"/>
      <c r="G51" s="26"/>
      <c r="H51" s="26"/>
      <c r="I51" s="25"/>
      <c r="J51" s="25"/>
    </row>
    <row r="52" spans="1:10" ht="19.5">
      <c r="A52" s="361" t="s">
        <v>69</v>
      </c>
      <c r="B52" s="361"/>
      <c r="C52" s="361"/>
      <c r="D52" s="361"/>
      <c r="E52" s="361"/>
      <c r="F52" s="361"/>
      <c r="G52" s="361"/>
      <c r="H52" s="361"/>
      <c r="I52" s="361"/>
      <c r="J52" s="361"/>
    </row>
  </sheetData>
  <mergeCells count="10">
    <mergeCell ref="A52:J52"/>
    <mergeCell ref="A1:J1"/>
    <mergeCell ref="A2:A3"/>
    <mergeCell ref="B2:B3"/>
    <mergeCell ref="C2:D2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view="pageBreakPreview" zoomScale="140" zoomScaleSheetLayoutView="140" workbookViewId="0">
      <selection activeCell="B8" sqref="B8"/>
    </sheetView>
  </sheetViews>
  <sheetFormatPr defaultRowHeight="14.25"/>
  <cols>
    <col min="1" max="1" width="10.25" customWidth="1"/>
    <col min="2" max="2" width="36.75" customWidth="1"/>
    <col min="3" max="3" width="18" customWidth="1"/>
  </cols>
  <sheetData>
    <row r="1" spans="1:3" ht="18.75">
      <c r="A1" s="365" t="s">
        <v>70</v>
      </c>
      <c r="B1" s="365"/>
      <c r="C1" s="365"/>
    </row>
    <row r="2" spans="1:3" ht="37.5">
      <c r="A2" s="28" t="s">
        <v>43</v>
      </c>
      <c r="B2" s="19" t="s">
        <v>71</v>
      </c>
      <c r="C2" s="19" t="s">
        <v>72</v>
      </c>
    </row>
    <row r="3" spans="1:3" ht="77.25" customHeight="1">
      <c r="A3" s="29">
        <v>1</v>
      </c>
      <c r="B3" s="30" t="s">
        <v>268</v>
      </c>
      <c r="C3" s="309">
        <v>542</v>
      </c>
    </row>
    <row r="4" spans="1:3" ht="46.5" customHeight="1">
      <c r="A4" s="29">
        <v>2</v>
      </c>
      <c r="B4" s="30" t="s">
        <v>73</v>
      </c>
      <c r="C4" s="310">
        <v>618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view="pageBreakPreview" zoomScale="70" zoomScaleSheetLayoutView="70" workbookViewId="0">
      <selection activeCell="A5" sqref="A5:A6"/>
    </sheetView>
  </sheetViews>
  <sheetFormatPr defaultRowHeight="14.25"/>
  <cols>
    <col min="1" max="1" width="55.625" customWidth="1"/>
    <col min="2" max="2" width="54.75" customWidth="1"/>
    <col min="3" max="3" width="18.625" customWidth="1"/>
    <col min="4" max="4" width="18.125" customWidth="1"/>
  </cols>
  <sheetData>
    <row r="1" spans="1:4" ht="18.75">
      <c r="A1" s="365" t="s">
        <v>74</v>
      </c>
      <c r="B1" s="365"/>
      <c r="C1" s="365"/>
      <c r="D1" s="365"/>
    </row>
    <row r="2" spans="1:4" ht="56.25">
      <c r="A2" s="19" t="s">
        <v>75</v>
      </c>
      <c r="B2" s="19" t="s">
        <v>12</v>
      </c>
      <c r="C2" s="19" t="s">
        <v>76</v>
      </c>
      <c r="D2" s="19" t="s">
        <v>77</v>
      </c>
    </row>
    <row r="3" spans="1:4" ht="29.25" customHeight="1">
      <c r="A3" s="370" t="s">
        <v>269</v>
      </c>
      <c r="B3" s="60" t="s">
        <v>79</v>
      </c>
      <c r="C3" s="199">
        <v>463</v>
      </c>
      <c r="D3" s="368">
        <f>C3+C4</f>
        <v>721</v>
      </c>
    </row>
    <row r="4" spans="1:4" ht="31.5" customHeight="1">
      <c r="A4" s="371"/>
      <c r="B4" s="60" t="s">
        <v>80</v>
      </c>
      <c r="C4" s="199">
        <v>258</v>
      </c>
      <c r="D4" s="368"/>
    </row>
    <row r="5" spans="1:4" ht="44.25" customHeight="1">
      <c r="A5" s="369" t="s">
        <v>78</v>
      </c>
      <c r="B5" s="60" t="s">
        <v>79</v>
      </c>
      <c r="C5" s="191">
        <v>450</v>
      </c>
      <c r="D5" s="368">
        <f>C5+C6</f>
        <v>2220</v>
      </c>
    </row>
    <row r="6" spans="1:4" ht="42.75" customHeight="1">
      <c r="A6" s="369"/>
      <c r="B6" s="60" t="s">
        <v>80</v>
      </c>
      <c r="C6" s="196">
        <v>1770</v>
      </c>
      <c r="D6" s="368"/>
    </row>
    <row r="7" spans="1:4" ht="39" customHeight="1">
      <c r="A7" s="369" t="s">
        <v>81</v>
      </c>
      <c r="B7" s="60" t="s">
        <v>79</v>
      </c>
      <c r="C7" s="196">
        <v>22</v>
      </c>
      <c r="D7" s="368">
        <f>C7+C8</f>
        <v>187</v>
      </c>
    </row>
    <row r="8" spans="1:4" ht="35.25" customHeight="1">
      <c r="A8" s="369"/>
      <c r="B8" s="60" t="s">
        <v>80</v>
      </c>
      <c r="C8" s="196">
        <v>165</v>
      </c>
      <c r="D8" s="368"/>
    </row>
    <row r="9" spans="1:4" ht="37.5" customHeight="1">
      <c r="A9" s="366" t="s">
        <v>82</v>
      </c>
      <c r="B9" s="60" t="s">
        <v>79</v>
      </c>
      <c r="C9" s="196">
        <v>54</v>
      </c>
      <c r="D9" s="368">
        <f>C9+C10</f>
        <v>93</v>
      </c>
    </row>
    <row r="10" spans="1:4" ht="36.75" customHeight="1">
      <c r="A10" s="367"/>
      <c r="B10" s="60" t="s">
        <v>80</v>
      </c>
      <c r="C10" s="196">
        <v>39</v>
      </c>
      <c r="D10" s="368"/>
    </row>
    <row r="11" spans="1:4" ht="63.75" customHeight="1">
      <c r="A11" s="366" t="s">
        <v>83</v>
      </c>
      <c r="B11" s="60" t="s">
        <v>79</v>
      </c>
      <c r="C11" s="196">
        <v>317</v>
      </c>
      <c r="D11" s="368">
        <f>C11+C12</f>
        <v>821</v>
      </c>
    </row>
    <row r="12" spans="1:4" ht="45.75" customHeight="1">
      <c r="A12" s="367"/>
      <c r="B12" s="60" t="s">
        <v>80</v>
      </c>
      <c r="C12" s="196">
        <v>504</v>
      </c>
      <c r="D12" s="368"/>
    </row>
    <row r="13" spans="1:4" ht="42" customHeight="1">
      <c r="A13" s="369" t="s">
        <v>264</v>
      </c>
      <c r="B13" s="192" t="s">
        <v>79</v>
      </c>
      <c r="C13" s="197">
        <v>66</v>
      </c>
      <c r="D13" s="373">
        <f>C13+C14</f>
        <v>319</v>
      </c>
    </row>
    <row r="14" spans="1:4" ht="42" customHeight="1">
      <c r="A14" s="369"/>
      <c r="B14" s="193" t="s">
        <v>80</v>
      </c>
      <c r="C14" s="198">
        <v>253</v>
      </c>
      <c r="D14" s="374"/>
    </row>
    <row r="15" spans="1:4" ht="42" customHeight="1">
      <c r="A15" s="372" t="s">
        <v>265</v>
      </c>
      <c r="B15" s="194" t="s">
        <v>79</v>
      </c>
      <c r="C15" s="196">
        <v>60</v>
      </c>
      <c r="D15" s="373">
        <f>C15+C16</f>
        <v>271</v>
      </c>
    </row>
    <row r="16" spans="1:4" ht="39" customHeight="1">
      <c r="A16" s="372"/>
      <c r="B16" s="60" t="s">
        <v>80</v>
      </c>
      <c r="C16" s="196">
        <v>211</v>
      </c>
      <c r="D16" s="374"/>
    </row>
    <row r="17" spans="1:4" ht="36" customHeight="1">
      <c r="A17" s="366" t="s">
        <v>84</v>
      </c>
      <c r="B17" s="60" t="s">
        <v>79</v>
      </c>
      <c r="C17" s="196">
        <v>0</v>
      </c>
      <c r="D17" s="368">
        <f>C17+C18</f>
        <v>40</v>
      </c>
    </row>
    <row r="18" spans="1:4" ht="39" customHeight="1">
      <c r="A18" s="367"/>
      <c r="B18" s="60" t="s">
        <v>80</v>
      </c>
      <c r="C18" s="196">
        <v>40</v>
      </c>
      <c r="D18" s="368"/>
    </row>
    <row r="19" spans="1:4" ht="49.5" customHeight="1">
      <c r="A19" s="366" t="s">
        <v>85</v>
      </c>
      <c r="B19" s="60" t="s">
        <v>79</v>
      </c>
      <c r="C19" s="196">
        <v>2</v>
      </c>
      <c r="D19" s="368">
        <f>C19+C20</f>
        <v>2</v>
      </c>
    </row>
    <row r="20" spans="1:4" ht="38.25" customHeight="1">
      <c r="A20" s="367"/>
      <c r="B20" s="60" t="s">
        <v>80</v>
      </c>
      <c r="C20" s="196">
        <v>0</v>
      </c>
      <c r="D20" s="368"/>
    </row>
    <row r="21" spans="1:4" ht="45.75" customHeight="1">
      <c r="A21" s="366" t="s">
        <v>86</v>
      </c>
      <c r="B21" s="60" t="s">
        <v>79</v>
      </c>
      <c r="C21" s="196">
        <v>0</v>
      </c>
      <c r="D21" s="368">
        <f>C21+C22</f>
        <v>2</v>
      </c>
    </row>
    <row r="22" spans="1:4" ht="38.25" customHeight="1">
      <c r="A22" s="367"/>
      <c r="B22" s="60" t="s">
        <v>80</v>
      </c>
      <c r="C22" s="196">
        <v>2</v>
      </c>
      <c r="D22" s="368"/>
    </row>
    <row r="23" spans="1:4" ht="56.25">
      <c r="A23" s="19" t="s">
        <v>87</v>
      </c>
      <c r="B23" s="195" t="s">
        <v>12</v>
      </c>
      <c r="C23" s="190" t="s">
        <v>76</v>
      </c>
      <c r="D23" s="19" t="s">
        <v>77</v>
      </c>
    </row>
    <row r="24" spans="1:4" ht="31.5" customHeight="1">
      <c r="A24" s="366" t="s">
        <v>88</v>
      </c>
      <c r="B24" s="60" t="s">
        <v>79</v>
      </c>
      <c r="C24" s="105">
        <v>0</v>
      </c>
      <c r="D24" s="373">
        <f>C24+C25+C26</f>
        <v>191</v>
      </c>
    </row>
    <row r="25" spans="1:4" ht="18.75">
      <c r="A25" s="375"/>
      <c r="B25" s="60" t="s">
        <v>89</v>
      </c>
      <c r="C25" s="106">
        <v>0</v>
      </c>
      <c r="D25" s="376"/>
    </row>
    <row r="26" spans="1:4" ht="48" customHeight="1">
      <c r="A26" s="367"/>
      <c r="B26" s="60" t="s">
        <v>90</v>
      </c>
      <c r="C26" s="107">
        <v>191</v>
      </c>
      <c r="D26" s="374"/>
    </row>
  </sheetData>
  <mergeCells count="23">
    <mergeCell ref="A19:A20"/>
    <mergeCell ref="D19:D20"/>
    <mergeCell ref="A21:A22"/>
    <mergeCell ref="D21:D22"/>
    <mergeCell ref="A24:A26"/>
    <mergeCell ref="D24:D26"/>
    <mergeCell ref="A11:A12"/>
    <mergeCell ref="D11:D12"/>
    <mergeCell ref="A17:A18"/>
    <mergeCell ref="D17:D18"/>
    <mergeCell ref="A13:A14"/>
    <mergeCell ref="A15:A16"/>
    <mergeCell ref="D13:D14"/>
    <mergeCell ref="D15:D16"/>
    <mergeCell ref="A9:A10"/>
    <mergeCell ref="D9:D10"/>
    <mergeCell ref="A1:D1"/>
    <mergeCell ref="A5:A6"/>
    <mergeCell ref="D5:D6"/>
    <mergeCell ref="A7:A8"/>
    <mergeCell ref="D7:D8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view="pageBreakPreview" zoomScale="90" zoomScaleSheetLayoutView="90" workbookViewId="0">
      <selection activeCell="C2" sqref="C2"/>
    </sheetView>
  </sheetViews>
  <sheetFormatPr defaultRowHeight="14.25"/>
  <cols>
    <col min="1" max="1" width="36.375" customWidth="1"/>
    <col min="2" max="2" width="36.25" customWidth="1"/>
    <col min="3" max="3" width="36.625" customWidth="1"/>
    <col min="4" max="4" width="36.875" customWidth="1"/>
    <col min="5" max="5" width="37" customWidth="1"/>
  </cols>
  <sheetData>
    <row r="1" spans="1:5" ht="18.75">
      <c r="A1" s="377" t="s">
        <v>91</v>
      </c>
      <c r="B1" s="377"/>
      <c r="C1" s="377"/>
      <c r="D1" s="377"/>
      <c r="E1" s="377"/>
    </row>
    <row r="2" spans="1:5" ht="56.25">
      <c r="A2" s="19" t="s">
        <v>43</v>
      </c>
      <c r="B2" s="33" t="s">
        <v>92</v>
      </c>
      <c r="C2" s="28" t="s">
        <v>93</v>
      </c>
      <c r="D2" s="33" t="s">
        <v>94</v>
      </c>
      <c r="E2" s="111" t="s">
        <v>95</v>
      </c>
    </row>
    <row r="3" spans="1:5" ht="20.25" customHeight="1">
      <c r="A3" s="24">
        <v>1</v>
      </c>
      <c r="B3" s="108"/>
      <c r="C3" s="108"/>
      <c r="D3" s="125">
        <v>0</v>
      </c>
      <c r="E3" s="108"/>
    </row>
    <row r="4" spans="1:5" ht="20.25" customHeight="1">
      <c r="A4" s="24">
        <v>2</v>
      </c>
      <c r="B4" s="108"/>
      <c r="C4" s="108"/>
      <c r="D4" s="125">
        <v>0</v>
      </c>
      <c r="E4" s="108"/>
    </row>
    <row r="5" spans="1:5" ht="20.25" customHeight="1">
      <c r="A5" s="24">
        <v>3</v>
      </c>
      <c r="B5" s="108"/>
      <c r="C5" s="108"/>
      <c r="D5" s="125">
        <v>0</v>
      </c>
      <c r="E5" s="108"/>
    </row>
    <row r="6" spans="1:5" ht="24" customHeight="1">
      <c r="A6" s="24">
        <v>4</v>
      </c>
      <c r="B6" s="108"/>
      <c r="C6" s="108"/>
      <c r="D6" s="125">
        <v>0</v>
      </c>
      <c r="E6" s="108"/>
    </row>
    <row r="7" spans="1:5" ht="18.75">
      <c r="A7" s="24">
        <v>5</v>
      </c>
      <c r="B7" s="22"/>
      <c r="C7" s="22"/>
      <c r="D7" s="25">
        <v>0</v>
      </c>
      <c r="E7" s="22"/>
    </row>
    <row r="8" spans="1:5" ht="18.75">
      <c r="A8" s="25">
        <v>6</v>
      </c>
      <c r="B8" s="22"/>
      <c r="C8" s="22"/>
      <c r="D8" s="25">
        <v>0</v>
      </c>
      <c r="E8" s="22"/>
    </row>
    <row r="9" spans="1:5" ht="18.75">
      <c r="A9" s="25">
        <v>7</v>
      </c>
      <c r="B9" s="22"/>
      <c r="C9" s="22"/>
      <c r="D9" s="25">
        <v>0</v>
      </c>
      <c r="E9" s="22"/>
    </row>
    <row r="10" spans="1:5" ht="18.75">
      <c r="A10" s="25">
        <v>8</v>
      </c>
      <c r="B10" s="22"/>
      <c r="C10" s="22"/>
      <c r="D10" s="25">
        <v>0</v>
      </c>
      <c r="E10" s="22"/>
    </row>
    <row r="11" spans="1:5" ht="18.75">
      <c r="A11" s="25">
        <v>9</v>
      </c>
      <c r="B11" s="22"/>
      <c r="C11" s="22"/>
      <c r="D11" s="25">
        <v>0</v>
      </c>
      <c r="E11" s="22"/>
    </row>
    <row r="12" spans="1:5" ht="18.75">
      <c r="A12" s="25">
        <v>10</v>
      </c>
      <c r="B12" s="22"/>
      <c r="C12" s="22"/>
      <c r="D12" s="25">
        <v>0</v>
      </c>
      <c r="E12" s="22"/>
    </row>
    <row r="13" spans="1:5" ht="18.75">
      <c r="A13" s="25">
        <v>11</v>
      </c>
      <c r="B13" s="22"/>
      <c r="C13" s="22"/>
      <c r="D13" s="25">
        <v>0</v>
      </c>
      <c r="E13" s="22"/>
    </row>
    <row r="14" spans="1:5" ht="18.75">
      <c r="A14" s="25">
        <v>12</v>
      </c>
      <c r="B14" s="22"/>
      <c r="C14" s="22"/>
      <c r="D14" s="25">
        <v>0</v>
      </c>
      <c r="E14" s="22"/>
    </row>
    <row r="15" spans="1:5" ht="18.75">
      <c r="A15" s="25">
        <v>13</v>
      </c>
      <c r="B15" s="22"/>
      <c r="C15" s="22"/>
      <c r="D15" s="25">
        <v>0</v>
      </c>
      <c r="E15" s="22"/>
    </row>
    <row r="16" spans="1:5" ht="18.75">
      <c r="A16" s="25">
        <v>14</v>
      </c>
      <c r="B16" s="22"/>
      <c r="C16" s="22"/>
      <c r="D16" s="25">
        <v>0</v>
      </c>
      <c r="E16" s="22"/>
    </row>
    <row r="17" spans="1:5" ht="18.75">
      <c r="A17" s="25">
        <v>15</v>
      </c>
      <c r="B17" s="22"/>
      <c r="C17" s="22"/>
      <c r="D17" s="25">
        <v>0</v>
      </c>
      <c r="E17" s="22"/>
    </row>
    <row r="18" spans="1:5" ht="18.75">
      <c r="A18" s="25">
        <v>16</v>
      </c>
      <c r="B18" s="22"/>
      <c r="C18" s="22"/>
      <c r="D18" s="25">
        <v>0</v>
      </c>
      <c r="E18" s="22"/>
    </row>
    <row r="19" spans="1:5" ht="18.75">
      <c r="A19" s="25">
        <v>17</v>
      </c>
      <c r="B19" s="22"/>
      <c r="C19" s="22"/>
      <c r="D19" s="25">
        <v>0</v>
      </c>
      <c r="E19" s="22"/>
    </row>
    <row r="20" spans="1:5" ht="18.75">
      <c r="A20" s="25">
        <v>18</v>
      </c>
      <c r="B20" s="22"/>
      <c r="C20" s="22"/>
      <c r="D20" s="25">
        <v>0</v>
      </c>
      <c r="E20" s="22"/>
    </row>
    <row r="21" spans="1:5" ht="18.75">
      <c r="A21" s="25">
        <v>19</v>
      </c>
      <c r="B21" s="22"/>
      <c r="C21" s="22"/>
      <c r="D21" s="25">
        <v>0</v>
      </c>
      <c r="E21" s="22"/>
    </row>
    <row r="22" spans="1:5" ht="18.75">
      <c r="A22" s="25">
        <v>20</v>
      </c>
      <c r="B22" s="22"/>
      <c r="C22" s="22"/>
      <c r="D22" s="25">
        <v>0</v>
      </c>
      <c r="E22" s="22"/>
    </row>
    <row r="23" spans="1:5" ht="18.75">
      <c r="A23" s="378" t="s">
        <v>96</v>
      </c>
      <c r="B23" s="379"/>
      <c r="C23" s="32"/>
      <c r="D23" s="32">
        <f>D22+D21+D20+D19+D18+D17+D16+D15+D14+D13+D12+D11+D10+D9+D8+D7+D6+D5+D4+D3</f>
        <v>0</v>
      </c>
      <c r="E23" s="32"/>
    </row>
  </sheetData>
  <mergeCells count="2">
    <mergeCell ref="A1:E1"/>
    <mergeCell ref="A23:B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9"/>
  <sheetViews>
    <sheetView view="pageBreakPreview" zoomScale="60" zoomScaleNormal="70" workbookViewId="0">
      <selection activeCell="C102" sqref="C102"/>
    </sheetView>
  </sheetViews>
  <sheetFormatPr defaultRowHeight="14.25"/>
  <cols>
    <col min="2" max="2" width="86.125" customWidth="1"/>
    <col min="3" max="3" width="38.375" customWidth="1"/>
    <col min="4" max="4" width="10.375" customWidth="1"/>
    <col min="5" max="5" width="25.125" customWidth="1"/>
    <col min="6" max="6" width="22.75" customWidth="1"/>
    <col min="7" max="8" width="18.25" customWidth="1"/>
    <col min="9" max="9" width="23.125" customWidth="1"/>
  </cols>
  <sheetData>
    <row r="1" spans="1:10" ht="26.25" customHeight="1" thickBot="1">
      <c r="A1" s="395" t="s">
        <v>266</v>
      </c>
      <c r="B1" s="396"/>
      <c r="C1" s="396"/>
      <c r="D1" s="396"/>
      <c r="E1" s="396"/>
      <c r="F1" s="396"/>
      <c r="G1" s="396"/>
      <c r="H1" s="396"/>
      <c r="I1" s="396"/>
    </row>
    <row r="2" spans="1:10" ht="19.5">
      <c r="A2" s="397" t="s">
        <v>43</v>
      </c>
      <c r="B2" s="400" t="s">
        <v>175</v>
      </c>
      <c r="C2" s="402" t="s">
        <v>242</v>
      </c>
      <c r="D2" s="406" t="s">
        <v>247</v>
      </c>
      <c r="E2" s="407"/>
      <c r="F2" s="407"/>
      <c r="G2" s="407"/>
      <c r="H2" s="407"/>
      <c r="I2" s="407"/>
    </row>
    <row r="3" spans="1:10" ht="18.75">
      <c r="A3" s="398"/>
      <c r="B3" s="401"/>
      <c r="C3" s="403"/>
      <c r="D3" s="163"/>
      <c r="E3" s="184" t="s">
        <v>276</v>
      </c>
      <c r="F3" s="185" t="s">
        <v>273</v>
      </c>
      <c r="G3" s="184" t="s">
        <v>274</v>
      </c>
      <c r="H3" s="184" t="s">
        <v>275</v>
      </c>
      <c r="I3" s="184" t="s">
        <v>277</v>
      </c>
    </row>
    <row r="4" spans="1:10" ht="18.75">
      <c r="A4" s="398"/>
      <c r="B4" s="401"/>
      <c r="C4" s="403"/>
      <c r="D4" s="163" t="s">
        <v>243</v>
      </c>
      <c r="E4" s="256">
        <v>29</v>
      </c>
      <c r="F4" s="257">
        <v>1010</v>
      </c>
      <c r="G4" s="257">
        <v>1030</v>
      </c>
      <c r="H4" s="257">
        <v>1128</v>
      </c>
      <c r="I4" s="257">
        <v>1312</v>
      </c>
    </row>
    <row r="5" spans="1:10" ht="18.75">
      <c r="A5" s="398"/>
      <c r="B5" s="401"/>
      <c r="C5" s="403"/>
      <c r="D5" s="163" t="s">
        <v>244</v>
      </c>
      <c r="E5" s="257">
        <v>34</v>
      </c>
      <c r="F5" s="257">
        <v>1481</v>
      </c>
      <c r="G5" s="257">
        <v>2201</v>
      </c>
      <c r="H5" s="257">
        <v>2018</v>
      </c>
      <c r="I5" s="257">
        <v>3142</v>
      </c>
    </row>
    <row r="6" spans="1:10" ht="18.75">
      <c r="A6" s="399"/>
      <c r="B6" s="401"/>
      <c r="C6" s="403"/>
      <c r="D6" s="163" t="s">
        <v>245</v>
      </c>
      <c r="E6" s="258">
        <f t="shared" ref="E6:I6" si="0">E4+E5</f>
        <v>63</v>
      </c>
      <c r="F6" s="258">
        <f t="shared" si="0"/>
        <v>2491</v>
      </c>
      <c r="G6" s="258">
        <f t="shared" si="0"/>
        <v>3231</v>
      </c>
      <c r="H6" s="258">
        <f>H4+H5</f>
        <v>3146</v>
      </c>
      <c r="I6" s="258">
        <f t="shared" si="0"/>
        <v>4454</v>
      </c>
      <c r="J6" s="170">
        <f t="shared" ref="J6:J7" si="1">SUM(E6:I6)</f>
        <v>13385</v>
      </c>
    </row>
    <row r="7" spans="1:10" ht="18.75">
      <c r="A7" s="158"/>
      <c r="B7" s="161" t="s">
        <v>246</v>
      </c>
      <c r="C7" s="159">
        <f>C8+C12+C23+C29+C36+C43+C49+C57+C62+C69+C76+C83+C89+C92+C96+C101+C104+C105+C106+C107+C108</f>
        <v>18491</v>
      </c>
      <c r="D7" s="404" t="s">
        <v>248</v>
      </c>
      <c r="E7" s="405"/>
      <c r="F7" s="405"/>
      <c r="G7" s="405"/>
      <c r="H7" s="405"/>
      <c r="I7" s="405"/>
      <c r="J7" s="170">
        <f t="shared" si="1"/>
        <v>0</v>
      </c>
    </row>
    <row r="8" spans="1:10" ht="33.75" customHeight="1">
      <c r="A8" s="166" t="s">
        <v>55</v>
      </c>
      <c r="B8" s="182" t="s">
        <v>278</v>
      </c>
      <c r="C8" s="166">
        <f>C9+C10+C11</f>
        <v>161</v>
      </c>
      <c r="D8" s="384"/>
      <c r="E8" s="166">
        <f>E9+E10+E11</f>
        <v>0</v>
      </c>
      <c r="F8" s="166">
        <f>F9+F10+F11</f>
        <v>0</v>
      </c>
      <c r="G8" s="166">
        <f>G9+G10+G11</f>
        <v>14</v>
      </c>
      <c r="H8" s="166">
        <f>H9+H10+H11</f>
        <v>81</v>
      </c>
      <c r="I8" s="166">
        <f>I9+I10+I11</f>
        <v>66</v>
      </c>
      <c r="J8" s="170">
        <f>SUM(E8:I8)</f>
        <v>161</v>
      </c>
    </row>
    <row r="9" spans="1:10" ht="18.75">
      <c r="A9" s="383"/>
      <c r="B9" s="169" t="s">
        <v>279</v>
      </c>
      <c r="C9" s="254">
        <v>105</v>
      </c>
      <c r="D9" s="385"/>
      <c r="E9" s="183">
        <v>0</v>
      </c>
      <c r="F9" s="171">
        <v>0</v>
      </c>
      <c r="G9" s="171">
        <v>11</v>
      </c>
      <c r="H9" s="171">
        <v>58</v>
      </c>
      <c r="I9" s="171">
        <v>36</v>
      </c>
      <c r="J9" s="170">
        <f>SUM(E9:I9)</f>
        <v>105</v>
      </c>
    </row>
    <row r="10" spans="1:10" ht="18.75">
      <c r="A10" s="383"/>
      <c r="B10" s="169" t="s">
        <v>280</v>
      </c>
      <c r="C10" s="254">
        <v>25</v>
      </c>
      <c r="D10" s="385"/>
      <c r="E10" s="183">
        <v>0</v>
      </c>
      <c r="F10" s="171">
        <v>0</v>
      </c>
      <c r="G10" s="171">
        <v>3</v>
      </c>
      <c r="H10" s="171">
        <v>11</v>
      </c>
      <c r="I10" s="171">
        <v>11</v>
      </c>
      <c r="J10" s="170">
        <f t="shared" ref="J10:J73" si="2">SUM(E10:I10)</f>
        <v>25</v>
      </c>
    </row>
    <row r="11" spans="1:10" ht="18.75">
      <c r="A11" s="383"/>
      <c r="B11" s="169" t="s">
        <v>281</v>
      </c>
      <c r="C11" s="255">
        <v>31</v>
      </c>
      <c r="D11" s="385"/>
      <c r="E11" s="183">
        <v>0</v>
      </c>
      <c r="F11" s="171">
        <v>0</v>
      </c>
      <c r="G11" s="171">
        <v>0</v>
      </c>
      <c r="H11" s="171">
        <v>12</v>
      </c>
      <c r="I11" s="171">
        <v>19</v>
      </c>
      <c r="J11" s="170">
        <f t="shared" si="2"/>
        <v>31</v>
      </c>
    </row>
    <row r="12" spans="1:10" ht="18.75">
      <c r="A12" s="160" t="s">
        <v>57</v>
      </c>
      <c r="B12" s="181" t="s">
        <v>282</v>
      </c>
      <c r="C12" s="166">
        <f>C13+C14+C15+C16+C17+C18+C19+C20+C21+C22</f>
        <v>2205</v>
      </c>
      <c r="D12" s="385"/>
      <c r="E12" s="166">
        <f>E13+E14+E15+E16+E17+E18+E19+E20+E21+E22</f>
        <v>6</v>
      </c>
      <c r="F12" s="166">
        <f>F13+F14+F15+F16+F17+F18+F19+F20+F21+F22</f>
        <v>188</v>
      </c>
      <c r="G12" s="166">
        <f>G13+G14+G15+G16+G17+G18+G19+G20+G21+G22</f>
        <v>340</v>
      </c>
      <c r="H12" s="166">
        <f>H13+H14+H15+H16+H17+H18+H19+H20+H21+H22</f>
        <v>709</v>
      </c>
      <c r="I12" s="166">
        <f>I13+I14+I15+I16+I17+I18+I19+I20+I21+I22</f>
        <v>962</v>
      </c>
      <c r="J12" s="170">
        <f t="shared" si="2"/>
        <v>2205</v>
      </c>
    </row>
    <row r="13" spans="1:10" ht="18.75">
      <c r="A13" s="392"/>
      <c r="B13" s="168" t="s">
        <v>283</v>
      </c>
      <c r="C13" s="254">
        <v>732</v>
      </c>
      <c r="D13" s="385"/>
      <c r="E13" s="183">
        <v>6</v>
      </c>
      <c r="F13" s="171">
        <v>154</v>
      </c>
      <c r="G13" s="171">
        <v>175</v>
      </c>
      <c r="H13" s="171">
        <v>242</v>
      </c>
      <c r="I13" s="171">
        <v>155</v>
      </c>
      <c r="J13" s="170">
        <f t="shared" si="2"/>
        <v>732</v>
      </c>
    </row>
    <row r="14" spans="1:10" ht="18.75">
      <c r="A14" s="393"/>
      <c r="B14" s="167" t="s">
        <v>284</v>
      </c>
      <c r="C14" s="254">
        <v>173</v>
      </c>
      <c r="D14" s="385"/>
      <c r="E14" s="183">
        <v>0</v>
      </c>
      <c r="F14" s="171">
        <v>3</v>
      </c>
      <c r="G14" s="171">
        <v>47</v>
      </c>
      <c r="H14" s="171">
        <v>72</v>
      </c>
      <c r="I14" s="171">
        <v>51</v>
      </c>
      <c r="J14" s="170">
        <f t="shared" si="2"/>
        <v>173</v>
      </c>
    </row>
    <row r="15" spans="1:10" ht="18.75">
      <c r="A15" s="393"/>
      <c r="B15" s="167" t="s">
        <v>285</v>
      </c>
      <c r="C15" s="254">
        <v>381</v>
      </c>
      <c r="D15" s="385"/>
      <c r="E15" s="183">
        <v>0</v>
      </c>
      <c r="F15" s="171">
        <v>6</v>
      </c>
      <c r="G15" s="171">
        <v>60</v>
      </c>
      <c r="H15" s="171">
        <v>138</v>
      </c>
      <c r="I15" s="171">
        <v>177</v>
      </c>
      <c r="J15" s="170">
        <f t="shared" si="2"/>
        <v>381</v>
      </c>
    </row>
    <row r="16" spans="1:10" ht="18.75">
      <c r="A16" s="393"/>
      <c r="B16" s="167" t="s">
        <v>286</v>
      </c>
      <c r="C16" s="254">
        <v>286</v>
      </c>
      <c r="D16" s="385"/>
      <c r="E16" s="183">
        <v>0</v>
      </c>
      <c r="F16" s="171">
        <v>23</v>
      </c>
      <c r="G16" s="171">
        <v>29</v>
      </c>
      <c r="H16" s="171">
        <v>108</v>
      </c>
      <c r="I16" s="171">
        <v>126</v>
      </c>
      <c r="J16" s="170">
        <f t="shared" si="2"/>
        <v>286</v>
      </c>
    </row>
    <row r="17" spans="1:10" ht="18.75">
      <c r="A17" s="393"/>
      <c r="B17" s="167" t="s">
        <v>287</v>
      </c>
      <c r="C17" s="254">
        <v>63</v>
      </c>
      <c r="D17" s="385"/>
      <c r="E17" s="183">
        <v>0</v>
      </c>
      <c r="F17" s="171">
        <v>0</v>
      </c>
      <c r="G17" s="171">
        <v>12</v>
      </c>
      <c r="H17" s="171">
        <v>29</v>
      </c>
      <c r="I17" s="171">
        <v>22</v>
      </c>
      <c r="J17" s="170">
        <f t="shared" si="2"/>
        <v>63</v>
      </c>
    </row>
    <row r="18" spans="1:10" ht="21.75" customHeight="1">
      <c r="A18" s="393"/>
      <c r="B18" s="168" t="s">
        <v>288</v>
      </c>
      <c r="C18" s="254">
        <v>471</v>
      </c>
      <c r="D18" s="385"/>
      <c r="E18" s="183">
        <v>0</v>
      </c>
      <c r="F18" s="171">
        <v>0</v>
      </c>
      <c r="G18" s="171">
        <v>11</v>
      </c>
      <c r="H18" s="171">
        <v>88</v>
      </c>
      <c r="I18" s="171">
        <v>372</v>
      </c>
      <c r="J18" s="170">
        <f t="shared" si="2"/>
        <v>471</v>
      </c>
    </row>
    <row r="19" spans="1:10" ht="21.75" customHeight="1">
      <c r="A19" s="393"/>
      <c r="B19" s="168" t="s">
        <v>289</v>
      </c>
      <c r="C19" s="254">
        <v>36</v>
      </c>
      <c r="D19" s="385"/>
      <c r="E19" s="183">
        <v>0</v>
      </c>
      <c r="F19" s="171">
        <v>0</v>
      </c>
      <c r="G19" s="171">
        <v>1</v>
      </c>
      <c r="H19" s="171">
        <v>7</v>
      </c>
      <c r="I19" s="171">
        <v>28</v>
      </c>
      <c r="J19" s="170">
        <f t="shared" si="2"/>
        <v>36</v>
      </c>
    </row>
    <row r="20" spans="1:10" ht="18.75">
      <c r="A20" s="393"/>
      <c r="B20" s="168" t="s">
        <v>290</v>
      </c>
      <c r="C20" s="254">
        <v>44</v>
      </c>
      <c r="D20" s="385"/>
      <c r="E20" s="183">
        <v>0</v>
      </c>
      <c r="F20" s="171">
        <v>0</v>
      </c>
      <c r="G20" s="171">
        <v>4</v>
      </c>
      <c r="H20" s="171">
        <v>20</v>
      </c>
      <c r="I20" s="171">
        <v>20</v>
      </c>
      <c r="J20" s="170">
        <f t="shared" si="2"/>
        <v>44</v>
      </c>
    </row>
    <row r="21" spans="1:10" ht="18.75">
      <c r="A21" s="393"/>
      <c r="B21" s="168" t="s">
        <v>291</v>
      </c>
      <c r="C21" s="254">
        <v>7</v>
      </c>
      <c r="D21" s="385"/>
      <c r="E21" s="183">
        <v>0</v>
      </c>
      <c r="F21" s="171">
        <v>0</v>
      </c>
      <c r="G21" s="171">
        <v>0</v>
      </c>
      <c r="H21" s="171">
        <v>4</v>
      </c>
      <c r="I21" s="171">
        <v>3</v>
      </c>
      <c r="J21" s="170">
        <f t="shared" si="2"/>
        <v>7</v>
      </c>
    </row>
    <row r="22" spans="1:10" ht="18.75">
      <c r="A22" s="394"/>
      <c r="B22" s="168" t="s">
        <v>292</v>
      </c>
      <c r="C22" s="255">
        <v>12</v>
      </c>
      <c r="D22" s="385"/>
      <c r="E22" s="183">
        <v>0</v>
      </c>
      <c r="F22" s="171">
        <v>2</v>
      </c>
      <c r="G22" s="171">
        <v>1</v>
      </c>
      <c r="H22" s="171">
        <v>1</v>
      </c>
      <c r="I22" s="171">
        <v>8</v>
      </c>
      <c r="J22" s="170">
        <f t="shared" si="2"/>
        <v>12</v>
      </c>
    </row>
    <row r="23" spans="1:10" ht="18.75">
      <c r="A23" s="160" t="s">
        <v>59</v>
      </c>
      <c r="B23" s="178" t="s">
        <v>293</v>
      </c>
      <c r="C23" s="166">
        <f>C24+C25+C26+C27+C28</f>
        <v>451</v>
      </c>
      <c r="D23" s="385"/>
      <c r="E23" s="166">
        <f>E24+E25+E26+E27+E28</f>
        <v>0</v>
      </c>
      <c r="F23" s="166">
        <f>F24+F25+F26+F27+F28</f>
        <v>10</v>
      </c>
      <c r="G23" s="166">
        <f>G24+G25+G26+G27+G28</f>
        <v>106</v>
      </c>
      <c r="H23" s="166">
        <f>H24+H25+H26+H27+H28</f>
        <v>174</v>
      </c>
      <c r="I23" s="166">
        <f>I24+I25+I26+I27+I28</f>
        <v>161</v>
      </c>
      <c r="J23" s="170">
        <f t="shared" si="2"/>
        <v>451</v>
      </c>
    </row>
    <row r="24" spans="1:10" ht="18.75">
      <c r="A24" s="389"/>
      <c r="B24" s="156" t="s">
        <v>294</v>
      </c>
      <c r="C24" s="254">
        <v>76</v>
      </c>
      <c r="D24" s="385"/>
      <c r="E24" s="171">
        <v>0</v>
      </c>
      <c r="F24" s="171">
        <v>2</v>
      </c>
      <c r="G24" s="171">
        <v>16</v>
      </c>
      <c r="H24" s="171">
        <v>32</v>
      </c>
      <c r="I24" s="171">
        <v>26</v>
      </c>
      <c r="J24" s="170">
        <f t="shared" si="2"/>
        <v>76</v>
      </c>
    </row>
    <row r="25" spans="1:10" ht="18.75">
      <c r="A25" s="390"/>
      <c r="B25" s="156" t="s">
        <v>295</v>
      </c>
      <c r="C25" s="254">
        <v>83</v>
      </c>
      <c r="D25" s="385"/>
      <c r="E25" s="171">
        <v>0</v>
      </c>
      <c r="F25" s="171">
        <v>4</v>
      </c>
      <c r="G25" s="171">
        <v>27</v>
      </c>
      <c r="H25" s="171">
        <v>36</v>
      </c>
      <c r="I25" s="171">
        <v>16</v>
      </c>
      <c r="J25" s="170">
        <f t="shared" si="2"/>
        <v>83</v>
      </c>
    </row>
    <row r="26" spans="1:10" ht="18.75">
      <c r="A26" s="390"/>
      <c r="B26" s="156" t="s">
        <v>296</v>
      </c>
      <c r="C26" s="254">
        <v>112</v>
      </c>
      <c r="D26" s="385"/>
      <c r="E26" s="171">
        <v>0</v>
      </c>
      <c r="F26" s="171">
        <v>0</v>
      </c>
      <c r="G26" s="171">
        <v>5</v>
      </c>
      <c r="H26" s="171">
        <v>34</v>
      </c>
      <c r="I26" s="171">
        <v>73</v>
      </c>
      <c r="J26" s="170">
        <f t="shared" si="2"/>
        <v>112</v>
      </c>
    </row>
    <row r="27" spans="1:10" ht="18.75">
      <c r="A27" s="390"/>
      <c r="B27" s="157" t="s">
        <v>297</v>
      </c>
      <c r="C27" s="254">
        <v>164</v>
      </c>
      <c r="D27" s="385"/>
      <c r="E27" s="171">
        <v>0</v>
      </c>
      <c r="F27" s="171">
        <v>3</v>
      </c>
      <c r="G27" s="171">
        <v>47</v>
      </c>
      <c r="H27" s="171">
        <v>68</v>
      </c>
      <c r="I27" s="171">
        <v>46</v>
      </c>
      <c r="J27" s="170">
        <f t="shared" si="2"/>
        <v>164</v>
      </c>
    </row>
    <row r="28" spans="1:10" ht="17.25" customHeight="1">
      <c r="A28" s="390"/>
      <c r="B28" s="157" t="s">
        <v>298</v>
      </c>
      <c r="C28" s="255">
        <v>16</v>
      </c>
      <c r="D28" s="385"/>
      <c r="E28" s="171">
        <v>0</v>
      </c>
      <c r="F28" s="171">
        <v>1</v>
      </c>
      <c r="G28" s="171">
        <v>11</v>
      </c>
      <c r="H28" s="171">
        <v>4</v>
      </c>
      <c r="I28" s="171">
        <v>0</v>
      </c>
      <c r="J28" s="170">
        <f t="shared" si="2"/>
        <v>16</v>
      </c>
    </row>
    <row r="29" spans="1:10" ht="18.75">
      <c r="A29" s="160" t="s">
        <v>61</v>
      </c>
      <c r="B29" s="178" t="s">
        <v>299</v>
      </c>
      <c r="C29" s="166">
        <f>C30+C31+C32+C33+C34+C35</f>
        <v>252</v>
      </c>
      <c r="D29" s="385"/>
      <c r="E29" s="166">
        <f>E30+E31+E32+E33+E34+E35</f>
        <v>0</v>
      </c>
      <c r="F29" s="166">
        <f>F30+F31+F32+F33+F34+F35</f>
        <v>0</v>
      </c>
      <c r="G29" s="166">
        <f>G30+G31+G32+G33+G34+G35</f>
        <v>29</v>
      </c>
      <c r="H29" s="166">
        <f>H30+H31+H32+H33+H34+H35</f>
        <v>48</v>
      </c>
      <c r="I29" s="166">
        <f>I30+I31+I32+I34+I33+I35</f>
        <v>175</v>
      </c>
      <c r="J29" s="170">
        <f t="shared" si="2"/>
        <v>252</v>
      </c>
    </row>
    <row r="30" spans="1:10" ht="18.75">
      <c r="A30" s="392"/>
      <c r="B30" s="156" t="s">
        <v>300</v>
      </c>
      <c r="C30" s="254">
        <v>15</v>
      </c>
      <c r="D30" s="385"/>
      <c r="E30" s="171">
        <v>0</v>
      </c>
      <c r="F30" s="171">
        <v>0</v>
      </c>
      <c r="G30" s="171">
        <v>2</v>
      </c>
      <c r="H30" s="171">
        <v>7</v>
      </c>
      <c r="I30" s="171">
        <v>6</v>
      </c>
      <c r="J30" s="170">
        <f t="shared" si="2"/>
        <v>15</v>
      </c>
    </row>
    <row r="31" spans="1:10" ht="18.75">
      <c r="A31" s="393"/>
      <c r="B31" s="156" t="s">
        <v>301</v>
      </c>
      <c r="C31" s="254">
        <v>10</v>
      </c>
      <c r="D31" s="385"/>
      <c r="E31" s="171">
        <v>0</v>
      </c>
      <c r="F31" s="171">
        <v>0</v>
      </c>
      <c r="G31" s="171">
        <v>10</v>
      </c>
      <c r="H31" s="171">
        <v>0</v>
      </c>
      <c r="I31" s="171">
        <v>0</v>
      </c>
      <c r="J31" s="170">
        <f t="shared" si="2"/>
        <v>10</v>
      </c>
    </row>
    <row r="32" spans="1:10" ht="18.75">
      <c r="A32" s="393"/>
      <c r="B32" s="156" t="s">
        <v>302</v>
      </c>
      <c r="C32" s="254">
        <v>5</v>
      </c>
      <c r="D32" s="385"/>
      <c r="E32" s="171">
        <v>0</v>
      </c>
      <c r="F32" s="171">
        <v>0</v>
      </c>
      <c r="G32" s="171">
        <v>3</v>
      </c>
      <c r="H32" s="171">
        <v>1</v>
      </c>
      <c r="I32" s="171">
        <v>1</v>
      </c>
      <c r="J32" s="170">
        <f t="shared" si="2"/>
        <v>5</v>
      </c>
    </row>
    <row r="33" spans="1:10" ht="18.75">
      <c r="A33" s="393"/>
      <c r="B33" s="156" t="s">
        <v>303</v>
      </c>
      <c r="C33" s="254">
        <v>20</v>
      </c>
      <c r="D33" s="385"/>
      <c r="E33" s="171">
        <v>0</v>
      </c>
      <c r="F33" s="171">
        <v>0</v>
      </c>
      <c r="G33" s="171">
        <v>4</v>
      </c>
      <c r="H33" s="171">
        <v>5</v>
      </c>
      <c r="I33" s="171">
        <v>11</v>
      </c>
      <c r="J33" s="170">
        <f t="shared" si="2"/>
        <v>20</v>
      </c>
    </row>
    <row r="34" spans="1:10" ht="18.75">
      <c r="A34" s="176"/>
      <c r="B34" s="156" t="s">
        <v>304</v>
      </c>
      <c r="C34" s="254">
        <v>24</v>
      </c>
      <c r="D34" s="385"/>
      <c r="E34" s="171">
        <v>0</v>
      </c>
      <c r="F34" s="171">
        <v>0</v>
      </c>
      <c r="G34" s="171">
        <v>7</v>
      </c>
      <c r="H34" s="171">
        <v>5</v>
      </c>
      <c r="I34" s="171">
        <v>12</v>
      </c>
      <c r="J34" s="170">
        <f t="shared" si="2"/>
        <v>24</v>
      </c>
    </row>
    <row r="35" spans="1:10" ht="18.75">
      <c r="A35" s="200"/>
      <c r="B35" s="156" t="s">
        <v>305</v>
      </c>
      <c r="C35" s="255">
        <v>178</v>
      </c>
      <c r="D35" s="385"/>
      <c r="E35" s="171">
        <v>0</v>
      </c>
      <c r="F35" s="171">
        <v>0</v>
      </c>
      <c r="G35" s="171">
        <v>3</v>
      </c>
      <c r="H35" s="171">
        <v>30</v>
      </c>
      <c r="I35" s="171">
        <v>145</v>
      </c>
      <c r="J35" s="170">
        <f t="shared" si="2"/>
        <v>178</v>
      </c>
    </row>
    <row r="36" spans="1:10" ht="18.75">
      <c r="A36" s="160" t="s">
        <v>63</v>
      </c>
      <c r="B36" s="178" t="s">
        <v>306</v>
      </c>
      <c r="C36" s="166">
        <f>C37+C38+C39+C40+C41+C42</f>
        <v>126</v>
      </c>
      <c r="D36" s="385"/>
      <c r="E36" s="166">
        <f>E37+E38+E39+E40+E41+E42</f>
        <v>0</v>
      </c>
      <c r="F36" s="166">
        <f>F37+F38+F39+F40+F41+F42</f>
        <v>2</v>
      </c>
      <c r="G36" s="166">
        <f>G37+G38+G39+G40+G41+G42</f>
        <v>13</v>
      </c>
      <c r="H36" s="166">
        <f>H37+H38+H39+H40+H41+H42</f>
        <v>80</v>
      </c>
      <c r="I36" s="166">
        <f>I37+I38+I39+I40+I41+I42</f>
        <v>31</v>
      </c>
      <c r="J36" s="170">
        <f t="shared" si="2"/>
        <v>126</v>
      </c>
    </row>
    <row r="37" spans="1:10" ht="18.75">
      <c r="A37" s="389"/>
      <c r="B37" s="156" t="s">
        <v>307</v>
      </c>
      <c r="C37" s="254">
        <v>23</v>
      </c>
      <c r="D37" s="385"/>
      <c r="E37" s="171">
        <v>0</v>
      </c>
      <c r="F37" s="171">
        <v>0</v>
      </c>
      <c r="G37" s="171">
        <v>8</v>
      </c>
      <c r="H37" s="171">
        <v>13</v>
      </c>
      <c r="I37" s="171">
        <v>2</v>
      </c>
      <c r="J37" s="170">
        <f t="shared" si="2"/>
        <v>23</v>
      </c>
    </row>
    <row r="38" spans="1:10" ht="18.75">
      <c r="A38" s="390"/>
      <c r="B38" s="156" t="s">
        <v>308</v>
      </c>
      <c r="C38" s="254">
        <v>3</v>
      </c>
      <c r="D38" s="385"/>
      <c r="E38" s="171">
        <v>0</v>
      </c>
      <c r="F38" s="171">
        <v>0</v>
      </c>
      <c r="G38" s="171">
        <v>2</v>
      </c>
      <c r="H38" s="171">
        <v>1</v>
      </c>
      <c r="I38" s="171">
        <v>0</v>
      </c>
      <c r="J38" s="170">
        <f t="shared" si="2"/>
        <v>3</v>
      </c>
    </row>
    <row r="39" spans="1:10" ht="18.75">
      <c r="A39" s="390"/>
      <c r="B39" s="156" t="s">
        <v>309</v>
      </c>
      <c r="C39" s="254">
        <v>20</v>
      </c>
      <c r="D39" s="385"/>
      <c r="E39" s="171">
        <v>0</v>
      </c>
      <c r="F39" s="171">
        <v>0</v>
      </c>
      <c r="G39" s="171">
        <v>2</v>
      </c>
      <c r="H39" s="171">
        <v>13</v>
      </c>
      <c r="I39" s="171">
        <v>5</v>
      </c>
      <c r="J39" s="170">
        <f t="shared" si="2"/>
        <v>20</v>
      </c>
    </row>
    <row r="40" spans="1:10" ht="18.75">
      <c r="A40" s="390"/>
      <c r="B40" s="156" t="s">
        <v>310</v>
      </c>
      <c r="C40" s="254">
        <v>74</v>
      </c>
      <c r="D40" s="385"/>
      <c r="E40" s="171">
        <v>0</v>
      </c>
      <c r="F40" s="171">
        <v>0</v>
      </c>
      <c r="G40" s="171">
        <v>0</v>
      </c>
      <c r="H40" s="171">
        <v>51</v>
      </c>
      <c r="I40" s="171">
        <v>23</v>
      </c>
      <c r="J40" s="170">
        <f t="shared" si="2"/>
        <v>74</v>
      </c>
    </row>
    <row r="41" spans="1:10" ht="18.75">
      <c r="A41" s="390"/>
      <c r="B41" s="156" t="s">
        <v>249</v>
      </c>
      <c r="C41" s="254">
        <v>2</v>
      </c>
      <c r="D41" s="385"/>
      <c r="E41" s="171">
        <v>0</v>
      </c>
      <c r="F41" s="171">
        <v>1</v>
      </c>
      <c r="G41" s="171">
        <v>1</v>
      </c>
      <c r="H41" s="171">
        <v>0</v>
      </c>
      <c r="I41" s="171">
        <v>0</v>
      </c>
      <c r="J41" s="170">
        <f t="shared" si="2"/>
        <v>2</v>
      </c>
    </row>
    <row r="42" spans="1:10" ht="18.75">
      <c r="A42" s="390"/>
      <c r="B42" s="156" t="s">
        <v>311</v>
      </c>
      <c r="C42" s="255">
        <v>4</v>
      </c>
      <c r="D42" s="385"/>
      <c r="E42" s="171">
        <v>0</v>
      </c>
      <c r="F42" s="171">
        <v>1</v>
      </c>
      <c r="G42" s="171">
        <v>0</v>
      </c>
      <c r="H42" s="171">
        <v>2</v>
      </c>
      <c r="I42" s="171">
        <v>1</v>
      </c>
      <c r="J42" s="170">
        <f t="shared" si="2"/>
        <v>4</v>
      </c>
    </row>
    <row r="43" spans="1:10" ht="18.75">
      <c r="A43" s="160" t="s">
        <v>65</v>
      </c>
      <c r="B43" s="178" t="s">
        <v>312</v>
      </c>
      <c r="C43" s="166">
        <f>C44+C45+C47+C46+C48</f>
        <v>998</v>
      </c>
      <c r="D43" s="385"/>
      <c r="E43" s="166">
        <f>E44+E45+E46+E47+E48</f>
        <v>0</v>
      </c>
      <c r="F43" s="166">
        <f>F44+F45+F46+F47+F48</f>
        <v>97</v>
      </c>
      <c r="G43" s="166">
        <f>G44+G45+G46+G47+G48</f>
        <v>406</v>
      </c>
      <c r="H43" s="166">
        <f>H44+H45+H46+H47+H48</f>
        <v>369</v>
      </c>
      <c r="I43" s="166">
        <f>I44+I45+I46+I47+I48</f>
        <v>126</v>
      </c>
      <c r="J43" s="170">
        <f t="shared" si="2"/>
        <v>998</v>
      </c>
    </row>
    <row r="44" spans="1:10" ht="18.75">
      <c r="A44" s="389"/>
      <c r="B44" s="156" t="s">
        <v>313</v>
      </c>
      <c r="C44" s="254">
        <v>321</v>
      </c>
      <c r="D44" s="385"/>
      <c r="E44" s="171">
        <v>0</v>
      </c>
      <c r="F44" s="171">
        <v>52</v>
      </c>
      <c r="G44" s="171">
        <v>174</v>
      </c>
      <c r="H44" s="171">
        <v>63</v>
      </c>
      <c r="I44" s="171">
        <v>32</v>
      </c>
      <c r="J44" s="170">
        <f t="shared" si="2"/>
        <v>321</v>
      </c>
    </row>
    <row r="45" spans="1:10" ht="18.75">
      <c r="A45" s="390"/>
      <c r="B45" s="156" t="s">
        <v>314</v>
      </c>
      <c r="C45" s="254">
        <v>201</v>
      </c>
      <c r="D45" s="385"/>
      <c r="E45" s="171">
        <v>0</v>
      </c>
      <c r="F45" s="171">
        <v>39</v>
      </c>
      <c r="G45" s="171">
        <v>73</v>
      </c>
      <c r="H45" s="171">
        <v>63</v>
      </c>
      <c r="I45" s="171">
        <v>26</v>
      </c>
      <c r="J45" s="170">
        <f t="shared" si="2"/>
        <v>201</v>
      </c>
    </row>
    <row r="46" spans="1:10" ht="18.75">
      <c r="A46" s="390"/>
      <c r="B46" s="156" t="s">
        <v>263</v>
      </c>
      <c r="C46" s="254">
        <v>82</v>
      </c>
      <c r="D46" s="385"/>
      <c r="E46" s="171">
        <v>0</v>
      </c>
      <c r="F46" s="171">
        <v>1</v>
      </c>
      <c r="G46" s="171">
        <v>12</v>
      </c>
      <c r="H46" s="171">
        <v>51</v>
      </c>
      <c r="I46" s="171">
        <v>18</v>
      </c>
      <c r="J46" s="170">
        <f t="shared" si="2"/>
        <v>82</v>
      </c>
    </row>
    <row r="47" spans="1:10" ht="18.75">
      <c r="A47" s="390"/>
      <c r="B47" s="156" t="s">
        <v>315</v>
      </c>
      <c r="C47" s="254">
        <v>347</v>
      </c>
      <c r="D47" s="385"/>
      <c r="E47" s="171">
        <v>0</v>
      </c>
      <c r="F47" s="171">
        <v>4</v>
      </c>
      <c r="G47" s="171">
        <v>130</v>
      </c>
      <c r="H47" s="171">
        <v>177</v>
      </c>
      <c r="I47" s="171">
        <v>36</v>
      </c>
      <c r="J47" s="170">
        <f t="shared" si="2"/>
        <v>347</v>
      </c>
    </row>
    <row r="48" spans="1:10" ht="18.75">
      <c r="A48" s="390"/>
      <c r="B48" s="180" t="s">
        <v>316</v>
      </c>
      <c r="C48" s="254">
        <v>47</v>
      </c>
      <c r="D48" s="385"/>
      <c r="E48" s="171">
        <v>0</v>
      </c>
      <c r="F48" s="171">
        <v>1</v>
      </c>
      <c r="G48" s="171">
        <v>17</v>
      </c>
      <c r="H48" s="171">
        <v>15</v>
      </c>
      <c r="I48" s="171">
        <v>14</v>
      </c>
      <c r="J48" s="170">
        <f t="shared" si="2"/>
        <v>47</v>
      </c>
    </row>
    <row r="49" spans="1:10" ht="18.75">
      <c r="A49" s="160" t="s">
        <v>67</v>
      </c>
      <c r="B49" s="178" t="s">
        <v>317</v>
      </c>
      <c r="C49" s="166">
        <f>C50+C51+C52+C53+C54+C55+C56</f>
        <v>1296</v>
      </c>
      <c r="D49" s="385"/>
      <c r="E49" s="166">
        <f>E50+E51+E52+E53+E54+E55+E56</f>
        <v>0</v>
      </c>
      <c r="F49" s="166">
        <f>F50+F51+F52+F53+F54+F55+F56</f>
        <v>251</v>
      </c>
      <c r="G49" s="166">
        <f>G50+G51+G52+G53+G54+G55+G56</f>
        <v>393</v>
      </c>
      <c r="H49" s="166">
        <f>H50+H51+H52+H53+H54+H55+H56</f>
        <v>279</v>
      </c>
      <c r="I49" s="166">
        <f>I50+I51+I52+I53+I54+I55+I56</f>
        <v>373</v>
      </c>
      <c r="J49" s="170">
        <f t="shared" si="2"/>
        <v>1296</v>
      </c>
    </row>
    <row r="50" spans="1:10" ht="18.75">
      <c r="A50" s="389"/>
      <c r="B50" s="156" t="s">
        <v>318</v>
      </c>
      <c r="C50" s="254">
        <v>276</v>
      </c>
      <c r="D50" s="385"/>
      <c r="E50" s="171">
        <v>0</v>
      </c>
      <c r="F50" s="171">
        <v>124</v>
      </c>
      <c r="G50" s="171">
        <v>135</v>
      </c>
      <c r="H50" s="171">
        <v>13</v>
      </c>
      <c r="I50" s="171">
        <v>4</v>
      </c>
      <c r="J50" s="170">
        <f t="shared" si="2"/>
        <v>276</v>
      </c>
    </row>
    <row r="51" spans="1:10" ht="18.75">
      <c r="A51" s="390"/>
      <c r="B51" s="156" t="s">
        <v>319</v>
      </c>
      <c r="C51" s="254">
        <v>73</v>
      </c>
      <c r="D51" s="385"/>
      <c r="E51" s="171">
        <v>0</v>
      </c>
      <c r="F51" s="171">
        <v>21</v>
      </c>
      <c r="G51" s="171">
        <v>23</v>
      </c>
      <c r="H51" s="171">
        <v>12</v>
      </c>
      <c r="I51" s="171">
        <v>17</v>
      </c>
      <c r="J51" s="170">
        <f t="shared" si="2"/>
        <v>73</v>
      </c>
    </row>
    <row r="52" spans="1:10" ht="18.75">
      <c r="A52" s="390"/>
      <c r="B52" s="156" t="s">
        <v>320</v>
      </c>
      <c r="C52" s="254">
        <v>127</v>
      </c>
      <c r="D52" s="385"/>
      <c r="E52" s="171">
        <v>0</v>
      </c>
      <c r="F52" s="171">
        <v>4</v>
      </c>
      <c r="G52" s="171">
        <v>3</v>
      </c>
      <c r="H52" s="171">
        <v>57</v>
      </c>
      <c r="I52" s="171">
        <v>63</v>
      </c>
      <c r="J52" s="170">
        <f t="shared" si="2"/>
        <v>127</v>
      </c>
    </row>
    <row r="53" spans="1:10" ht="18.75">
      <c r="A53" s="390"/>
      <c r="B53" s="156" t="s">
        <v>321</v>
      </c>
      <c r="C53" s="254">
        <v>14</v>
      </c>
      <c r="D53" s="385"/>
      <c r="E53" s="171">
        <v>0</v>
      </c>
      <c r="F53" s="171">
        <v>5</v>
      </c>
      <c r="G53" s="171">
        <v>7</v>
      </c>
      <c r="H53" s="171">
        <v>1</v>
      </c>
      <c r="I53" s="171">
        <v>1</v>
      </c>
      <c r="J53" s="170">
        <f t="shared" si="2"/>
        <v>14</v>
      </c>
    </row>
    <row r="54" spans="1:10" ht="18.75">
      <c r="A54" s="390"/>
      <c r="B54" s="156" t="s">
        <v>322</v>
      </c>
      <c r="C54" s="254">
        <v>361</v>
      </c>
      <c r="D54" s="385"/>
      <c r="E54" s="171">
        <v>0</v>
      </c>
      <c r="F54" s="171">
        <v>55</v>
      </c>
      <c r="G54" s="171">
        <v>146</v>
      </c>
      <c r="H54" s="171">
        <v>61</v>
      </c>
      <c r="I54" s="171">
        <v>99</v>
      </c>
      <c r="J54" s="170">
        <f t="shared" si="2"/>
        <v>361</v>
      </c>
    </row>
    <row r="55" spans="1:10" ht="18.75">
      <c r="A55" s="390"/>
      <c r="B55" s="156" t="s">
        <v>323</v>
      </c>
      <c r="C55" s="254">
        <v>34</v>
      </c>
      <c r="D55" s="385"/>
      <c r="E55" s="171">
        <v>0</v>
      </c>
      <c r="F55" s="171">
        <v>5</v>
      </c>
      <c r="G55" s="171">
        <v>11</v>
      </c>
      <c r="H55" s="171">
        <v>5</v>
      </c>
      <c r="I55" s="171">
        <v>13</v>
      </c>
      <c r="J55" s="170">
        <f t="shared" si="2"/>
        <v>34</v>
      </c>
    </row>
    <row r="56" spans="1:10" ht="18.75">
      <c r="A56" s="390"/>
      <c r="B56" s="156" t="s">
        <v>324</v>
      </c>
      <c r="C56" s="254">
        <v>411</v>
      </c>
      <c r="D56" s="385"/>
      <c r="E56" s="171">
        <v>0</v>
      </c>
      <c r="F56" s="171">
        <v>37</v>
      </c>
      <c r="G56" s="171">
        <v>68</v>
      </c>
      <c r="H56" s="171">
        <v>130</v>
      </c>
      <c r="I56" s="171">
        <v>176</v>
      </c>
      <c r="J56" s="170">
        <f t="shared" si="2"/>
        <v>411</v>
      </c>
    </row>
    <row r="57" spans="1:10" ht="18.75">
      <c r="A57" s="160" t="s">
        <v>250</v>
      </c>
      <c r="B57" s="178" t="s">
        <v>325</v>
      </c>
      <c r="C57" s="166">
        <f>C58+C59+C60+C61</f>
        <v>161</v>
      </c>
      <c r="D57" s="385"/>
      <c r="E57" s="166">
        <f>E58+E59+E60+E61</f>
        <v>0</v>
      </c>
      <c r="F57" s="166">
        <f>F58+F59+F60+F61</f>
        <v>0</v>
      </c>
      <c r="G57" s="166">
        <f>G58+G59+G60+G61</f>
        <v>2</v>
      </c>
      <c r="H57" s="166">
        <f>H58+H59+H60+H61</f>
        <v>81</v>
      </c>
      <c r="I57" s="166">
        <f>I58+I59+I60+I61</f>
        <v>78</v>
      </c>
      <c r="J57" s="170">
        <f t="shared" si="2"/>
        <v>161</v>
      </c>
    </row>
    <row r="58" spans="1:10" ht="18.75">
      <c r="A58" s="389"/>
      <c r="B58" s="156" t="s">
        <v>326</v>
      </c>
      <c r="C58" s="254">
        <v>3</v>
      </c>
      <c r="D58" s="385"/>
      <c r="E58" s="171">
        <v>0</v>
      </c>
      <c r="F58" s="171">
        <v>0</v>
      </c>
      <c r="G58" s="171">
        <v>1</v>
      </c>
      <c r="H58" s="171">
        <v>1</v>
      </c>
      <c r="I58" s="171">
        <v>1</v>
      </c>
      <c r="J58" s="170">
        <f t="shared" si="2"/>
        <v>3</v>
      </c>
    </row>
    <row r="59" spans="1:10" ht="18.75">
      <c r="A59" s="390"/>
      <c r="B59" s="156" t="s">
        <v>327</v>
      </c>
      <c r="C59" s="254">
        <v>41</v>
      </c>
      <c r="D59" s="385"/>
      <c r="E59" s="171">
        <v>0</v>
      </c>
      <c r="F59" s="171">
        <v>0</v>
      </c>
      <c r="G59" s="171">
        <v>1</v>
      </c>
      <c r="H59" s="171">
        <v>18</v>
      </c>
      <c r="I59" s="171">
        <v>22</v>
      </c>
      <c r="J59" s="170">
        <f t="shared" si="2"/>
        <v>41</v>
      </c>
    </row>
    <row r="60" spans="1:10" ht="18.75">
      <c r="A60" s="390"/>
      <c r="B60" s="156" t="s">
        <v>251</v>
      </c>
      <c r="C60" s="254">
        <v>64</v>
      </c>
      <c r="D60" s="385"/>
      <c r="E60" s="171">
        <v>0</v>
      </c>
      <c r="F60" s="171">
        <v>0</v>
      </c>
      <c r="G60" s="171">
        <v>0</v>
      </c>
      <c r="H60" s="171">
        <v>38</v>
      </c>
      <c r="I60" s="171">
        <v>26</v>
      </c>
      <c r="J60" s="170">
        <f t="shared" si="2"/>
        <v>64</v>
      </c>
    </row>
    <row r="61" spans="1:10" ht="18.75">
      <c r="A61" s="390"/>
      <c r="B61" s="156" t="s">
        <v>252</v>
      </c>
      <c r="C61" s="254">
        <v>53</v>
      </c>
      <c r="D61" s="385"/>
      <c r="E61" s="171">
        <v>0</v>
      </c>
      <c r="F61" s="171">
        <v>0</v>
      </c>
      <c r="G61" s="171">
        <v>0</v>
      </c>
      <c r="H61" s="171">
        <v>24</v>
      </c>
      <c r="I61" s="171">
        <v>29</v>
      </c>
      <c r="J61" s="170">
        <f t="shared" si="2"/>
        <v>53</v>
      </c>
    </row>
    <row r="62" spans="1:10" ht="18.75">
      <c r="A62" s="160" t="s">
        <v>253</v>
      </c>
      <c r="B62" s="178" t="s">
        <v>328</v>
      </c>
      <c r="C62" s="162">
        <f>C63+C64+C65+C66+C67+C68</f>
        <v>322</v>
      </c>
      <c r="D62" s="385"/>
      <c r="E62" s="166">
        <f>E63+E64+E65+E66+E67+E68</f>
        <v>0</v>
      </c>
      <c r="F62" s="166">
        <f>F63+F64+F65+F66+F67+F68</f>
        <v>33</v>
      </c>
      <c r="G62" s="166">
        <f>G63+G64+G65+G66+G67+G68</f>
        <v>80</v>
      </c>
      <c r="H62" s="166">
        <f>H63+H64+H65+H66+H67+H68</f>
        <v>64</v>
      </c>
      <c r="I62" s="166">
        <f>I63+I64+I65+I66+I67+I68</f>
        <v>145</v>
      </c>
      <c r="J62" s="170">
        <f t="shared" si="2"/>
        <v>322</v>
      </c>
    </row>
    <row r="63" spans="1:10" ht="18.75">
      <c r="A63" s="389"/>
      <c r="B63" s="156" t="s">
        <v>329</v>
      </c>
      <c r="C63" s="254">
        <v>175</v>
      </c>
      <c r="D63" s="385"/>
      <c r="E63" s="171">
        <v>0</v>
      </c>
      <c r="F63" s="171">
        <v>0</v>
      </c>
      <c r="G63" s="171">
        <v>4</v>
      </c>
      <c r="H63" s="171">
        <v>54</v>
      </c>
      <c r="I63" s="171">
        <v>117</v>
      </c>
      <c r="J63" s="170">
        <f t="shared" si="2"/>
        <v>175</v>
      </c>
    </row>
    <row r="64" spans="1:10" ht="18.75">
      <c r="A64" s="390"/>
      <c r="B64" s="156" t="s">
        <v>330</v>
      </c>
      <c r="C64" s="254">
        <v>23</v>
      </c>
      <c r="D64" s="385"/>
      <c r="E64" s="171">
        <v>0</v>
      </c>
      <c r="F64" s="171">
        <v>0</v>
      </c>
      <c r="G64" s="171">
        <v>3</v>
      </c>
      <c r="H64" s="171">
        <v>1</v>
      </c>
      <c r="I64" s="171">
        <v>19</v>
      </c>
      <c r="J64" s="170">
        <f t="shared" si="2"/>
        <v>23</v>
      </c>
    </row>
    <row r="65" spans="1:10" ht="18.75">
      <c r="A65" s="390"/>
      <c r="B65" s="156" t="s">
        <v>331</v>
      </c>
      <c r="C65" s="254">
        <v>85</v>
      </c>
      <c r="D65" s="385"/>
      <c r="E65" s="171">
        <v>0</v>
      </c>
      <c r="F65" s="171">
        <v>19</v>
      </c>
      <c r="G65" s="171">
        <v>53</v>
      </c>
      <c r="H65" s="171">
        <v>6</v>
      </c>
      <c r="I65" s="171">
        <v>7</v>
      </c>
      <c r="J65" s="170">
        <f t="shared" si="2"/>
        <v>85</v>
      </c>
    </row>
    <row r="66" spans="1:10" ht="18.75">
      <c r="A66" s="390"/>
      <c r="B66" s="156" t="s">
        <v>332</v>
      </c>
      <c r="C66" s="254">
        <v>36</v>
      </c>
      <c r="D66" s="385"/>
      <c r="E66" s="171">
        <v>0</v>
      </c>
      <c r="F66" s="171">
        <v>13</v>
      </c>
      <c r="G66" s="171">
        <v>20</v>
      </c>
      <c r="H66" s="171">
        <v>3</v>
      </c>
      <c r="I66" s="171">
        <v>0</v>
      </c>
      <c r="J66" s="170">
        <f t="shared" si="2"/>
        <v>36</v>
      </c>
    </row>
    <row r="67" spans="1:10" ht="18.75">
      <c r="A67" s="390"/>
      <c r="B67" s="180" t="s">
        <v>333</v>
      </c>
      <c r="C67" s="254">
        <v>1</v>
      </c>
      <c r="D67" s="385"/>
      <c r="E67" s="171">
        <v>0</v>
      </c>
      <c r="F67" s="171">
        <v>0</v>
      </c>
      <c r="G67" s="171">
        <v>0</v>
      </c>
      <c r="H67" s="171">
        <v>0</v>
      </c>
      <c r="I67" s="171">
        <v>1</v>
      </c>
      <c r="J67" s="170">
        <f t="shared" si="2"/>
        <v>1</v>
      </c>
    </row>
    <row r="68" spans="1:10" ht="18.75">
      <c r="A68" s="391"/>
      <c r="B68" s="156" t="s">
        <v>254</v>
      </c>
      <c r="C68" s="254">
        <v>2</v>
      </c>
      <c r="D68" s="385"/>
      <c r="E68" s="171">
        <v>0</v>
      </c>
      <c r="F68" s="171">
        <v>1</v>
      </c>
      <c r="G68" s="171">
        <v>0</v>
      </c>
      <c r="H68" s="171">
        <v>0</v>
      </c>
      <c r="I68" s="171">
        <v>1</v>
      </c>
      <c r="J68" s="170">
        <f t="shared" si="2"/>
        <v>2</v>
      </c>
    </row>
    <row r="69" spans="1:10" ht="18.75">
      <c r="A69" s="160" t="s">
        <v>255</v>
      </c>
      <c r="B69" s="178" t="s">
        <v>334</v>
      </c>
      <c r="C69" s="162">
        <f>C70+C71+C72+C73+C74+C75</f>
        <v>288</v>
      </c>
      <c r="D69" s="385"/>
      <c r="E69" s="166">
        <f>E70+E71+E72+E74+E73+E75</f>
        <v>0</v>
      </c>
      <c r="F69" s="166">
        <f>F70+F71+F72+F73+F74+F75</f>
        <v>4</v>
      </c>
      <c r="G69" s="166">
        <f>G70+G71+G72+G73+G74+G75</f>
        <v>37</v>
      </c>
      <c r="H69" s="166">
        <f>H70+H71+H72+H73+H74+H75</f>
        <v>120</v>
      </c>
      <c r="I69" s="166">
        <f>I70+I71+I72+I73+I74+I75</f>
        <v>127</v>
      </c>
      <c r="J69" s="170">
        <f t="shared" si="2"/>
        <v>288</v>
      </c>
    </row>
    <row r="70" spans="1:10" ht="18.75">
      <c r="A70" s="389"/>
      <c r="B70" s="156" t="s">
        <v>335</v>
      </c>
      <c r="C70" s="254">
        <v>21</v>
      </c>
      <c r="D70" s="385"/>
      <c r="E70" s="171">
        <v>0</v>
      </c>
      <c r="F70" s="171">
        <v>4</v>
      </c>
      <c r="G70" s="171">
        <v>1</v>
      </c>
      <c r="H70" s="171">
        <v>1</v>
      </c>
      <c r="I70" s="171">
        <v>15</v>
      </c>
      <c r="J70" s="170">
        <f t="shared" si="2"/>
        <v>21</v>
      </c>
    </row>
    <row r="71" spans="1:10" ht="18.75">
      <c r="A71" s="390"/>
      <c r="B71" s="157" t="s">
        <v>336</v>
      </c>
      <c r="C71" s="254">
        <v>41</v>
      </c>
      <c r="D71" s="385"/>
      <c r="E71" s="171">
        <v>0</v>
      </c>
      <c r="F71" s="171">
        <v>0</v>
      </c>
      <c r="G71" s="171">
        <v>7</v>
      </c>
      <c r="H71" s="171">
        <v>11</v>
      </c>
      <c r="I71" s="171">
        <v>23</v>
      </c>
      <c r="J71" s="170">
        <f t="shared" si="2"/>
        <v>41</v>
      </c>
    </row>
    <row r="72" spans="1:10" ht="18.75">
      <c r="A72" s="390"/>
      <c r="B72" s="180" t="s">
        <v>337</v>
      </c>
      <c r="C72" s="254">
        <v>77</v>
      </c>
      <c r="D72" s="385"/>
      <c r="E72" s="171">
        <v>0</v>
      </c>
      <c r="F72" s="171">
        <v>0</v>
      </c>
      <c r="G72" s="171">
        <v>14</v>
      </c>
      <c r="H72" s="171">
        <v>49</v>
      </c>
      <c r="I72" s="171">
        <v>14</v>
      </c>
      <c r="J72" s="170">
        <f t="shared" si="2"/>
        <v>77</v>
      </c>
    </row>
    <row r="73" spans="1:10" ht="18.75">
      <c r="A73" s="390"/>
      <c r="B73" s="156" t="s">
        <v>338</v>
      </c>
      <c r="C73" s="254">
        <v>8</v>
      </c>
      <c r="D73" s="385"/>
      <c r="E73" s="171">
        <v>0</v>
      </c>
      <c r="F73" s="171">
        <v>0</v>
      </c>
      <c r="G73" s="171">
        <v>4</v>
      </c>
      <c r="H73" s="171">
        <v>0</v>
      </c>
      <c r="I73" s="171">
        <v>4</v>
      </c>
      <c r="J73" s="170">
        <f t="shared" si="2"/>
        <v>8</v>
      </c>
    </row>
    <row r="74" spans="1:10" ht="18.75">
      <c r="A74" s="390"/>
      <c r="B74" s="156" t="s">
        <v>339</v>
      </c>
      <c r="C74" s="254">
        <v>138</v>
      </c>
      <c r="D74" s="385"/>
      <c r="E74" s="171">
        <v>0</v>
      </c>
      <c r="F74" s="171">
        <v>0</v>
      </c>
      <c r="G74" s="171">
        <v>9</v>
      </c>
      <c r="H74" s="171">
        <v>58</v>
      </c>
      <c r="I74" s="171">
        <v>71</v>
      </c>
      <c r="J74" s="170">
        <f t="shared" ref="J74:J109" si="3">SUM(E74:I74)</f>
        <v>138</v>
      </c>
    </row>
    <row r="75" spans="1:10" ht="18.75">
      <c r="A75" s="390"/>
      <c r="B75" s="156" t="s">
        <v>256</v>
      </c>
      <c r="C75" s="254">
        <v>3</v>
      </c>
      <c r="D75" s="385"/>
      <c r="E75" s="171">
        <v>0</v>
      </c>
      <c r="F75" s="171">
        <v>0</v>
      </c>
      <c r="G75" s="171">
        <v>2</v>
      </c>
      <c r="H75" s="171">
        <v>1</v>
      </c>
      <c r="I75" s="171">
        <v>0</v>
      </c>
      <c r="J75" s="170">
        <f t="shared" si="3"/>
        <v>3</v>
      </c>
    </row>
    <row r="76" spans="1:10" ht="18.75">
      <c r="A76" s="160" t="s">
        <v>257</v>
      </c>
      <c r="B76" s="178" t="s">
        <v>340</v>
      </c>
      <c r="C76" s="162">
        <f>C77+C78+C79+C80+C81+C82</f>
        <v>211</v>
      </c>
      <c r="D76" s="385"/>
      <c r="E76" s="166">
        <f>E77+E78+E79+E80+E81+E82</f>
        <v>0</v>
      </c>
      <c r="F76" s="166">
        <f>F77+F78+F79+F80+F81+F82</f>
        <v>42</v>
      </c>
      <c r="G76" s="166">
        <f>G77+G78+G79+G80+G81+G82</f>
        <v>91</v>
      </c>
      <c r="H76" s="166">
        <f>H77+H78+H79+H80+H81+H82</f>
        <v>41</v>
      </c>
      <c r="I76" s="166">
        <f>I77+I78+I79+I80+I81+I82</f>
        <v>37</v>
      </c>
      <c r="J76" s="170">
        <f t="shared" si="3"/>
        <v>211</v>
      </c>
    </row>
    <row r="77" spans="1:10" ht="18.75">
      <c r="A77" s="389"/>
      <c r="B77" s="156" t="s">
        <v>341</v>
      </c>
      <c r="C77" s="254">
        <v>52</v>
      </c>
      <c r="D77" s="385"/>
      <c r="E77" s="171">
        <v>0</v>
      </c>
      <c r="F77" s="171">
        <v>6</v>
      </c>
      <c r="G77" s="171">
        <v>27</v>
      </c>
      <c r="H77" s="171">
        <v>5</v>
      </c>
      <c r="I77" s="171">
        <v>14</v>
      </c>
      <c r="J77" s="170">
        <f t="shared" si="3"/>
        <v>52</v>
      </c>
    </row>
    <row r="78" spans="1:10" ht="18.75">
      <c r="A78" s="390"/>
      <c r="B78" s="156" t="s">
        <v>342</v>
      </c>
      <c r="C78" s="254">
        <v>7</v>
      </c>
      <c r="D78" s="385"/>
      <c r="E78" s="171">
        <v>0</v>
      </c>
      <c r="F78" s="171">
        <v>4</v>
      </c>
      <c r="G78" s="171">
        <v>0</v>
      </c>
      <c r="H78" s="171">
        <v>1</v>
      </c>
      <c r="I78" s="171">
        <v>2</v>
      </c>
      <c r="J78" s="170">
        <f t="shared" si="3"/>
        <v>7</v>
      </c>
    </row>
    <row r="79" spans="1:10" ht="18.75">
      <c r="A79" s="390"/>
      <c r="B79" s="156" t="s">
        <v>343</v>
      </c>
      <c r="C79" s="254">
        <v>9</v>
      </c>
      <c r="D79" s="385"/>
      <c r="E79" s="171">
        <v>0</v>
      </c>
      <c r="F79" s="171">
        <v>2</v>
      </c>
      <c r="G79" s="171">
        <v>4</v>
      </c>
      <c r="H79" s="171">
        <v>3</v>
      </c>
      <c r="I79" s="171">
        <v>0</v>
      </c>
      <c r="J79" s="170">
        <f t="shared" si="3"/>
        <v>9</v>
      </c>
    </row>
    <row r="80" spans="1:10" ht="18.75">
      <c r="A80" s="390"/>
      <c r="B80" s="156" t="s">
        <v>344</v>
      </c>
      <c r="C80" s="254">
        <v>48</v>
      </c>
      <c r="D80" s="385"/>
      <c r="E80" s="171">
        <v>0</v>
      </c>
      <c r="F80" s="171">
        <v>2</v>
      </c>
      <c r="G80" s="171">
        <v>2</v>
      </c>
      <c r="H80" s="171">
        <v>26</v>
      </c>
      <c r="I80" s="171">
        <v>18</v>
      </c>
      <c r="J80" s="170">
        <f t="shared" si="3"/>
        <v>48</v>
      </c>
    </row>
    <row r="81" spans="1:10" ht="18.75">
      <c r="A81" s="390"/>
      <c r="B81" s="156" t="s">
        <v>345</v>
      </c>
      <c r="C81" s="254">
        <v>87</v>
      </c>
      <c r="D81" s="385"/>
      <c r="E81" s="171">
        <v>0</v>
      </c>
      <c r="F81" s="171">
        <v>27</v>
      </c>
      <c r="G81" s="171">
        <v>54</v>
      </c>
      <c r="H81" s="171">
        <v>5</v>
      </c>
      <c r="I81" s="171">
        <v>1</v>
      </c>
      <c r="J81" s="170">
        <f t="shared" si="3"/>
        <v>87</v>
      </c>
    </row>
    <row r="82" spans="1:10" ht="41.25" customHeight="1">
      <c r="A82" s="390"/>
      <c r="B82" s="157" t="s">
        <v>258</v>
      </c>
      <c r="C82" s="254">
        <v>8</v>
      </c>
      <c r="D82" s="385"/>
      <c r="E82" s="171">
        <v>0</v>
      </c>
      <c r="F82" s="171">
        <v>1</v>
      </c>
      <c r="G82" s="171">
        <v>4</v>
      </c>
      <c r="H82" s="171">
        <v>1</v>
      </c>
      <c r="I82" s="171">
        <v>2</v>
      </c>
      <c r="J82" s="170">
        <f t="shared" si="3"/>
        <v>8</v>
      </c>
    </row>
    <row r="83" spans="1:10" ht="38.25" customHeight="1">
      <c r="A83" s="160" t="s">
        <v>259</v>
      </c>
      <c r="B83" s="179" t="s">
        <v>346</v>
      </c>
      <c r="C83" s="162">
        <f>SUM(C84:C88)</f>
        <v>259</v>
      </c>
      <c r="D83" s="385"/>
      <c r="E83" s="166">
        <f>E84+E85+E86+E87+E88</f>
        <v>0</v>
      </c>
      <c r="F83" s="166">
        <f>F84+F85+F86+F87+F88</f>
        <v>5</v>
      </c>
      <c r="G83" s="166">
        <f>G84+G85+G86+G87+G88</f>
        <v>86</v>
      </c>
      <c r="H83" s="166">
        <f>H84+H85+H86+H87+H88</f>
        <v>120</v>
      </c>
      <c r="I83" s="166">
        <f>I84+I85+I86+I87+I88</f>
        <v>48</v>
      </c>
      <c r="J83" s="170">
        <f t="shared" si="3"/>
        <v>259</v>
      </c>
    </row>
    <row r="84" spans="1:10" ht="18.75">
      <c r="A84" s="392"/>
      <c r="B84" s="156" t="s">
        <v>347</v>
      </c>
      <c r="C84" s="252">
        <v>165</v>
      </c>
      <c r="D84" s="385"/>
      <c r="E84" s="171">
        <v>0</v>
      </c>
      <c r="F84" s="171">
        <v>3</v>
      </c>
      <c r="G84" s="171">
        <v>69</v>
      </c>
      <c r="H84" s="171">
        <v>65</v>
      </c>
      <c r="I84" s="171">
        <v>28</v>
      </c>
      <c r="J84" s="170">
        <f t="shared" si="3"/>
        <v>165</v>
      </c>
    </row>
    <row r="85" spans="1:10" ht="18.75">
      <c r="A85" s="393"/>
      <c r="B85" s="156" t="s">
        <v>348</v>
      </c>
      <c r="C85" s="252">
        <v>41</v>
      </c>
      <c r="D85" s="385"/>
      <c r="E85" s="171">
        <v>0</v>
      </c>
      <c r="F85" s="171">
        <v>0</v>
      </c>
      <c r="G85" s="171">
        <v>7</v>
      </c>
      <c r="H85" s="171">
        <v>28</v>
      </c>
      <c r="I85" s="171">
        <v>6</v>
      </c>
      <c r="J85" s="170">
        <f t="shared" si="3"/>
        <v>41</v>
      </c>
    </row>
    <row r="86" spans="1:10" ht="18.75">
      <c r="A86" s="393"/>
      <c r="B86" s="157" t="s">
        <v>349</v>
      </c>
      <c r="C86" s="252">
        <v>13</v>
      </c>
      <c r="D86" s="385"/>
      <c r="E86" s="171">
        <v>0</v>
      </c>
      <c r="F86" s="171">
        <v>0</v>
      </c>
      <c r="G86" s="171">
        <v>4</v>
      </c>
      <c r="H86" s="171">
        <v>8</v>
      </c>
      <c r="I86" s="171">
        <v>1</v>
      </c>
      <c r="J86" s="170">
        <f t="shared" si="3"/>
        <v>13</v>
      </c>
    </row>
    <row r="87" spans="1:10" ht="18.75">
      <c r="A87" s="393"/>
      <c r="B87" s="186" t="s">
        <v>350</v>
      </c>
      <c r="C87" s="252">
        <v>30</v>
      </c>
      <c r="D87" s="385"/>
      <c r="E87" s="171">
        <v>0</v>
      </c>
      <c r="F87" s="171">
        <v>2</v>
      </c>
      <c r="G87" s="171">
        <v>5</v>
      </c>
      <c r="H87" s="171">
        <v>11</v>
      </c>
      <c r="I87" s="171">
        <v>12</v>
      </c>
      <c r="J87" s="170">
        <f t="shared" si="3"/>
        <v>30</v>
      </c>
    </row>
    <row r="88" spans="1:10" ht="18.75">
      <c r="A88" s="393"/>
      <c r="B88" s="156" t="s">
        <v>351</v>
      </c>
      <c r="C88" s="253">
        <v>10</v>
      </c>
      <c r="D88" s="385"/>
      <c r="E88" s="171">
        <v>0</v>
      </c>
      <c r="F88" s="171">
        <v>0</v>
      </c>
      <c r="G88" s="171">
        <v>1</v>
      </c>
      <c r="H88" s="171">
        <v>8</v>
      </c>
      <c r="I88" s="171">
        <v>1</v>
      </c>
      <c r="J88" s="170">
        <f t="shared" si="3"/>
        <v>10</v>
      </c>
    </row>
    <row r="89" spans="1:10" ht="18.75">
      <c r="A89" s="160" t="s">
        <v>260</v>
      </c>
      <c r="B89" s="178" t="s">
        <v>352</v>
      </c>
      <c r="C89" s="162">
        <f>C90+C91</f>
        <v>13</v>
      </c>
      <c r="D89" s="385"/>
      <c r="E89" s="166">
        <f>E90+E91</f>
        <v>0</v>
      </c>
      <c r="F89" s="166">
        <f>F90+F91</f>
        <v>7</v>
      </c>
      <c r="G89" s="166">
        <f>G90+G91</f>
        <v>1</v>
      </c>
      <c r="H89" s="166">
        <f>H90+H91</f>
        <v>2</v>
      </c>
      <c r="I89" s="166">
        <f>I90+I91</f>
        <v>3</v>
      </c>
      <c r="J89" s="170">
        <f t="shared" si="3"/>
        <v>13</v>
      </c>
    </row>
    <row r="90" spans="1:10" ht="21" customHeight="1">
      <c r="A90" s="387"/>
      <c r="B90" s="157" t="s">
        <v>353</v>
      </c>
      <c r="C90" s="254">
        <v>4</v>
      </c>
      <c r="D90" s="385"/>
      <c r="E90" s="171">
        <v>0</v>
      </c>
      <c r="F90" s="171">
        <v>0</v>
      </c>
      <c r="G90" s="171">
        <v>0</v>
      </c>
      <c r="H90" s="171">
        <v>2</v>
      </c>
      <c r="I90" s="171">
        <v>2</v>
      </c>
      <c r="J90" s="170">
        <f t="shared" si="3"/>
        <v>4</v>
      </c>
    </row>
    <row r="91" spans="1:10" ht="18.75">
      <c r="A91" s="388"/>
      <c r="B91" s="156" t="s">
        <v>354</v>
      </c>
      <c r="C91" s="254">
        <v>9</v>
      </c>
      <c r="D91" s="385"/>
      <c r="E91" s="171">
        <v>0</v>
      </c>
      <c r="F91" s="171">
        <v>7</v>
      </c>
      <c r="G91" s="171">
        <v>1</v>
      </c>
      <c r="H91" s="171">
        <v>0</v>
      </c>
      <c r="I91" s="171">
        <v>1</v>
      </c>
      <c r="J91" s="170">
        <f t="shared" si="3"/>
        <v>9</v>
      </c>
    </row>
    <row r="92" spans="1:10" ht="18.75">
      <c r="A92" s="187" t="s">
        <v>261</v>
      </c>
      <c r="B92" s="173" t="s">
        <v>356</v>
      </c>
      <c r="C92" s="174">
        <f>C93+C94+C95</f>
        <v>200</v>
      </c>
      <c r="D92" s="385"/>
      <c r="E92" s="166">
        <f>E93+E94+E95</f>
        <v>0</v>
      </c>
      <c r="F92" s="166">
        <f>F93+F94+F95</f>
        <v>7</v>
      </c>
      <c r="G92" s="166">
        <f>G93+G94+G95</f>
        <v>30</v>
      </c>
      <c r="H92" s="166">
        <f>H93+H94+H95</f>
        <v>68</v>
      </c>
      <c r="I92" s="166">
        <f>I93+I94+I95</f>
        <v>95</v>
      </c>
      <c r="J92" s="170">
        <f t="shared" si="3"/>
        <v>200</v>
      </c>
    </row>
    <row r="93" spans="1:10" ht="18.75">
      <c r="A93" s="380"/>
      <c r="B93" s="172" t="s">
        <v>355</v>
      </c>
      <c r="C93" s="254">
        <v>108</v>
      </c>
      <c r="D93" s="385"/>
      <c r="E93" s="171">
        <v>0</v>
      </c>
      <c r="F93" s="171">
        <v>6</v>
      </c>
      <c r="G93" s="171">
        <v>12</v>
      </c>
      <c r="H93" s="171">
        <v>37</v>
      </c>
      <c r="I93" s="171">
        <v>53</v>
      </c>
      <c r="J93" s="170">
        <f t="shared" si="3"/>
        <v>108</v>
      </c>
    </row>
    <row r="94" spans="1:10" ht="18.75">
      <c r="A94" s="381"/>
      <c r="B94" s="172" t="s">
        <v>357</v>
      </c>
      <c r="C94" s="254">
        <v>32</v>
      </c>
      <c r="D94" s="385"/>
      <c r="E94" s="171">
        <v>0</v>
      </c>
      <c r="F94" s="171">
        <v>1</v>
      </c>
      <c r="G94" s="171">
        <v>5</v>
      </c>
      <c r="H94" s="171">
        <v>10</v>
      </c>
      <c r="I94" s="171">
        <v>16</v>
      </c>
      <c r="J94" s="170">
        <f t="shared" si="3"/>
        <v>32</v>
      </c>
    </row>
    <row r="95" spans="1:10" ht="18.75">
      <c r="A95" s="382"/>
      <c r="B95" s="172" t="s">
        <v>262</v>
      </c>
      <c r="C95" s="254">
        <v>60</v>
      </c>
      <c r="D95" s="385"/>
      <c r="E95" s="171">
        <v>0</v>
      </c>
      <c r="F95" s="171">
        <v>0</v>
      </c>
      <c r="G95" s="171">
        <v>13</v>
      </c>
      <c r="H95" s="171">
        <v>21</v>
      </c>
      <c r="I95" s="171">
        <v>26</v>
      </c>
      <c r="J95" s="170">
        <f t="shared" si="3"/>
        <v>60</v>
      </c>
    </row>
    <row r="96" spans="1:10" ht="18.75">
      <c r="A96" s="162" t="s">
        <v>358</v>
      </c>
      <c r="B96" s="173" t="s">
        <v>359</v>
      </c>
      <c r="C96" s="174">
        <f>C97+C98+C99+C100</f>
        <v>3771</v>
      </c>
      <c r="D96" s="385"/>
      <c r="E96" s="166">
        <f>E97+E98+E99+E100</f>
        <v>45</v>
      </c>
      <c r="F96" s="166">
        <f>F97+F98+F99+F100</f>
        <v>1372</v>
      </c>
      <c r="G96" s="166">
        <f>G97+G98+G99+G100</f>
        <v>981</v>
      </c>
      <c r="H96" s="166">
        <f>H97+H98+H99+H100</f>
        <v>239</v>
      </c>
      <c r="I96" s="166">
        <f>I97+I98+I99+I100</f>
        <v>1134</v>
      </c>
      <c r="J96" s="170">
        <f t="shared" si="3"/>
        <v>3771</v>
      </c>
    </row>
    <row r="97" spans="1:10" ht="18.75">
      <c r="A97" s="380"/>
      <c r="B97" s="172" t="s">
        <v>360</v>
      </c>
      <c r="C97" s="254">
        <v>50</v>
      </c>
      <c r="D97" s="385"/>
      <c r="E97" s="171">
        <v>0</v>
      </c>
      <c r="F97" s="171">
        <v>0</v>
      </c>
      <c r="G97" s="171">
        <v>5</v>
      </c>
      <c r="H97" s="171">
        <v>34</v>
      </c>
      <c r="I97" s="171">
        <v>11</v>
      </c>
      <c r="J97" s="170">
        <f t="shared" si="3"/>
        <v>50</v>
      </c>
    </row>
    <row r="98" spans="1:10" ht="18.75">
      <c r="A98" s="381"/>
      <c r="B98" s="172" t="s">
        <v>361</v>
      </c>
      <c r="C98" s="254">
        <v>758</v>
      </c>
      <c r="D98" s="385"/>
      <c r="E98" s="171">
        <v>0</v>
      </c>
      <c r="F98" s="171">
        <v>50</v>
      </c>
      <c r="G98" s="171">
        <v>66</v>
      </c>
      <c r="H98" s="171">
        <v>59</v>
      </c>
      <c r="I98" s="171">
        <v>583</v>
      </c>
      <c r="J98" s="170">
        <f t="shared" si="3"/>
        <v>758</v>
      </c>
    </row>
    <row r="99" spans="1:10" ht="18.75">
      <c r="A99" s="381"/>
      <c r="B99" s="172" t="s">
        <v>362</v>
      </c>
      <c r="C99" s="254">
        <v>2214</v>
      </c>
      <c r="D99" s="385"/>
      <c r="E99" s="171">
        <v>43</v>
      </c>
      <c r="F99" s="171">
        <v>1222</v>
      </c>
      <c r="G99" s="171">
        <v>833</v>
      </c>
      <c r="H99" s="171">
        <v>57</v>
      </c>
      <c r="I99" s="171">
        <v>59</v>
      </c>
      <c r="J99" s="170">
        <f t="shared" si="3"/>
        <v>2214</v>
      </c>
    </row>
    <row r="100" spans="1:10" ht="18.75">
      <c r="A100" s="382"/>
      <c r="B100" s="172" t="s">
        <v>363</v>
      </c>
      <c r="C100" s="254">
        <v>749</v>
      </c>
      <c r="D100" s="385"/>
      <c r="E100" s="171">
        <v>2</v>
      </c>
      <c r="F100" s="171">
        <v>100</v>
      </c>
      <c r="G100" s="171">
        <v>77</v>
      </c>
      <c r="H100" s="171">
        <v>89</v>
      </c>
      <c r="I100" s="171">
        <v>481</v>
      </c>
      <c r="J100" s="170">
        <f t="shared" si="3"/>
        <v>749</v>
      </c>
    </row>
    <row r="101" spans="1:10" ht="18.75">
      <c r="A101" s="162" t="s">
        <v>364</v>
      </c>
      <c r="B101" s="173" t="s">
        <v>365</v>
      </c>
      <c r="C101" s="174">
        <f>C102+C103</f>
        <v>4860</v>
      </c>
      <c r="D101" s="385"/>
      <c r="E101" s="166">
        <f>E102+E103</f>
        <v>4860</v>
      </c>
      <c r="F101" s="166">
        <f>F102+F103</f>
        <v>0</v>
      </c>
      <c r="G101" s="166">
        <f>G102+G103</f>
        <v>0</v>
      </c>
      <c r="H101" s="166">
        <f>H102+H103</f>
        <v>0</v>
      </c>
      <c r="I101" s="166">
        <f>I102+I103</f>
        <v>0</v>
      </c>
      <c r="J101" s="170">
        <f t="shared" si="3"/>
        <v>4860</v>
      </c>
    </row>
    <row r="102" spans="1:10" ht="18.75">
      <c r="A102" s="380"/>
      <c r="B102" s="172" t="s">
        <v>366</v>
      </c>
      <c r="C102" s="254">
        <v>3888</v>
      </c>
      <c r="D102" s="385"/>
      <c r="E102" s="171">
        <v>3888</v>
      </c>
      <c r="F102" s="171">
        <v>0</v>
      </c>
      <c r="G102" s="171">
        <v>0</v>
      </c>
      <c r="H102" s="171">
        <v>0</v>
      </c>
      <c r="I102" s="171">
        <v>0</v>
      </c>
      <c r="J102" s="170">
        <f t="shared" si="3"/>
        <v>3888</v>
      </c>
    </row>
    <row r="103" spans="1:10" ht="18.75">
      <c r="A103" s="382"/>
      <c r="B103" s="172" t="s">
        <v>367</v>
      </c>
      <c r="C103" s="254">
        <v>972</v>
      </c>
      <c r="D103" s="385"/>
      <c r="E103" s="171">
        <v>972</v>
      </c>
      <c r="F103" s="171">
        <v>0</v>
      </c>
      <c r="G103" s="171">
        <v>0</v>
      </c>
      <c r="H103" s="171">
        <v>0</v>
      </c>
      <c r="I103" s="171">
        <v>0</v>
      </c>
      <c r="J103" s="170">
        <f t="shared" si="3"/>
        <v>972</v>
      </c>
    </row>
    <row r="104" spans="1:10" ht="18.75">
      <c r="A104" s="162" t="s">
        <v>368</v>
      </c>
      <c r="B104" s="173" t="s">
        <v>372</v>
      </c>
      <c r="C104" s="201">
        <v>12</v>
      </c>
      <c r="D104" s="385"/>
      <c r="E104" s="201">
        <v>0</v>
      </c>
      <c r="F104" s="201">
        <v>0</v>
      </c>
      <c r="G104" s="201">
        <v>0</v>
      </c>
      <c r="H104" s="201">
        <v>6</v>
      </c>
      <c r="I104" s="201">
        <v>6</v>
      </c>
      <c r="J104" s="170">
        <f t="shared" si="3"/>
        <v>12</v>
      </c>
    </row>
    <row r="105" spans="1:10" ht="18.75">
      <c r="A105" s="162" t="s">
        <v>369</v>
      </c>
      <c r="B105" s="173" t="s">
        <v>373</v>
      </c>
      <c r="C105" s="201">
        <v>39</v>
      </c>
      <c r="D105" s="385"/>
      <c r="E105" s="201">
        <v>0</v>
      </c>
      <c r="F105" s="201">
        <v>12</v>
      </c>
      <c r="G105" s="201">
        <v>7</v>
      </c>
      <c r="H105" s="201">
        <v>10</v>
      </c>
      <c r="I105" s="201">
        <v>10</v>
      </c>
      <c r="J105" s="170">
        <f t="shared" si="3"/>
        <v>39</v>
      </c>
    </row>
    <row r="106" spans="1:10" ht="18.75">
      <c r="A106" s="162" t="s">
        <v>370</v>
      </c>
      <c r="B106" s="173" t="s">
        <v>374</v>
      </c>
      <c r="C106" s="201">
        <v>1741</v>
      </c>
      <c r="D106" s="385"/>
      <c r="E106" s="201">
        <v>24</v>
      </c>
      <c r="F106" s="201">
        <v>609</v>
      </c>
      <c r="G106" s="201">
        <v>464</v>
      </c>
      <c r="H106" s="201">
        <v>295</v>
      </c>
      <c r="I106" s="201">
        <v>349</v>
      </c>
      <c r="J106" s="170">
        <f t="shared" si="3"/>
        <v>1741</v>
      </c>
    </row>
    <row r="107" spans="1:10" ht="18.75">
      <c r="A107" s="162" t="s">
        <v>371</v>
      </c>
      <c r="B107" s="173" t="s">
        <v>375</v>
      </c>
      <c r="C107" s="201">
        <v>768</v>
      </c>
      <c r="D107" s="385"/>
      <c r="E107" s="201">
        <v>1</v>
      </c>
      <c r="F107" s="201">
        <v>57</v>
      </c>
      <c r="G107" s="201">
        <v>82</v>
      </c>
      <c r="H107" s="201">
        <v>237</v>
      </c>
      <c r="I107" s="201">
        <v>391</v>
      </c>
      <c r="J107" s="170">
        <f t="shared" si="3"/>
        <v>768</v>
      </c>
    </row>
    <row r="108" spans="1:10" ht="18.75">
      <c r="A108" s="162" t="s">
        <v>376</v>
      </c>
      <c r="B108" s="173" t="s">
        <v>377</v>
      </c>
      <c r="C108" s="201">
        <v>357</v>
      </c>
      <c r="D108" s="385"/>
      <c r="E108" s="201">
        <v>0</v>
      </c>
      <c r="F108" s="201">
        <v>11</v>
      </c>
      <c r="G108" s="201">
        <v>26</v>
      </c>
      <c r="H108" s="201">
        <v>129</v>
      </c>
      <c r="I108" s="201">
        <v>191</v>
      </c>
      <c r="J108" s="170">
        <f t="shared" si="3"/>
        <v>357</v>
      </c>
    </row>
    <row r="109" spans="1:10" ht="18.75">
      <c r="A109" s="3"/>
      <c r="B109" s="188" t="s">
        <v>231</v>
      </c>
      <c r="C109" s="175"/>
      <c r="D109" s="386"/>
      <c r="E109" s="189">
        <f>E108+E107+E106+E105+E104+E101+E96+E92+E89+E83+E76+E69+E62+E57+E49+E43+E36+E29+E23+E12+E8</f>
        <v>4936</v>
      </c>
      <c r="F109" s="189">
        <f>F108+F107+F106+F105+F104+F101+F96+F92+F89+F83+F76+F69+F62+F57+F49+F43+F36+F29+F23+F12+F8</f>
        <v>2707</v>
      </c>
      <c r="G109" s="189">
        <f>G108+G107+G106+G105+G104+G101+G96+G92+G89+G83+G76+G69+G62+G57+G49+G43+G36+G29+G23+G12+G8</f>
        <v>3188</v>
      </c>
      <c r="H109" s="189">
        <f>H108+H107+H106+H105+H104+H101+H96+H92+H89+H83+H76+H69+H62+H57+H49+H43+H36+H29+H23+H12+H8</f>
        <v>3152</v>
      </c>
      <c r="I109" s="189">
        <f>I108+I107+I106+I105+I104+I101+I96+I92+I89+I83+I76+I69+I62+I57+I49+I43+I36+I29+I23+I12+I8</f>
        <v>4508</v>
      </c>
      <c r="J109" s="170">
        <f t="shared" si="3"/>
        <v>18491</v>
      </c>
    </row>
  </sheetData>
  <mergeCells count="23">
    <mergeCell ref="A13:A22"/>
    <mergeCell ref="A1:I1"/>
    <mergeCell ref="A2:A6"/>
    <mergeCell ref="B2:B6"/>
    <mergeCell ref="C2:C6"/>
    <mergeCell ref="D7:I7"/>
    <mergeCell ref="D2:I2"/>
    <mergeCell ref="A93:A95"/>
    <mergeCell ref="A97:A100"/>
    <mergeCell ref="A102:A103"/>
    <mergeCell ref="A9:A11"/>
    <mergeCell ref="D8:D109"/>
    <mergeCell ref="A90:A91"/>
    <mergeCell ref="A77:A82"/>
    <mergeCell ref="A63:A68"/>
    <mergeCell ref="A58:A61"/>
    <mergeCell ref="A50:A56"/>
    <mergeCell ref="A84:A88"/>
    <mergeCell ref="A70:A75"/>
    <mergeCell ref="A44:A48"/>
    <mergeCell ref="A24:A28"/>
    <mergeCell ref="A30:A33"/>
    <mergeCell ref="A37:A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486"/>
  <sheetViews>
    <sheetView view="pageBreakPreview" topLeftCell="I1" zoomScale="70" zoomScaleNormal="80" zoomScaleSheetLayoutView="70" workbookViewId="0">
      <selection activeCell="H8" sqref="H8"/>
    </sheetView>
  </sheetViews>
  <sheetFormatPr defaultColWidth="9.125" defaultRowHeight="15"/>
  <cols>
    <col min="1" max="1" width="21.125" style="206" customWidth="1"/>
    <col min="2" max="2" width="8.125" style="204" customWidth="1"/>
    <col min="3" max="3" width="7.75" style="204" customWidth="1"/>
    <col min="4" max="4" width="30.125" style="206" customWidth="1"/>
    <col min="5" max="5" width="29.125" style="206" customWidth="1"/>
    <col min="6" max="6" width="17.75" style="206" customWidth="1"/>
    <col min="7" max="7" width="21.25" style="206" customWidth="1"/>
    <col min="8" max="8" width="17.25" style="206" customWidth="1"/>
    <col min="9" max="9" width="10.25" style="204" customWidth="1"/>
    <col min="10" max="10" width="7.875" style="204" customWidth="1"/>
    <col min="11" max="11" width="30" style="206" customWidth="1"/>
    <col min="12" max="12" width="29.25" style="206" customWidth="1"/>
    <col min="13" max="13" width="17.25" style="206" customWidth="1"/>
    <col min="14" max="14" width="20.875" style="206" customWidth="1"/>
    <col min="15" max="15" width="17.25" style="206" customWidth="1"/>
    <col min="16" max="16" width="10.25" style="204" customWidth="1"/>
    <col min="17" max="17" width="7.875" style="204" customWidth="1"/>
    <col min="18" max="18" width="30" style="206" customWidth="1"/>
    <col min="19" max="19" width="29.25" style="206" customWidth="1"/>
    <col min="20" max="20" width="17.25" style="206" customWidth="1"/>
    <col min="21" max="21" width="20.875" style="206" customWidth="1"/>
    <col min="22" max="16384" width="9.125" style="206"/>
  </cols>
  <sheetData>
    <row r="1" spans="1:21" s="204" customFormat="1" ht="18.75">
      <c r="A1" s="411" t="s">
        <v>384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</row>
    <row r="2" spans="1:21" ht="18.75">
      <c r="A2" s="223" t="s">
        <v>385</v>
      </c>
      <c r="B2" s="223"/>
      <c r="C2" s="223"/>
      <c r="D2" s="223"/>
      <c r="E2" s="223"/>
      <c r="F2" s="223"/>
      <c r="G2" s="223"/>
      <c r="H2" s="205"/>
      <c r="I2" s="203"/>
      <c r="J2" s="203"/>
      <c r="K2" s="205"/>
      <c r="L2" s="205"/>
      <c r="M2" s="205"/>
      <c r="N2" s="205"/>
      <c r="O2" s="205"/>
      <c r="P2" s="203"/>
      <c r="Q2" s="203"/>
      <c r="R2" s="205"/>
      <c r="S2" s="205"/>
      <c r="T2" s="205"/>
      <c r="U2" s="205"/>
    </row>
    <row r="3" spans="1:21" s="204" customFormat="1" ht="18.75" customHeight="1">
      <c r="A3" s="408" t="s">
        <v>106</v>
      </c>
      <c r="B3" s="409" t="s">
        <v>378</v>
      </c>
      <c r="C3" s="409"/>
      <c r="D3" s="408" t="s">
        <v>379</v>
      </c>
      <c r="E3" s="410" t="s">
        <v>380</v>
      </c>
      <c r="F3" s="408" t="s">
        <v>108</v>
      </c>
      <c r="G3" s="408" t="s">
        <v>109</v>
      </c>
      <c r="H3" s="408" t="s">
        <v>106</v>
      </c>
      <c r="I3" s="409" t="s">
        <v>378</v>
      </c>
      <c r="J3" s="409"/>
      <c r="K3" s="408" t="s">
        <v>381</v>
      </c>
      <c r="L3" s="410" t="s">
        <v>380</v>
      </c>
      <c r="M3" s="408" t="s">
        <v>108</v>
      </c>
      <c r="N3" s="408" t="s">
        <v>109</v>
      </c>
      <c r="O3" s="408" t="s">
        <v>106</v>
      </c>
      <c r="P3" s="409" t="s">
        <v>378</v>
      </c>
      <c r="Q3" s="409"/>
      <c r="R3" s="408" t="s">
        <v>381</v>
      </c>
      <c r="S3" s="410" t="s">
        <v>380</v>
      </c>
      <c r="T3" s="408" t="s">
        <v>108</v>
      </c>
      <c r="U3" s="408" t="s">
        <v>109</v>
      </c>
    </row>
    <row r="4" spans="1:21" s="204" customFormat="1" ht="102.75" customHeight="1">
      <c r="A4" s="408"/>
      <c r="B4" s="207" t="s">
        <v>51</v>
      </c>
      <c r="C4" s="207" t="s">
        <v>52</v>
      </c>
      <c r="D4" s="408"/>
      <c r="E4" s="410"/>
      <c r="F4" s="408"/>
      <c r="G4" s="408"/>
      <c r="H4" s="408"/>
      <c r="I4" s="207" t="s">
        <v>51</v>
      </c>
      <c r="J4" s="207" t="s">
        <v>52</v>
      </c>
      <c r="K4" s="408"/>
      <c r="L4" s="410"/>
      <c r="M4" s="408"/>
      <c r="N4" s="408"/>
      <c r="O4" s="408"/>
      <c r="P4" s="207" t="s">
        <v>51</v>
      </c>
      <c r="Q4" s="207" t="s">
        <v>52</v>
      </c>
      <c r="R4" s="408"/>
      <c r="S4" s="410"/>
      <c r="T4" s="408"/>
      <c r="U4" s="408"/>
    </row>
    <row r="5" spans="1:21" ht="18.75">
      <c r="A5" s="208" t="s">
        <v>382</v>
      </c>
      <c r="B5" s="209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10</v>
      </c>
      <c r="C5" s="209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10</v>
      </c>
      <c r="D5" s="210"/>
      <c r="E5" s="210"/>
      <c r="F5" s="209">
        <f>SUM(F6:F146)</f>
        <v>3651</v>
      </c>
      <c r="G5" s="210"/>
      <c r="H5" s="208" t="s">
        <v>111</v>
      </c>
      <c r="I5" s="209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5</v>
      </c>
      <c r="J5" s="209">
        <f>SUM(J6:J146)</f>
        <v>5</v>
      </c>
      <c r="K5" s="210"/>
      <c r="L5" s="210"/>
      <c r="M5" s="209">
        <f>SUM(M6:M146)</f>
        <v>554</v>
      </c>
      <c r="N5" s="210"/>
      <c r="O5" s="222" t="s">
        <v>383</v>
      </c>
      <c r="P5" s="209">
        <f>P6+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</f>
        <v>19</v>
      </c>
      <c r="Q5" s="209">
        <f>SUM(Q6:Q146)</f>
        <v>19</v>
      </c>
      <c r="R5" s="210"/>
      <c r="S5" s="210"/>
      <c r="T5" s="209">
        <f>SUM(T6:T146)</f>
        <v>1644</v>
      </c>
      <c r="U5" s="210"/>
    </row>
    <row r="6" spans="1:21" ht="138.75" customHeight="1">
      <c r="A6" s="211"/>
      <c r="B6" s="212">
        <v>1</v>
      </c>
      <c r="C6" s="212">
        <v>1</v>
      </c>
      <c r="D6" s="274" t="s">
        <v>558</v>
      </c>
      <c r="E6" s="272" t="s">
        <v>60</v>
      </c>
      <c r="F6" s="212">
        <v>1353</v>
      </c>
      <c r="G6" s="213" t="s">
        <v>559</v>
      </c>
      <c r="H6" s="313"/>
      <c r="I6" s="212">
        <v>1</v>
      </c>
      <c r="J6" s="212">
        <v>1</v>
      </c>
      <c r="K6" s="274" t="s">
        <v>551</v>
      </c>
      <c r="L6" s="272" t="s">
        <v>66</v>
      </c>
      <c r="M6" s="212">
        <v>30</v>
      </c>
      <c r="N6" s="213" t="s">
        <v>552</v>
      </c>
      <c r="O6" s="313"/>
      <c r="P6" s="212">
        <v>1</v>
      </c>
      <c r="Q6" s="212">
        <v>1</v>
      </c>
      <c r="R6" s="274" t="s">
        <v>540</v>
      </c>
      <c r="S6" s="272" t="s">
        <v>66</v>
      </c>
      <c r="T6" s="212">
        <v>28</v>
      </c>
      <c r="U6" s="213" t="s">
        <v>541</v>
      </c>
    </row>
    <row r="7" spans="1:21" ht="93.75">
      <c r="A7" s="214"/>
      <c r="B7" s="215">
        <v>1</v>
      </c>
      <c r="C7" s="215">
        <v>1</v>
      </c>
      <c r="D7" s="274" t="s">
        <v>570</v>
      </c>
      <c r="E7" s="272" t="s">
        <v>60</v>
      </c>
      <c r="F7" s="215">
        <v>436</v>
      </c>
      <c r="G7" s="217" t="s">
        <v>571</v>
      </c>
      <c r="H7" s="314"/>
      <c r="I7" s="215">
        <v>1</v>
      </c>
      <c r="J7" s="215">
        <v>1</v>
      </c>
      <c r="K7" s="274" t="s">
        <v>560</v>
      </c>
      <c r="L7" s="272" t="s">
        <v>556</v>
      </c>
      <c r="M7" s="215">
        <v>111</v>
      </c>
      <c r="N7" s="217" t="s">
        <v>561</v>
      </c>
      <c r="O7" s="314"/>
      <c r="P7" s="215">
        <v>1</v>
      </c>
      <c r="Q7" s="215">
        <v>1</v>
      </c>
      <c r="R7" s="274" t="s">
        <v>542</v>
      </c>
      <c r="S7" s="272" t="s">
        <v>64</v>
      </c>
      <c r="T7" s="215">
        <v>100</v>
      </c>
      <c r="U7" s="217" t="s">
        <v>543</v>
      </c>
    </row>
    <row r="8" spans="1:21" ht="95.25" customHeight="1">
      <c r="A8" s="214"/>
      <c r="B8" s="215">
        <v>1</v>
      </c>
      <c r="C8" s="215">
        <v>1</v>
      </c>
      <c r="D8" s="274" t="s">
        <v>577</v>
      </c>
      <c r="E8" s="272" t="s">
        <v>66</v>
      </c>
      <c r="F8" s="215">
        <v>31</v>
      </c>
      <c r="G8" s="217" t="s">
        <v>578</v>
      </c>
      <c r="H8" s="314"/>
      <c r="I8" s="215">
        <v>1</v>
      </c>
      <c r="J8" s="215">
        <v>1</v>
      </c>
      <c r="K8" s="274" t="s">
        <v>564</v>
      </c>
      <c r="L8" s="272" t="s">
        <v>556</v>
      </c>
      <c r="M8" s="215">
        <v>90</v>
      </c>
      <c r="N8" s="217" t="s">
        <v>565</v>
      </c>
      <c r="O8" s="314"/>
      <c r="P8" s="215">
        <v>1</v>
      </c>
      <c r="Q8" s="215">
        <v>1</v>
      </c>
      <c r="R8" s="274" t="s">
        <v>544</v>
      </c>
      <c r="S8" s="272" t="s">
        <v>62</v>
      </c>
      <c r="T8" s="215">
        <v>73</v>
      </c>
      <c r="U8" s="217" t="s">
        <v>545</v>
      </c>
    </row>
    <row r="9" spans="1:21" ht="75">
      <c r="A9" s="214"/>
      <c r="B9" s="215">
        <v>1</v>
      </c>
      <c r="C9" s="215">
        <v>1</v>
      </c>
      <c r="D9" s="274" t="s">
        <v>582</v>
      </c>
      <c r="E9" s="272" t="s">
        <v>556</v>
      </c>
      <c r="F9" s="215">
        <v>741</v>
      </c>
      <c r="G9" s="217" t="s">
        <v>583</v>
      </c>
      <c r="H9" s="314"/>
      <c r="I9" s="215">
        <v>1</v>
      </c>
      <c r="J9" s="215">
        <v>1</v>
      </c>
      <c r="K9" s="274" t="s">
        <v>588</v>
      </c>
      <c r="L9" s="272" t="s">
        <v>62</v>
      </c>
      <c r="M9" s="215">
        <v>93</v>
      </c>
      <c r="N9" s="217" t="s">
        <v>589</v>
      </c>
      <c r="O9" s="314"/>
      <c r="P9" s="215">
        <v>1</v>
      </c>
      <c r="Q9" s="215">
        <v>1</v>
      </c>
      <c r="R9" s="274" t="s">
        <v>546</v>
      </c>
      <c r="S9" s="272" t="s">
        <v>62</v>
      </c>
      <c r="T9" s="215">
        <v>112</v>
      </c>
      <c r="U9" s="217" t="s">
        <v>547</v>
      </c>
    </row>
    <row r="10" spans="1:21" ht="79.5" customHeight="1">
      <c r="A10" s="214"/>
      <c r="B10" s="215">
        <v>1</v>
      </c>
      <c r="C10" s="215">
        <v>1</v>
      </c>
      <c r="D10" s="274" t="s">
        <v>590</v>
      </c>
      <c r="E10" s="272" t="s">
        <v>66</v>
      </c>
      <c r="F10" s="215">
        <v>101</v>
      </c>
      <c r="G10" s="217" t="s">
        <v>545</v>
      </c>
      <c r="H10" s="314"/>
      <c r="I10" s="215">
        <v>1</v>
      </c>
      <c r="J10" s="215">
        <v>1</v>
      </c>
      <c r="K10" s="274" t="s">
        <v>593</v>
      </c>
      <c r="L10" s="272" t="s">
        <v>64</v>
      </c>
      <c r="M10" s="215">
        <v>230</v>
      </c>
      <c r="N10" s="217" t="s">
        <v>543</v>
      </c>
      <c r="O10" s="314"/>
      <c r="P10" s="215">
        <v>1</v>
      </c>
      <c r="Q10" s="215">
        <v>1</v>
      </c>
      <c r="R10" s="274" t="s">
        <v>548</v>
      </c>
      <c r="S10" s="272" t="s">
        <v>64</v>
      </c>
      <c r="T10" s="215">
        <v>30</v>
      </c>
      <c r="U10" s="217" t="s">
        <v>549</v>
      </c>
    </row>
    <row r="11" spans="1:21" ht="120" customHeight="1">
      <c r="A11" s="214"/>
      <c r="B11" s="215">
        <v>1</v>
      </c>
      <c r="C11" s="215">
        <v>1</v>
      </c>
      <c r="D11" s="274" t="s">
        <v>591</v>
      </c>
      <c r="E11" s="272" t="s">
        <v>62</v>
      </c>
      <c r="F11" s="215">
        <v>215</v>
      </c>
      <c r="G11" s="217" t="s">
        <v>592</v>
      </c>
      <c r="H11" s="314"/>
      <c r="I11" s="215">
        <v>0</v>
      </c>
      <c r="J11" s="215">
        <v>0</v>
      </c>
      <c r="K11" s="216"/>
      <c r="L11" s="217"/>
      <c r="M11" s="215">
        <v>0</v>
      </c>
      <c r="N11" s="217"/>
      <c r="O11" s="314"/>
      <c r="P11" s="215">
        <v>1</v>
      </c>
      <c r="Q11" s="215">
        <v>1</v>
      </c>
      <c r="R11" s="274" t="s">
        <v>550</v>
      </c>
      <c r="S11" s="272" t="s">
        <v>66</v>
      </c>
      <c r="T11" s="215">
        <v>46</v>
      </c>
      <c r="U11" s="312" t="s">
        <v>549</v>
      </c>
    </row>
    <row r="12" spans="1:21" ht="75">
      <c r="A12" s="214"/>
      <c r="B12" s="215">
        <v>1</v>
      </c>
      <c r="C12" s="215">
        <v>1</v>
      </c>
      <c r="D12" s="274" t="s">
        <v>595</v>
      </c>
      <c r="E12" s="272" t="s">
        <v>58</v>
      </c>
      <c r="F12" s="215">
        <v>81</v>
      </c>
      <c r="G12" s="217" t="s">
        <v>596</v>
      </c>
      <c r="H12" s="314"/>
      <c r="I12" s="215">
        <v>0</v>
      </c>
      <c r="J12" s="215">
        <v>0</v>
      </c>
      <c r="K12" s="216"/>
      <c r="L12" s="217"/>
      <c r="M12" s="215">
        <v>0</v>
      </c>
      <c r="N12" s="217"/>
      <c r="O12" s="314"/>
      <c r="P12" s="215">
        <v>1</v>
      </c>
      <c r="Q12" s="215">
        <v>1</v>
      </c>
      <c r="R12" s="274" t="s">
        <v>553</v>
      </c>
      <c r="S12" s="272" t="s">
        <v>64</v>
      </c>
      <c r="T12" s="215">
        <v>330</v>
      </c>
      <c r="U12" s="217" t="s">
        <v>554</v>
      </c>
    </row>
    <row r="13" spans="1:21" ht="75">
      <c r="A13" s="214"/>
      <c r="B13" s="215">
        <v>1</v>
      </c>
      <c r="C13" s="215">
        <v>1</v>
      </c>
      <c r="D13" s="274" t="s">
        <v>597</v>
      </c>
      <c r="E13" s="272" t="s">
        <v>62</v>
      </c>
      <c r="F13" s="215">
        <v>243</v>
      </c>
      <c r="G13" s="217" t="s">
        <v>569</v>
      </c>
      <c r="H13" s="314"/>
      <c r="I13" s="215">
        <v>0</v>
      </c>
      <c r="J13" s="215">
        <v>0</v>
      </c>
      <c r="K13" s="216"/>
      <c r="L13" s="217"/>
      <c r="M13" s="215">
        <v>0</v>
      </c>
      <c r="N13" s="217"/>
      <c r="O13" s="314"/>
      <c r="P13" s="215">
        <v>1</v>
      </c>
      <c r="Q13" s="215">
        <v>1</v>
      </c>
      <c r="R13" s="274" t="s">
        <v>555</v>
      </c>
      <c r="S13" s="272" t="s">
        <v>556</v>
      </c>
      <c r="T13" s="215">
        <v>25</v>
      </c>
      <c r="U13" s="217" t="s">
        <v>557</v>
      </c>
    </row>
    <row r="14" spans="1:21" ht="112.5">
      <c r="A14" s="214"/>
      <c r="B14" s="215">
        <v>1</v>
      </c>
      <c r="C14" s="215">
        <v>1</v>
      </c>
      <c r="D14" s="274" t="s">
        <v>598</v>
      </c>
      <c r="E14" s="272" t="s">
        <v>556</v>
      </c>
      <c r="F14" s="215">
        <v>300</v>
      </c>
      <c r="G14" s="217" t="s">
        <v>587</v>
      </c>
      <c r="H14" s="314"/>
      <c r="I14" s="215">
        <v>0</v>
      </c>
      <c r="J14" s="215">
        <v>0</v>
      </c>
      <c r="K14" s="216"/>
      <c r="L14" s="217"/>
      <c r="M14" s="215">
        <v>0</v>
      </c>
      <c r="N14" s="217"/>
      <c r="O14" s="314"/>
      <c r="P14" s="215">
        <v>1</v>
      </c>
      <c r="Q14" s="215">
        <v>1</v>
      </c>
      <c r="R14" s="274" t="s">
        <v>562</v>
      </c>
      <c r="S14" s="272" t="s">
        <v>556</v>
      </c>
      <c r="T14" s="215">
        <v>86</v>
      </c>
      <c r="U14" s="217" t="s">
        <v>563</v>
      </c>
    </row>
    <row r="15" spans="1:21" ht="79.5" customHeight="1">
      <c r="A15" s="214"/>
      <c r="B15" s="215">
        <v>1</v>
      </c>
      <c r="C15" s="215">
        <v>1</v>
      </c>
      <c r="D15" s="274" t="s">
        <v>599</v>
      </c>
      <c r="E15" s="272" t="s">
        <v>60</v>
      </c>
      <c r="F15" s="215">
        <v>150</v>
      </c>
      <c r="G15" s="217" t="s">
        <v>549</v>
      </c>
      <c r="H15" s="314"/>
      <c r="I15" s="215">
        <v>0</v>
      </c>
      <c r="J15" s="215">
        <v>0</v>
      </c>
      <c r="K15" s="216"/>
      <c r="L15" s="217"/>
      <c r="M15" s="215">
        <v>0</v>
      </c>
      <c r="N15" s="217"/>
      <c r="O15" s="314"/>
      <c r="P15" s="215">
        <v>1</v>
      </c>
      <c r="Q15" s="215">
        <v>1</v>
      </c>
      <c r="R15" s="274" t="s">
        <v>566</v>
      </c>
      <c r="S15" s="272" t="s">
        <v>64</v>
      </c>
      <c r="T15" s="215">
        <v>105</v>
      </c>
      <c r="U15" s="217" t="s">
        <v>567</v>
      </c>
    </row>
    <row r="16" spans="1:21" ht="75">
      <c r="A16" s="214"/>
      <c r="B16" s="215">
        <v>0</v>
      </c>
      <c r="C16" s="215">
        <v>0</v>
      </c>
      <c r="D16" s="216"/>
      <c r="E16" s="217"/>
      <c r="F16" s="215">
        <v>0</v>
      </c>
      <c r="G16" s="217"/>
      <c r="H16" s="314"/>
      <c r="I16" s="215">
        <v>0</v>
      </c>
      <c r="J16" s="215">
        <v>0</v>
      </c>
      <c r="K16" s="216"/>
      <c r="L16" s="217"/>
      <c r="M16" s="215">
        <v>0</v>
      </c>
      <c r="N16" s="217"/>
      <c r="O16" s="314"/>
      <c r="P16" s="215">
        <v>1</v>
      </c>
      <c r="Q16" s="215">
        <v>1</v>
      </c>
      <c r="R16" s="274" t="s">
        <v>568</v>
      </c>
      <c r="S16" s="272" t="s">
        <v>64</v>
      </c>
      <c r="T16" s="215">
        <v>55</v>
      </c>
      <c r="U16" s="217" t="s">
        <v>569</v>
      </c>
    </row>
    <row r="17" spans="1:21" ht="56.25">
      <c r="A17" s="214"/>
      <c r="B17" s="215">
        <v>0</v>
      </c>
      <c r="C17" s="215">
        <v>0</v>
      </c>
      <c r="D17" s="216"/>
      <c r="E17" s="217"/>
      <c r="F17" s="215">
        <v>0</v>
      </c>
      <c r="G17" s="217"/>
      <c r="H17" s="314"/>
      <c r="I17" s="215">
        <v>0</v>
      </c>
      <c r="J17" s="215">
        <v>0</v>
      </c>
      <c r="K17" s="216"/>
      <c r="L17" s="217"/>
      <c r="M17" s="215">
        <v>0</v>
      </c>
      <c r="N17" s="217"/>
      <c r="O17" s="314"/>
      <c r="P17" s="215">
        <v>1</v>
      </c>
      <c r="Q17" s="215">
        <v>1</v>
      </c>
      <c r="R17" s="274" t="s">
        <v>572</v>
      </c>
      <c r="S17" s="272" t="s">
        <v>60</v>
      </c>
      <c r="T17" s="215">
        <v>50</v>
      </c>
      <c r="U17" s="311" t="s">
        <v>573</v>
      </c>
    </row>
    <row r="18" spans="1:21" ht="56.25">
      <c r="A18" s="214"/>
      <c r="B18" s="215">
        <v>0</v>
      </c>
      <c r="C18" s="215">
        <v>0</v>
      </c>
      <c r="D18" s="216"/>
      <c r="E18" s="217"/>
      <c r="F18" s="215">
        <v>0</v>
      </c>
      <c r="G18" s="217"/>
      <c r="H18" s="314"/>
      <c r="I18" s="215">
        <v>0</v>
      </c>
      <c r="J18" s="215">
        <v>0</v>
      </c>
      <c r="K18" s="216"/>
      <c r="L18" s="217"/>
      <c r="M18" s="215">
        <v>0</v>
      </c>
      <c r="N18" s="217"/>
      <c r="O18" s="314"/>
      <c r="P18" s="215">
        <v>1</v>
      </c>
      <c r="Q18" s="215">
        <v>1</v>
      </c>
      <c r="R18" s="274" t="s">
        <v>574</v>
      </c>
      <c r="S18" s="272" t="s">
        <v>60</v>
      </c>
      <c r="T18" s="215">
        <v>19</v>
      </c>
      <c r="U18" s="217" t="s">
        <v>575</v>
      </c>
    </row>
    <row r="19" spans="1:21" ht="56.25">
      <c r="A19" s="214"/>
      <c r="B19" s="215">
        <v>0</v>
      </c>
      <c r="C19" s="215">
        <v>0</v>
      </c>
      <c r="D19" s="216"/>
      <c r="E19" s="217"/>
      <c r="F19" s="215">
        <v>0</v>
      </c>
      <c r="G19" s="217"/>
      <c r="H19" s="314"/>
      <c r="I19" s="215">
        <v>0</v>
      </c>
      <c r="J19" s="215">
        <v>0</v>
      </c>
      <c r="K19" s="216"/>
      <c r="L19" s="217"/>
      <c r="M19" s="215">
        <v>0</v>
      </c>
      <c r="N19" s="217"/>
      <c r="O19" s="314"/>
      <c r="P19" s="215">
        <v>1</v>
      </c>
      <c r="Q19" s="215">
        <v>1</v>
      </c>
      <c r="R19" s="274" t="s">
        <v>576</v>
      </c>
      <c r="S19" s="272" t="s">
        <v>60</v>
      </c>
      <c r="T19" s="215">
        <v>76</v>
      </c>
      <c r="U19" s="217" t="s">
        <v>575</v>
      </c>
    </row>
    <row r="20" spans="1:21" ht="37.5">
      <c r="A20" s="214"/>
      <c r="B20" s="215">
        <v>0</v>
      </c>
      <c r="C20" s="215">
        <v>0</v>
      </c>
      <c r="D20" s="216"/>
      <c r="E20" s="217"/>
      <c r="F20" s="215">
        <v>0</v>
      </c>
      <c r="G20" s="217"/>
      <c r="H20" s="314"/>
      <c r="I20" s="215">
        <v>0</v>
      </c>
      <c r="J20" s="215">
        <v>0</v>
      </c>
      <c r="K20" s="216"/>
      <c r="L20" s="217"/>
      <c r="M20" s="215">
        <v>0</v>
      </c>
      <c r="N20" s="217"/>
      <c r="O20" s="314"/>
      <c r="P20" s="215">
        <v>1</v>
      </c>
      <c r="Q20" s="215">
        <v>1</v>
      </c>
      <c r="R20" s="274" t="s">
        <v>579</v>
      </c>
      <c r="S20" s="272" t="s">
        <v>60</v>
      </c>
      <c r="T20" s="215">
        <v>50</v>
      </c>
      <c r="U20" s="217" t="s">
        <v>575</v>
      </c>
    </row>
    <row r="21" spans="1:21" ht="75">
      <c r="A21" s="214"/>
      <c r="B21" s="215">
        <v>0</v>
      </c>
      <c r="C21" s="215">
        <v>0</v>
      </c>
      <c r="D21" s="216"/>
      <c r="E21" s="217"/>
      <c r="F21" s="215">
        <v>0</v>
      </c>
      <c r="G21" s="217"/>
      <c r="H21" s="314"/>
      <c r="I21" s="215">
        <v>0</v>
      </c>
      <c r="J21" s="215">
        <v>0</v>
      </c>
      <c r="K21" s="216"/>
      <c r="L21" s="217"/>
      <c r="M21" s="215">
        <v>0</v>
      </c>
      <c r="N21" s="217"/>
      <c r="O21" s="314"/>
      <c r="P21" s="215">
        <v>1</v>
      </c>
      <c r="Q21" s="215">
        <v>1</v>
      </c>
      <c r="R21" s="274" t="s">
        <v>580</v>
      </c>
      <c r="S21" s="272" t="s">
        <v>66</v>
      </c>
      <c r="T21" s="215">
        <v>35</v>
      </c>
      <c r="U21" s="217" t="s">
        <v>581</v>
      </c>
    </row>
    <row r="22" spans="1:21" ht="75">
      <c r="A22" s="214"/>
      <c r="B22" s="215">
        <v>0</v>
      </c>
      <c r="C22" s="215">
        <v>0</v>
      </c>
      <c r="D22" s="216"/>
      <c r="E22" s="217"/>
      <c r="F22" s="215">
        <v>0</v>
      </c>
      <c r="G22" s="217"/>
      <c r="H22" s="314"/>
      <c r="I22" s="215">
        <v>0</v>
      </c>
      <c r="J22" s="215">
        <v>0</v>
      </c>
      <c r="K22" s="216"/>
      <c r="L22" s="217"/>
      <c r="M22" s="215">
        <v>0</v>
      </c>
      <c r="N22" s="217"/>
      <c r="O22" s="314"/>
      <c r="P22" s="215">
        <v>1</v>
      </c>
      <c r="Q22" s="215">
        <v>1</v>
      </c>
      <c r="R22" s="274" t="s">
        <v>584</v>
      </c>
      <c r="S22" s="272" t="s">
        <v>64</v>
      </c>
      <c r="T22" s="215">
        <v>124</v>
      </c>
      <c r="U22" s="217" t="s">
        <v>585</v>
      </c>
    </row>
    <row r="23" spans="1:21" ht="75">
      <c r="A23" s="214"/>
      <c r="B23" s="215">
        <v>0</v>
      </c>
      <c r="C23" s="215">
        <v>0</v>
      </c>
      <c r="D23" s="216"/>
      <c r="E23" s="217"/>
      <c r="F23" s="215">
        <v>0</v>
      </c>
      <c r="G23" s="217"/>
      <c r="H23" s="314"/>
      <c r="I23" s="215">
        <v>0</v>
      </c>
      <c r="J23" s="215">
        <v>0</v>
      </c>
      <c r="K23" s="216"/>
      <c r="L23" s="217"/>
      <c r="M23" s="215">
        <v>0</v>
      </c>
      <c r="N23" s="217"/>
      <c r="O23" s="314"/>
      <c r="P23" s="215">
        <v>1</v>
      </c>
      <c r="Q23" s="215">
        <v>1</v>
      </c>
      <c r="R23" s="274" t="s">
        <v>586</v>
      </c>
      <c r="S23" s="272" t="s">
        <v>64</v>
      </c>
      <c r="T23" s="215">
        <v>250</v>
      </c>
      <c r="U23" s="217" t="s">
        <v>587</v>
      </c>
    </row>
    <row r="24" spans="1:21" ht="75">
      <c r="A24" s="214"/>
      <c r="B24" s="215">
        <v>0</v>
      </c>
      <c r="C24" s="215">
        <v>0</v>
      </c>
      <c r="D24" s="216"/>
      <c r="E24" s="217"/>
      <c r="F24" s="215">
        <v>0</v>
      </c>
      <c r="G24" s="217"/>
      <c r="H24" s="314"/>
      <c r="I24" s="215">
        <v>0</v>
      </c>
      <c r="J24" s="215">
        <v>0</v>
      </c>
      <c r="K24" s="216"/>
      <c r="L24" s="217"/>
      <c r="M24" s="215">
        <v>0</v>
      </c>
      <c r="N24" s="217"/>
      <c r="O24" s="314"/>
      <c r="P24" s="215">
        <v>1</v>
      </c>
      <c r="Q24" s="215">
        <v>1</v>
      </c>
      <c r="R24" s="274" t="s">
        <v>594</v>
      </c>
      <c r="S24" s="272" t="s">
        <v>64</v>
      </c>
      <c r="T24" s="215">
        <v>50</v>
      </c>
      <c r="U24" s="217" t="s">
        <v>585</v>
      </c>
    </row>
    <row r="25" spans="1:21" ht="18.75">
      <c r="A25" s="214"/>
      <c r="B25" s="215">
        <v>0</v>
      </c>
      <c r="C25" s="215">
        <v>0</v>
      </c>
      <c r="D25" s="216"/>
      <c r="E25" s="217"/>
      <c r="F25" s="215">
        <v>0</v>
      </c>
      <c r="G25" s="217"/>
      <c r="H25" s="314"/>
      <c r="I25" s="215">
        <v>0</v>
      </c>
      <c r="J25" s="215">
        <v>0</v>
      </c>
      <c r="K25" s="216"/>
      <c r="L25" s="217"/>
      <c r="M25" s="215">
        <v>0</v>
      </c>
      <c r="N25" s="217"/>
      <c r="O25" s="314"/>
      <c r="P25" s="215">
        <v>0</v>
      </c>
      <c r="Q25" s="215">
        <v>0</v>
      </c>
      <c r="R25" s="216"/>
      <c r="S25" s="217"/>
      <c r="T25" s="215">
        <v>0</v>
      </c>
      <c r="U25" s="217"/>
    </row>
    <row r="26" spans="1:21" ht="18.75">
      <c r="A26" s="214"/>
      <c r="B26" s="215">
        <v>0</v>
      </c>
      <c r="C26" s="215">
        <v>0</v>
      </c>
      <c r="D26" s="216"/>
      <c r="E26" s="217"/>
      <c r="F26" s="215">
        <v>0</v>
      </c>
      <c r="G26" s="217"/>
      <c r="H26" s="314"/>
      <c r="I26" s="215">
        <v>0</v>
      </c>
      <c r="J26" s="215">
        <v>0</v>
      </c>
      <c r="K26" s="216"/>
      <c r="L26" s="217"/>
      <c r="M26" s="215">
        <v>0</v>
      </c>
      <c r="N26" s="217"/>
      <c r="O26" s="314"/>
      <c r="P26" s="215">
        <v>0</v>
      </c>
      <c r="Q26" s="215">
        <v>0</v>
      </c>
      <c r="R26" s="216"/>
      <c r="S26" s="217"/>
      <c r="T26" s="215">
        <v>0</v>
      </c>
      <c r="U26" s="217"/>
    </row>
    <row r="27" spans="1:21" ht="18.75">
      <c r="A27" s="214"/>
      <c r="B27" s="215">
        <v>0</v>
      </c>
      <c r="C27" s="215">
        <v>0</v>
      </c>
      <c r="D27" s="216"/>
      <c r="E27" s="217"/>
      <c r="F27" s="215">
        <v>0</v>
      </c>
      <c r="G27" s="217"/>
      <c r="H27" s="314"/>
      <c r="I27" s="215">
        <v>0</v>
      </c>
      <c r="J27" s="215">
        <v>0</v>
      </c>
      <c r="K27" s="216"/>
      <c r="L27" s="217"/>
      <c r="M27" s="215">
        <v>0</v>
      </c>
      <c r="N27" s="217"/>
      <c r="O27" s="314"/>
      <c r="P27" s="215">
        <v>0</v>
      </c>
      <c r="Q27" s="215">
        <v>0</v>
      </c>
      <c r="R27" s="216"/>
      <c r="S27" s="217"/>
      <c r="T27" s="215">
        <v>0</v>
      </c>
      <c r="U27" s="217"/>
    </row>
    <row r="28" spans="1:21" ht="18.75">
      <c r="A28" s="214"/>
      <c r="B28" s="215">
        <v>0</v>
      </c>
      <c r="C28" s="215">
        <v>0</v>
      </c>
      <c r="D28" s="216"/>
      <c r="E28" s="217"/>
      <c r="F28" s="215">
        <v>0</v>
      </c>
      <c r="G28" s="217"/>
      <c r="H28" s="314"/>
      <c r="I28" s="215">
        <v>0</v>
      </c>
      <c r="J28" s="215">
        <v>0</v>
      </c>
      <c r="K28" s="216"/>
      <c r="L28" s="217"/>
      <c r="M28" s="215">
        <v>0</v>
      </c>
      <c r="N28" s="217"/>
      <c r="O28" s="314"/>
      <c r="P28" s="215">
        <v>0</v>
      </c>
      <c r="Q28" s="215">
        <v>0</v>
      </c>
      <c r="R28" s="216"/>
      <c r="S28" s="217"/>
      <c r="T28" s="215">
        <v>0</v>
      </c>
      <c r="U28" s="217"/>
    </row>
    <row r="29" spans="1:21" ht="18.75">
      <c r="A29" s="214"/>
      <c r="B29" s="215">
        <v>0</v>
      </c>
      <c r="C29" s="215">
        <v>0</v>
      </c>
      <c r="D29" s="216"/>
      <c r="E29" s="217"/>
      <c r="F29" s="215">
        <v>0</v>
      </c>
      <c r="G29" s="217"/>
      <c r="H29" s="314"/>
      <c r="I29" s="215">
        <v>0</v>
      </c>
      <c r="J29" s="215">
        <v>0</v>
      </c>
      <c r="K29" s="216"/>
      <c r="L29" s="217"/>
      <c r="M29" s="215">
        <v>0</v>
      </c>
      <c r="N29" s="217"/>
      <c r="O29" s="314"/>
      <c r="P29" s="215">
        <v>0</v>
      </c>
      <c r="Q29" s="215">
        <v>0</v>
      </c>
      <c r="R29" s="216"/>
      <c r="S29" s="217"/>
      <c r="T29" s="215">
        <v>0</v>
      </c>
      <c r="U29" s="217"/>
    </row>
    <row r="30" spans="1:21" ht="18.75">
      <c r="A30" s="214"/>
      <c r="B30" s="215">
        <v>0</v>
      </c>
      <c r="C30" s="215">
        <v>0</v>
      </c>
      <c r="D30" s="216"/>
      <c r="E30" s="217"/>
      <c r="F30" s="215">
        <v>0</v>
      </c>
      <c r="G30" s="217"/>
      <c r="H30" s="314"/>
      <c r="I30" s="215">
        <v>0</v>
      </c>
      <c r="J30" s="215">
        <v>0</v>
      </c>
      <c r="K30" s="216"/>
      <c r="L30" s="217"/>
      <c r="M30" s="215">
        <v>0</v>
      </c>
      <c r="N30" s="217"/>
      <c r="O30" s="314"/>
      <c r="P30" s="215">
        <v>0</v>
      </c>
      <c r="Q30" s="215">
        <v>0</v>
      </c>
      <c r="R30" s="216"/>
      <c r="S30" s="217"/>
      <c r="T30" s="215">
        <v>0</v>
      </c>
      <c r="U30" s="217"/>
    </row>
    <row r="31" spans="1:21" ht="18.75">
      <c r="A31" s="214"/>
      <c r="B31" s="215">
        <v>0</v>
      </c>
      <c r="C31" s="215">
        <v>0</v>
      </c>
      <c r="D31" s="216"/>
      <c r="E31" s="217"/>
      <c r="F31" s="215">
        <v>0</v>
      </c>
      <c r="G31" s="217"/>
      <c r="H31" s="314"/>
      <c r="I31" s="215">
        <v>0</v>
      </c>
      <c r="J31" s="215">
        <v>0</v>
      </c>
      <c r="K31" s="216"/>
      <c r="L31" s="217"/>
      <c r="M31" s="215">
        <v>0</v>
      </c>
      <c r="N31" s="217"/>
      <c r="O31" s="314"/>
      <c r="P31" s="215">
        <v>0</v>
      </c>
      <c r="Q31" s="215">
        <v>0</v>
      </c>
      <c r="R31" s="216"/>
      <c r="S31" s="217"/>
      <c r="T31" s="215">
        <v>0</v>
      </c>
      <c r="U31" s="217"/>
    </row>
    <row r="32" spans="1:21" ht="18.75">
      <c r="A32" s="214"/>
      <c r="B32" s="215">
        <v>0</v>
      </c>
      <c r="C32" s="215">
        <v>0</v>
      </c>
      <c r="D32" s="216"/>
      <c r="E32" s="217"/>
      <c r="F32" s="215">
        <v>0</v>
      </c>
      <c r="G32" s="217"/>
      <c r="H32" s="314"/>
      <c r="I32" s="215">
        <v>0</v>
      </c>
      <c r="J32" s="215">
        <v>0</v>
      </c>
      <c r="K32" s="216"/>
      <c r="L32" s="217"/>
      <c r="M32" s="215">
        <v>0</v>
      </c>
      <c r="N32" s="217"/>
      <c r="O32" s="314"/>
      <c r="P32" s="215">
        <v>0</v>
      </c>
      <c r="Q32" s="215">
        <v>0</v>
      </c>
      <c r="R32" s="216"/>
      <c r="S32" s="217"/>
      <c r="T32" s="215">
        <v>0</v>
      </c>
      <c r="U32" s="217"/>
    </row>
    <row r="33" spans="1:21" ht="18.75">
      <c r="A33" s="214"/>
      <c r="B33" s="215">
        <v>0</v>
      </c>
      <c r="C33" s="215">
        <v>0</v>
      </c>
      <c r="D33" s="216"/>
      <c r="E33" s="217"/>
      <c r="F33" s="215">
        <v>0</v>
      </c>
      <c r="G33" s="217"/>
      <c r="H33" s="314"/>
      <c r="I33" s="215">
        <v>0</v>
      </c>
      <c r="J33" s="215">
        <v>0</v>
      </c>
      <c r="K33" s="216"/>
      <c r="L33" s="217"/>
      <c r="M33" s="215">
        <v>0</v>
      </c>
      <c r="N33" s="217"/>
      <c r="O33" s="314"/>
      <c r="P33" s="215">
        <v>0</v>
      </c>
      <c r="Q33" s="215">
        <v>0</v>
      </c>
      <c r="R33" s="216"/>
      <c r="S33" s="217"/>
      <c r="T33" s="215">
        <v>0</v>
      </c>
      <c r="U33" s="217"/>
    </row>
    <row r="34" spans="1:21" ht="18.75">
      <c r="A34" s="214"/>
      <c r="B34" s="215">
        <v>0</v>
      </c>
      <c r="C34" s="215">
        <v>0</v>
      </c>
      <c r="D34" s="216"/>
      <c r="E34" s="217"/>
      <c r="F34" s="215">
        <v>0</v>
      </c>
      <c r="G34" s="217"/>
      <c r="H34" s="314"/>
      <c r="I34" s="215">
        <v>0</v>
      </c>
      <c r="J34" s="215">
        <v>0</v>
      </c>
      <c r="K34" s="216"/>
      <c r="L34" s="217"/>
      <c r="M34" s="215">
        <v>0</v>
      </c>
      <c r="N34" s="217"/>
      <c r="O34" s="314"/>
      <c r="P34" s="215">
        <v>0</v>
      </c>
      <c r="Q34" s="215">
        <v>0</v>
      </c>
      <c r="R34" s="216"/>
      <c r="S34" s="217"/>
      <c r="T34" s="215">
        <v>0</v>
      </c>
      <c r="U34" s="217"/>
    </row>
    <row r="35" spans="1:21" ht="18.75">
      <c r="A35" s="214"/>
      <c r="B35" s="215">
        <v>0</v>
      </c>
      <c r="C35" s="215">
        <v>0</v>
      </c>
      <c r="D35" s="216"/>
      <c r="E35" s="217"/>
      <c r="F35" s="215">
        <v>0</v>
      </c>
      <c r="G35" s="217"/>
      <c r="H35" s="214"/>
      <c r="I35" s="215">
        <v>0</v>
      </c>
      <c r="J35" s="215">
        <v>0</v>
      </c>
      <c r="K35" s="216"/>
      <c r="L35" s="217"/>
      <c r="M35" s="215">
        <v>0</v>
      </c>
      <c r="N35" s="217"/>
      <c r="O35" s="314"/>
      <c r="P35" s="215">
        <v>0</v>
      </c>
      <c r="Q35" s="215">
        <v>0</v>
      </c>
      <c r="R35" s="216"/>
      <c r="S35" s="217"/>
      <c r="T35" s="215">
        <v>0</v>
      </c>
      <c r="U35" s="217"/>
    </row>
    <row r="36" spans="1:21" ht="18.75">
      <c r="A36" s="214"/>
      <c r="B36" s="215">
        <v>0</v>
      </c>
      <c r="C36" s="215">
        <v>0</v>
      </c>
      <c r="D36" s="216"/>
      <c r="E36" s="217"/>
      <c r="F36" s="215">
        <v>0</v>
      </c>
      <c r="G36" s="217"/>
      <c r="H36" s="214"/>
      <c r="I36" s="215">
        <v>0</v>
      </c>
      <c r="J36" s="215">
        <v>0</v>
      </c>
      <c r="K36" s="216"/>
      <c r="L36" s="217"/>
      <c r="M36" s="215">
        <v>0</v>
      </c>
      <c r="N36" s="217"/>
      <c r="O36" s="314"/>
      <c r="P36" s="215">
        <v>0</v>
      </c>
      <c r="Q36" s="215">
        <v>0</v>
      </c>
      <c r="R36" s="216"/>
      <c r="S36" s="217"/>
      <c r="T36" s="215">
        <v>0</v>
      </c>
      <c r="U36" s="217"/>
    </row>
    <row r="37" spans="1:21" ht="18.75">
      <c r="A37" s="214"/>
      <c r="B37" s="215">
        <v>0</v>
      </c>
      <c r="C37" s="215">
        <v>0</v>
      </c>
      <c r="D37" s="216"/>
      <c r="E37" s="217"/>
      <c r="F37" s="215">
        <v>0</v>
      </c>
      <c r="G37" s="217"/>
      <c r="H37" s="214"/>
      <c r="I37" s="215">
        <v>0</v>
      </c>
      <c r="J37" s="215">
        <v>0</v>
      </c>
      <c r="K37" s="216"/>
      <c r="L37" s="217"/>
      <c r="M37" s="215">
        <v>0</v>
      </c>
      <c r="N37" s="217"/>
      <c r="O37" s="314"/>
      <c r="P37" s="215">
        <v>0</v>
      </c>
      <c r="Q37" s="215">
        <v>0</v>
      </c>
      <c r="R37" s="216"/>
      <c r="S37" s="217"/>
      <c r="T37" s="215">
        <v>0</v>
      </c>
      <c r="U37" s="217"/>
    </row>
    <row r="38" spans="1:21" ht="18.75">
      <c r="A38" s="214"/>
      <c r="B38" s="215">
        <v>0</v>
      </c>
      <c r="C38" s="215">
        <v>0</v>
      </c>
      <c r="D38" s="216"/>
      <c r="E38" s="217"/>
      <c r="F38" s="215">
        <v>0</v>
      </c>
      <c r="G38" s="217"/>
      <c r="H38" s="214"/>
      <c r="I38" s="215">
        <v>0</v>
      </c>
      <c r="J38" s="215">
        <v>0</v>
      </c>
      <c r="K38" s="216"/>
      <c r="L38" s="217"/>
      <c r="M38" s="215">
        <v>0</v>
      </c>
      <c r="N38" s="217"/>
      <c r="O38" s="314"/>
      <c r="P38" s="215">
        <v>0</v>
      </c>
      <c r="Q38" s="215">
        <v>0</v>
      </c>
      <c r="R38" s="216"/>
      <c r="S38" s="217"/>
      <c r="T38" s="215">
        <v>0</v>
      </c>
      <c r="U38" s="217"/>
    </row>
    <row r="39" spans="1:21" ht="18.75">
      <c r="A39" s="214"/>
      <c r="B39" s="215">
        <v>0</v>
      </c>
      <c r="C39" s="215">
        <v>0</v>
      </c>
      <c r="D39" s="216"/>
      <c r="E39" s="217"/>
      <c r="F39" s="215">
        <v>0</v>
      </c>
      <c r="G39" s="217"/>
      <c r="H39" s="214"/>
      <c r="I39" s="215">
        <v>0</v>
      </c>
      <c r="J39" s="215">
        <v>0</v>
      </c>
      <c r="K39" s="216"/>
      <c r="L39" s="217"/>
      <c r="M39" s="215">
        <v>0</v>
      </c>
      <c r="N39" s="217"/>
      <c r="O39" s="314"/>
      <c r="P39" s="215">
        <v>0</v>
      </c>
      <c r="Q39" s="215">
        <v>0</v>
      </c>
      <c r="R39" s="216"/>
      <c r="S39" s="217"/>
      <c r="T39" s="215">
        <v>0</v>
      </c>
      <c r="U39" s="217"/>
    </row>
    <row r="40" spans="1:21" ht="18.75">
      <c r="A40" s="214"/>
      <c r="B40" s="215">
        <v>0</v>
      </c>
      <c r="C40" s="215">
        <v>0</v>
      </c>
      <c r="D40" s="216"/>
      <c r="E40" s="217"/>
      <c r="F40" s="215">
        <v>0</v>
      </c>
      <c r="G40" s="217"/>
      <c r="H40" s="214"/>
      <c r="I40" s="215">
        <v>0</v>
      </c>
      <c r="J40" s="215">
        <v>0</v>
      </c>
      <c r="K40" s="216"/>
      <c r="L40" s="217"/>
      <c r="M40" s="215">
        <v>0</v>
      </c>
      <c r="N40" s="217"/>
      <c r="O40" s="314"/>
      <c r="P40" s="215">
        <v>0</v>
      </c>
      <c r="Q40" s="215">
        <v>0</v>
      </c>
      <c r="R40" s="216"/>
      <c r="S40" s="217"/>
      <c r="T40" s="215">
        <v>0</v>
      </c>
      <c r="U40" s="217"/>
    </row>
    <row r="41" spans="1:21" ht="18.75">
      <c r="A41" s="214"/>
      <c r="B41" s="215">
        <v>0</v>
      </c>
      <c r="C41" s="215">
        <v>0</v>
      </c>
      <c r="D41" s="216"/>
      <c r="E41" s="217"/>
      <c r="F41" s="215">
        <v>0</v>
      </c>
      <c r="G41" s="217"/>
      <c r="H41" s="214"/>
      <c r="I41" s="215">
        <v>0</v>
      </c>
      <c r="J41" s="215">
        <v>0</v>
      </c>
      <c r="K41" s="216"/>
      <c r="L41" s="217"/>
      <c r="M41" s="215">
        <v>0</v>
      </c>
      <c r="N41" s="217"/>
      <c r="O41" s="314"/>
      <c r="P41" s="215">
        <v>0</v>
      </c>
      <c r="Q41" s="215">
        <v>0</v>
      </c>
      <c r="R41" s="216"/>
      <c r="S41" s="217"/>
      <c r="T41" s="215">
        <v>0</v>
      </c>
      <c r="U41" s="217"/>
    </row>
    <row r="42" spans="1:21" ht="18.75">
      <c r="A42" s="214"/>
      <c r="B42" s="215">
        <v>0</v>
      </c>
      <c r="C42" s="215">
        <v>0</v>
      </c>
      <c r="D42" s="216"/>
      <c r="E42" s="217"/>
      <c r="F42" s="215">
        <v>0</v>
      </c>
      <c r="G42" s="217"/>
      <c r="H42" s="214"/>
      <c r="I42" s="215">
        <v>0</v>
      </c>
      <c r="J42" s="215">
        <v>0</v>
      </c>
      <c r="K42" s="216"/>
      <c r="L42" s="217"/>
      <c r="M42" s="215">
        <v>0</v>
      </c>
      <c r="N42" s="217"/>
      <c r="O42" s="314"/>
      <c r="P42" s="215">
        <v>0</v>
      </c>
      <c r="Q42" s="215">
        <v>0</v>
      </c>
      <c r="R42" s="216"/>
      <c r="S42" s="217"/>
      <c r="T42" s="215">
        <v>0</v>
      </c>
      <c r="U42" s="217"/>
    </row>
    <row r="43" spans="1:21" ht="18.75">
      <c r="A43" s="214"/>
      <c r="B43" s="215">
        <v>0</v>
      </c>
      <c r="C43" s="215">
        <v>0</v>
      </c>
      <c r="D43" s="216"/>
      <c r="E43" s="217"/>
      <c r="F43" s="215">
        <v>0</v>
      </c>
      <c r="G43" s="217"/>
      <c r="H43" s="214"/>
      <c r="I43" s="215">
        <v>0</v>
      </c>
      <c r="J43" s="215">
        <v>0</v>
      </c>
      <c r="K43" s="216"/>
      <c r="L43" s="217"/>
      <c r="M43" s="215">
        <v>0</v>
      </c>
      <c r="N43" s="217"/>
      <c r="O43" s="314"/>
      <c r="P43" s="215">
        <v>0</v>
      </c>
      <c r="Q43" s="215">
        <v>0</v>
      </c>
      <c r="R43" s="216"/>
      <c r="S43" s="217"/>
      <c r="T43" s="215">
        <v>0</v>
      </c>
      <c r="U43" s="217"/>
    </row>
    <row r="44" spans="1:21" ht="18.75">
      <c r="A44" s="214"/>
      <c r="B44" s="215">
        <v>0</v>
      </c>
      <c r="C44" s="215">
        <v>0</v>
      </c>
      <c r="D44" s="216"/>
      <c r="E44" s="217"/>
      <c r="F44" s="215">
        <v>0</v>
      </c>
      <c r="G44" s="217"/>
      <c r="H44" s="214"/>
      <c r="I44" s="215">
        <v>0</v>
      </c>
      <c r="J44" s="215">
        <v>0</v>
      </c>
      <c r="K44" s="216"/>
      <c r="L44" s="217"/>
      <c r="M44" s="215">
        <v>0</v>
      </c>
      <c r="N44" s="217"/>
      <c r="O44" s="314"/>
      <c r="P44" s="215">
        <v>0</v>
      </c>
      <c r="Q44" s="215">
        <v>0</v>
      </c>
      <c r="R44" s="216"/>
      <c r="S44" s="217"/>
      <c r="T44" s="215">
        <v>0</v>
      </c>
      <c r="U44" s="217"/>
    </row>
    <row r="45" spans="1:21" ht="18.75">
      <c r="A45" s="214"/>
      <c r="B45" s="215">
        <v>0</v>
      </c>
      <c r="C45" s="215">
        <v>0</v>
      </c>
      <c r="D45" s="216"/>
      <c r="E45" s="217"/>
      <c r="F45" s="215">
        <v>0</v>
      </c>
      <c r="G45" s="217"/>
      <c r="H45" s="214"/>
      <c r="I45" s="215">
        <v>0</v>
      </c>
      <c r="J45" s="215">
        <v>0</v>
      </c>
      <c r="K45" s="216"/>
      <c r="L45" s="217"/>
      <c r="M45" s="215">
        <v>0</v>
      </c>
      <c r="N45" s="217"/>
      <c r="O45" s="314"/>
      <c r="P45" s="215">
        <v>0</v>
      </c>
      <c r="Q45" s="215">
        <v>0</v>
      </c>
      <c r="R45" s="216"/>
      <c r="S45" s="217"/>
      <c r="T45" s="215">
        <v>0</v>
      </c>
      <c r="U45" s="217"/>
    </row>
    <row r="46" spans="1:21" ht="18.75">
      <c r="A46" s="214"/>
      <c r="B46" s="215">
        <v>0</v>
      </c>
      <c r="C46" s="215">
        <v>0</v>
      </c>
      <c r="D46" s="216"/>
      <c r="E46" s="217"/>
      <c r="F46" s="215">
        <v>0</v>
      </c>
      <c r="G46" s="217"/>
      <c r="H46" s="214"/>
      <c r="I46" s="215">
        <v>0</v>
      </c>
      <c r="J46" s="215">
        <v>0</v>
      </c>
      <c r="K46" s="216"/>
      <c r="L46" s="217"/>
      <c r="M46" s="215">
        <v>0</v>
      </c>
      <c r="N46" s="217"/>
      <c r="O46" s="314"/>
      <c r="P46" s="215">
        <v>0</v>
      </c>
      <c r="Q46" s="215">
        <v>0</v>
      </c>
      <c r="R46" s="216"/>
      <c r="S46" s="217"/>
      <c r="T46" s="215">
        <v>0</v>
      </c>
      <c r="U46" s="217"/>
    </row>
    <row r="47" spans="1:21" ht="18.75">
      <c r="A47" s="214"/>
      <c r="B47" s="215">
        <v>0</v>
      </c>
      <c r="C47" s="215">
        <v>0</v>
      </c>
      <c r="D47" s="216"/>
      <c r="E47" s="217"/>
      <c r="F47" s="215">
        <v>0</v>
      </c>
      <c r="G47" s="217"/>
      <c r="H47" s="214"/>
      <c r="I47" s="215">
        <v>0</v>
      </c>
      <c r="J47" s="215">
        <v>0</v>
      </c>
      <c r="K47" s="216"/>
      <c r="L47" s="217"/>
      <c r="M47" s="215">
        <v>0</v>
      </c>
      <c r="N47" s="217"/>
      <c r="O47" s="214"/>
      <c r="P47" s="215">
        <v>0</v>
      </c>
      <c r="Q47" s="215">
        <v>0</v>
      </c>
      <c r="R47" s="216"/>
      <c r="S47" s="217"/>
      <c r="T47" s="215">
        <v>0</v>
      </c>
      <c r="U47" s="217"/>
    </row>
    <row r="48" spans="1:21" ht="18.75">
      <c r="A48" s="214"/>
      <c r="B48" s="215">
        <v>0</v>
      </c>
      <c r="C48" s="215">
        <v>0</v>
      </c>
      <c r="D48" s="216"/>
      <c r="E48" s="217"/>
      <c r="F48" s="215">
        <v>0</v>
      </c>
      <c r="G48" s="217"/>
      <c r="H48" s="214"/>
      <c r="I48" s="215">
        <v>0</v>
      </c>
      <c r="J48" s="215">
        <v>0</v>
      </c>
      <c r="K48" s="216"/>
      <c r="L48" s="217"/>
      <c r="M48" s="215">
        <v>0</v>
      </c>
      <c r="N48" s="217"/>
      <c r="O48" s="214"/>
      <c r="P48" s="215">
        <v>0</v>
      </c>
      <c r="Q48" s="215">
        <v>0</v>
      </c>
      <c r="R48" s="216"/>
      <c r="S48" s="217"/>
      <c r="T48" s="215">
        <v>0</v>
      </c>
      <c r="U48" s="217"/>
    </row>
    <row r="49" spans="1:21" ht="18.75">
      <c r="A49" s="214"/>
      <c r="B49" s="215">
        <v>0</v>
      </c>
      <c r="C49" s="215">
        <v>0</v>
      </c>
      <c r="D49" s="216"/>
      <c r="E49" s="217"/>
      <c r="F49" s="215">
        <v>0</v>
      </c>
      <c r="G49" s="217"/>
      <c r="H49" s="214"/>
      <c r="I49" s="215">
        <v>0</v>
      </c>
      <c r="J49" s="215">
        <v>0</v>
      </c>
      <c r="K49" s="216"/>
      <c r="L49" s="217"/>
      <c r="M49" s="215">
        <v>0</v>
      </c>
      <c r="N49" s="217"/>
      <c r="O49" s="214"/>
      <c r="P49" s="215">
        <v>0</v>
      </c>
      <c r="Q49" s="215">
        <v>0</v>
      </c>
      <c r="R49" s="216"/>
      <c r="S49" s="217"/>
      <c r="T49" s="215">
        <v>0</v>
      </c>
      <c r="U49" s="217"/>
    </row>
    <row r="50" spans="1:21" ht="18.75">
      <c r="A50" s="214"/>
      <c r="B50" s="215">
        <v>0</v>
      </c>
      <c r="C50" s="215">
        <v>0</v>
      </c>
      <c r="D50" s="216"/>
      <c r="E50" s="217"/>
      <c r="F50" s="215">
        <v>0</v>
      </c>
      <c r="G50" s="217"/>
      <c r="H50" s="214"/>
      <c r="I50" s="215">
        <v>0</v>
      </c>
      <c r="J50" s="215">
        <v>0</v>
      </c>
      <c r="K50" s="216"/>
      <c r="L50" s="217"/>
      <c r="M50" s="215">
        <v>0</v>
      </c>
      <c r="N50" s="217"/>
      <c r="O50" s="214"/>
      <c r="P50" s="215">
        <v>0</v>
      </c>
      <c r="Q50" s="215">
        <v>0</v>
      </c>
      <c r="R50" s="216"/>
      <c r="S50" s="217"/>
      <c r="T50" s="215">
        <v>0</v>
      </c>
      <c r="U50" s="217"/>
    </row>
    <row r="51" spans="1:21" ht="18.75">
      <c r="A51" s="214"/>
      <c r="B51" s="215">
        <v>0</v>
      </c>
      <c r="C51" s="215">
        <v>0</v>
      </c>
      <c r="D51" s="216"/>
      <c r="E51" s="217"/>
      <c r="F51" s="215">
        <v>0</v>
      </c>
      <c r="G51" s="217"/>
      <c r="H51" s="214"/>
      <c r="I51" s="215">
        <v>0</v>
      </c>
      <c r="J51" s="215">
        <v>0</v>
      </c>
      <c r="K51" s="216"/>
      <c r="L51" s="217"/>
      <c r="M51" s="215">
        <v>0</v>
      </c>
      <c r="N51" s="217"/>
      <c r="O51" s="214"/>
      <c r="P51" s="215">
        <v>0</v>
      </c>
      <c r="Q51" s="215">
        <v>0</v>
      </c>
      <c r="R51" s="216"/>
      <c r="S51" s="217"/>
      <c r="T51" s="215">
        <v>0</v>
      </c>
      <c r="U51" s="217"/>
    </row>
    <row r="52" spans="1:21" ht="18.75">
      <c r="A52" s="214"/>
      <c r="B52" s="215">
        <v>0</v>
      </c>
      <c r="C52" s="215">
        <v>0</v>
      </c>
      <c r="D52" s="216"/>
      <c r="E52" s="217"/>
      <c r="F52" s="215">
        <v>0</v>
      </c>
      <c r="G52" s="217"/>
      <c r="H52" s="214"/>
      <c r="I52" s="215">
        <v>0</v>
      </c>
      <c r="J52" s="215">
        <v>0</v>
      </c>
      <c r="K52" s="216"/>
      <c r="L52" s="217"/>
      <c r="M52" s="215">
        <v>0</v>
      </c>
      <c r="N52" s="217"/>
      <c r="O52" s="214"/>
      <c r="P52" s="215">
        <v>0</v>
      </c>
      <c r="Q52" s="215">
        <v>0</v>
      </c>
      <c r="R52" s="216"/>
      <c r="S52" s="217"/>
      <c r="T52" s="215">
        <v>0</v>
      </c>
      <c r="U52" s="217"/>
    </row>
    <row r="53" spans="1:21" ht="18.75">
      <c r="A53" s="214"/>
      <c r="B53" s="215">
        <v>0</v>
      </c>
      <c r="C53" s="215">
        <v>0</v>
      </c>
      <c r="D53" s="216"/>
      <c r="E53" s="217"/>
      <c r="F53" s="215">
        <v>0</v>
      </c>
      <c r="G53" s="217"/>
      <c r="H53" s="214"/>
      <c r="I53" s="215">
        <v>0</v>
      </c>
      <c r="J53" s="215">
        <v>0</v>
      </c>
      <c r="K53" s="216"/>
      <c r="L53" s="217"/>
      <c r="M53" s="215">
        <v>0</v>
      </c>
      <c r="N53" s="217"/>
      <c r="O53" s="214"/>
      <c r="P53" s="215">
        <v>0</v>
      </c>
      <c r="Q53" s="215">
        <v>0</v>
      </c>
      <c r="R53" s="216"/>
      <c r="S53" s="217"/>
      <c r="T53" s="215">
        <v>0</v>
      </c>
      <c r="U53" s="217"/>
    </row>
    <row r="54" spans="1:21" ht="18.75">
      <c r="A54" s="214"/>
      <c r="B54" s="215">
        <v>0</v>
      </c>
      <c r="C54" s="215">
        <v>0</v>
      </c>
      <c r="D54" s="216"/>
      <c r="E54" s="217"/>
      <c r="F54" s="215">
        <v>0</v>
      </c>
      <c r="G54" s="217"/>
      <c r="H54" s="214"/>
      <c r="I54" s="215">
        <v>0</v>
      </c>
      <c r="J54" s="215">
        <v>0</v>
      </c>
      <c r="K54" s="216"/>
      <c r="L54" s="217"/>
      <c r="M54" s="215">
        <v>0</v>
      </c>
      <c r="N54" s="217"/>
      <c r="O54" s="214"/>
      <c r="P54" s="215">
        <v>0</v>
      </c>
      <c r="Q54" s="215">
        <v>0</v>
      </c>
      <c r="R54" s="216"/>
      <c r="S54" s="217"/>
      <c r="T54" s="215">
        <v>0</v>
      </c>
      <c r="U54" s="217"/>
    </row>
    <row r="55" spans="1:21" ht="18.75">
      <c r="A55" s="214"/>
      <c r="B55" s="215">
        <v>0</v>
      </c>
      <c r="C55" s="215">
        <v>0</v>
      </c>
      <c r="D55" s="216"/>
      <c r="E55" s="217"/>
      <c r="F55" s="215">
        <v>0</v>
      </c>
      <c r="G55" s="217"/>
      <c r="H55" s="214"/>
      <c r="I55" s="215">
        <v>0</v>
      </c>
      <c r="J55" s="215">
        <v>0</v>
      </c>
      <c r="K55" s="216"/>
      <c r="L55" s="217"/>
      <c r="M55" s="215">
        <v>0</v>
      </c>
      <c r="N55" s="217"/>
      <c r="O55" s="214"/>
      <c r="P55" s="215">
        <v>0</v>
      </c>
      <c r="Q55" s="215">
        <v>0</v>
      </c>
      <c r="R55" s="216"/>
      <c r="S55" s="217"/>
      <c r="T55" s="215">
        <v>0</v>
      </c>
      <c r="U55" s="217"/>
    </row>
    <row r="56" spans="1:21" ht="18.75">
      <c r="A56" s="214"/>
      <c r="B56" s="215">
        <v>0</v>
      </c>
      <c r="C56" s="215">
        <v>0</v>
      </c>
      <c r="D56" s="216"/>
      <c r="E56" s="217"/>
      <c r="F56" s="215">
        <v>0</v>
      </c>
      <c r="G56" s="217"/>
      <c r="H56" s="214"/>
      <c r="I56" s="215">
        <v>0</v>
      </c>
      <c r="J56" s="215">
        <v>0</v>
      </c>
      <c r="K56" s="216"/>
      <c r="L56" s="217"/>
      <c r="M56" s="215">
        <v>0</v>
      </c>
      <c r="N56" s="217"/>
      <c r="O56" s="214"/>
      <c r="P56" s="215">
        <v>0</v>
      </c>
      <c r="Q56" s="215">
        <v>0</v>
      </c>
      <c r="R56" s="216"/>
      <c r="S56" s="217"/>
      <c r="T56" s="215">
        <v>0</v>
      </c>
      <c r="U56" s="217"/>
    </row>
    <row r="57" spans="1:21" ht="18.75">
      <c r="A57" s="214"/>
      <c r="B57" s="215">
        <v>0</v>
      </c>
      <c r="C57" s="215">
        <v>0</v>
      </c>
      <c r="D57" s="216"/>
      <c r="E57" s="217"/>
      <c r="F57" s="215">
        <v>0</v>
      </c>
      <c r="G57" s="217"/>
      <c r="H57" s="214"/>
      <c r="I57" s="215">
        <v>0</v>
      </c>
      <c r="J57" s="215">
        <v>0</v>
      </c>
      <c r="K57" s="216"/>
      <c r="L57" s="217"/>
      <c r="M57" s="215">
        <v>0</v>
      </c>
      <c r="N57" s="217"/>
      <c r="O57" s="214"/>
      <c r="P57" s="215">
        <v>0</v>
      </c>
      <c r="Q57" s="215">
        <v>0</v>
      </c>
      <c r="R57" s="216"/>
      <c r="S57" s="217"/>
      <c r="T57" s="215">
        <v>0</v>
      </c>
      <c r="U57" s="217"/>
    </row>
    <row r="58" spans="1:21" ht="18.75">
      <c r="A58" s="214"/>
      <c r="B58" s="215">
        <v>0</v>
      </c>
      <c r="C58" s="215">
        <v>0</v>
      </c>
      <c r="D58" s="216"/>
      <c r="E58" s="217"/>
      <c r="F58" s="215">
        <v>0</v>
      </c>
      <c r="G58" s="217"/>
      <c r="H58" s="214"/>
      <c r="I58" s="215">
        <v>0</v>
      </c>
      <c r="J58" s="215">
        <v>0</v>
      </c>
      <c r="K58" s="216"/>
      <c r="L58" s="217"/>
      <c r="M58" s="215">
        <v>0</v>
      </c>
      <c r="N58" s="217"/>
      <c r="O58" s="214"/>
      <c r="P58" s="215">
        <v>0</v>
      </c>
      <c r="Q58" s="215">
        <v>0</v>
      </c>
      <c r="R58" s="216"/>
      <c r="S58" s="217"/>
      <c r="T58" s="215">
        <v>0</v>
      </c>
      <c r="U58" s="217"/>
    </row>
    <row r="59" spans="1:21" ht="18.75">
      <c r="A59" s="214"/>
      <c r="B59" s="215">
        <v>0</v>
      </c>
      <c r="C59" s="215">
        <v>0</v>
      </c>
      <c r="D59" s="216"/>
      <c r="E59" s="217"/>
      <c r="F59" s="215">
        <v>0</v>
      </c>
      <c r="G59" s="217"/>
      <c r="H59" s="214"/>
      <c r="I59" s="215">
        <v>0</v>
      </c>
      <c r="J59" s="215">
        <v>0</v>
      </c>
      <c r="K59" s="216"/>
      <c r="L59" s="217"/>
      <c r="M59" s="215">
        <v>0</v>
      </c>
      <c r="N59" s="217"/>
      <c r="O59" s="214"/>
      <c r="P59" s="215">
        <v>0</v>
      </c>
      <c r="Q59" s="215">
        <v>0</v>
      </c>
      <c r="R59" s="216"/>
      <c r="S59" s="217"/>
      <c r="T59" s="215">
        <v>0</v>
      </c>
      <c r="U59" s="217"/>
    </row>
    <row r="60" spans="1:21" ht="18.75">
      <c r="A60" s="214"/>
      <c r="B60" s="215">
        <v>0</v>
      </c>
      <c r="C60" s="215">
        <v>0</v>
      </c>
      <c r="D60" s="216"/>
      <c r="E60" s="217"/>
      <c r="F60" s="215">
        <v>0</v>
      </c>
      <c r="G60" s="217"/>
      <c r="H60" s="214"/>
      <c r="I60" s="215">
        <v>0</v>
      </c>
      <c r="J60" s="215">
        <v>0</v>
      </c>
      <c r="K60" s="216"/>
      <c r="L60" s="217"/>
      <c r="M60" s="215">
        <v>0</v>
      </c>
      <c r="N60" s="217"/>
      <c r="O60" s="214"/>
      <c r="P60" s="215">
        <v>0</v>
      </c>
      <c r="Q60" s="215">
        <v>0</v>
      </c>
      <c r="R60" s="216"/>
      <c r="S60" s="217"/>
      <c r="T60" s="215">
        <v>0</v>
      </c>
      <c r="U60" s="217"/>
    </row>
    <row r="61" spans="1:21" ht="18.75">
      <c r="A61" s="214"/>
      <c r="B61" s="215">
        <v>0</v>
      </c>
      <c r="C61" s="215">
        <v>0</v>
      </c>
      <c r="D61" s="216"/>
      <c r="E61" s="217"/>
      <c r="F61" s="215">
        <v>0</v>
      </c>
      <c r="G61" s="217"/>
      <c r="H61" s="214"/>
      <c r="I61" s="215">
        <v>0</v>
      </c>
      <c r="J61" s="215">
        <v>0</v>
      </c>
      <c r="K61" s="216"/>
      <c r="L61" s="217"/>
      <c r="M61" s="215">
        <v>0</v>
      </c>
      <c r="N61" s="217"/>
      <c r="O61" s="214"/>
      <c r="P61" s="215">
        <v>0</v>
      </c>
      <c r="Q61" s="215">
        <v>0</v>
      </c>
      <c r="R61" s="216"/>
      <c r="S61" s="217"/>
      <c r="T61" s="215">
        <v>0</v>
      </c>
      <c r="U61" s="217"/>
    </row>
    <row r="62" spans="1:21" ht="18.75">
      <c r="A62" s="214"/>
      <c r="B62" s="215">
        <v>0</v>
      </c>
      <c r="C62" s="215">
        <v>0</v>
      </c>
      <c r="D62" s="216"/>
      <c r="E62" s="217"/>
      <c r="F62" s="215">
        <v>0</v>
      </c>
      <c r="G62" s="217"/>
      <c r="H62" s="214"/>
      <c r="I62" s="215">
        <v>0</v>
      </c>
      <c r="J62" s="215">
        <v>0</v>
      </c>
      <c r="K62" s="216"/>
      <c r="L62" s="217"/>
      <c r="M62" s="215">
        <v>0</v>
      </c>
      <c r="N62" s="217"/>
      <c r="O62" s="214"/>
      <c r="P62" s="215">
        <v>0</v>
      </c>
      <c r="Q62" s="215">
        <v>0</v>
      </c>
      <c r="R62" s="216"/>
      <c r="S62" s="217"/>
      <c r="T62" s="215">
        <v>0</v>
      </c>
      <c r="U62" s="217"/>
    </row>
    <row r="63" spans="1:21" ht="18.75">
      <c r="A63" s="214"/>
      <c r="B63" s="215">
        <v>0</v>
      </c>
      <c r="C63" s="215">
        <v>0</v>
      </c>
      <c r="D63" s="216"/>
      <c r="E63" s="217"/>
      <c r="F63" s="215">
        <v>0</v>
      </c>
      <c r="G63" s="217"/>
      <c r="H63" s="214"/>
      <c r="I63" s="215">
        <v>0</v>
      </c>
      <c r="J63" s="215">
        <v>0</v>
      </c>
      <c r="K63" s="216"/>
      <c r="L63" s="217"/>
      <c r="M63" s="215">
        <v>0</v>
      </c>
      <c r="N63" s="217"/>
      <c r="O63" s="214"/>
      <c r="P63" s="215">
        <v>0</v>
      </c>
      <c r="Q63" s="215">
        <v>0</v>
      </c>
      <c r="R63" s="216"/>
      <c r="S63" s="217"/>
      <c r="T63" s="215">
        <v>0</v>
      </c>
      <c r="U63" s="217"/>
    </row>
    <row r="64" spans="1:21" ht="18.75">
      <c r="A64" s="214"/>
      <c r="B64" s="215">
        <v>0</v>
      </c>
      <c r="C64" s="215">
        <v>0</v>
      </c>
      <c r="D64" s="216"/>
      <c r="E64" s="217"/>
      <c r="F64" s="215">
        <v>0</v>
      </c>
      <c r="G64" s="217"/>
      <c r="H64" s="214"/>
      <c r="I64" s="215">
        <v>0</v>
      </c>
      <c r="J64" s="215">
        <v>0</v>
      </c>
      <c r="K64" s="216"/>
      <c r="L64" s="217"/>
      <c r="M64" s="215">
        <v>0</v>
      </c>
      <c r="N64" s="217"/>
      <c r="O64" s="214"/>
      <c r="P64" s="215">
        <v>0</v>
      </c>
      <c r="Q64" s="215">
        <v>0</v>
      </c>
      <c r="R64" s="216"/>
      <c r="S64" s="217"/>
      <c r="T64" s="215">
        <v>0</v>
      </c>
      <c r="U64" s="217"/>
    </row>
    <row r="65" spans="1:21" ht="18.75">
      <c r="A65" s="214"/>
      <c r="B65" s="215">
        <v>0</v>
      </c>
      <c r="C65" s="215">
        <v>0</v>
      </c>
      <c r="D65" s="216"/>
      <c r="E65" s="217"/>
      <c r="F65" s="215">
        <v>0</v>
      </c>
      <c r="G65" s="217"/>
      <c r="H65" s="214"/>
      <c r="I65" s="215">
        <v>0</v>
      </c>
      <c r="J65" s="215">
        <v>0</v>
      </c>
      <c r="K65" s="216"/>
      <c r="L65" s="217"/>
      <c r="M65" s="215">
        <v>0</v>
      </c>
      <c r="N65" s="217"/>
      <c r="O65" s="214"/>
      <c r="P65" s="215">
        <v>0</v>
      </c>
      <c r="Q65" s="215">
        <v>0</v>
      </c>
      <c r="R65" s="216"/>
      <c r="S65" s="217"/>
      <c r="T65" s="215">
        <v>0</v>
      </c>
      <c r="U65" s="217"/>
    </row>
    <row r="66" spans="1:21" ht="18.75">
      <c r="A66" s="214"/>
      <c r="B66" s="215">
        <v>0</v>
      </c>
      <c r="C66" s="215">
        <v>0</v>
      </c>
      <c r="D66" s="216"/>
      <c r="E66" s="217"/>
      <c r="F66" s="215">
        <v>0</v>
      </c>
      <c r="G66" s="217"/>
      <c r="H66" s="214"/>
      <c r="I66" s="215">
        <v>0</v>
      </c>
      <c r="J66" s="215">
        <v>0</v>
      </c>
      <c r="K66" s="216"/>
      <c r="L66" s="217"/>
      <c r="M66" s="215">
        <v>0</v>
      </c>
      <c r="N66" s="217"/>
      <c r="O66" s="214"/>
      <c r="P66" s="215">
        <v>0</v>
      </c>
      <c r="Q66" s="215">
        <v>0</v>
      </c>
      <c r="R66" s="216"/>
      <c r="S66" s="217"/>
      <c r="T66" s="215">
        <v>0</v>
      </c>
      <c r="U66" s="217"/>
    </row>
    <row r="67" spans="1:21" ht="18.75">
      <c r="A67" s="214"/>
      <c r="B67" s="215">
        <v>0</v>
      </c>
      <c r="C67" s="215">
        <v>0</v>
      </c>
      <c r="D67" s="216"/>
      <c r="E67" s="217"/>
      <c r="F67" s="215">
        <v>0</v>
      </c>
      <c r="G67" s="217"/>
      <c r="H67" s="214"/>
      <c r="I67" s="215">
        <v>0</v>
      </c>
      <c r="J67" s="215">
        <v>0</v>
      </c>
      <c r="K67" s="216"/>
      <c r="L67" s="217"/>
      <c r="M67" s="215">
        <v>0</v>
      </c>
      <c r="N67" s="217"/>
      <c r="O67" s="214"/>
      <c r="P67" s="215">
        <v>0</v>
      </c>
      <c r="Q67" s="215">
        <v>0</v>
      </c>
      <c r="R67" s="216"/>
      <c r="S67" s="217"/>
      <c r="T67" s="215">
        <v>0</v>
      </c>
      <c r="U67" s="217"/>
    </row>
    <row r="68" spans="1:21" ht="18.75">
      <c r="A68" s="214"/>
      <c r="B68" s="215">
        <v>0</v>
      </c>
      <c r="C68" s="215">
        <v>0</v>
      </c>
      <c r="D68" s="216"/>
      <c r="E68" s="217"/>
      <c r="F68" s="215">
        <v>0</v>
      </c>
      <c r="G68" s="217"/>
      <c r="H68" s="214"/>
      <c r="I68" s="215">
        <v>0</v>
      </c>
      <c r="J68" s="215">
        <v>0</v>
      </c>
      <c r="K68" s="216"/>
      <c r="L68" s="217"/>
      <c r="M68" s="215">
        <v>0</v>
      </c>
      <c r="N68" s="217"/>
      <c r="O68" s="214"/>
      <c r="P68" s="215">
        <v>0</v>
      </c>
      <c r="Q68" s="215">
        <v>0</v>
      </c>
      <c r="R68" s="216"/>
      <c r="S68" s="217"/>
      <c r="T68" s="215">
        <v>0</v>
      </c>
      <c r="U68" s="217"/>
    </row>
    <row r="69" spans="1:21" ht="18.75">
      <c r="A69" s="214"/>
      <c r="B69" s="215">
        <v>0</v>
      </c>
      <c r="C69" s="215">
        <v>0</v>
      </c>
      <c r="D69" s="216"/>
      <c r="E69" s="217"/>
      <c r="F69" s="215">
        <v>0</v>
      </c>
      <c r="G69" s="217"/>
      <c r="H69" s="214"/>
      <c r="I69" s="215">
        <v>0</v>
      </c>
      <c r="J69" s="215">
        <v>0</v>
      </c>
      <c r="K69" s="216"/>
      <c r="L69" s="217"/>
      <c r="M69" s="215">
        <v>0</v>
      </c>
      <c r="N69" s="217"/>
      <c r="O69" s="214"/>
      <c r="P69" s="215">
        <v>0</v>
      </c>
      <c r="Q69" s="215">
        <v>0</v>
      </c>
      <c r="R69" s="216"/>
      <c r="S69" s="217"/>
      <c r="T69" s="215">
        <v>0</v>
      </c>
      <c r="U69" s="217"/>
    </row>
    <row r="70" spans="1:21" ht="18.75">
      <c r="A70" s="218"/>
      <c r="B70" s="215">
        <v>0</v>
      </c>
      <c r="C70" s="215">
        <v>0</v>
      </c>
      <c r="D70" s="216"/>
      <c r="E70" s="217"/>
      <c r="F70" s="215">
        <v>0</v>
      </c>
      <c r="G70" s="217"/>
      <c r="H70" s="214"/>
      <c r="I70" s="215">
        <v>0</v>
      </c>
      <c r="J70" s="215">
        <v>0</v>
      </c>
      <c r="K70" s="216"/>
      <c r="L70" s="217"/>
      <c r="M70" s="215">
        <v>0</v>
      </c>
      <c r="N70" s="217"/>
      <c r="O70" s="214"/>
      <c r="P70" s="215">
        <v>0</v>
      </c>
      <c r="Q70" s="215">
        <v>0</v>
      </c>
      <c r="R70" s="216"/>
      <c r="S70" s="217"/>
      <c r="T70" s="215">
        <v>0</v>
      </c>
      <c r="U70" s="217"/>
    </row>
    <row r="71" spans="1:21" ht="18.75">
      <c r="A71" s="218"/>
      <c r="B71" s="215">
        <v>0</v>
      </c>
      <c r="C71" s="215">
        <v>0</v>
      </c>
      <c r="D71" s="216"/>
      <c r="E71" s="217"/>
      <c r="F71" s="215">
        <v>0</v>
      </c>
      <c r="G71" s="217"/>
      <c r="H71" s="214"/>
      <c r="I71" s="215">
        <v>0</v>
      </c>
      <c r="J71" s="215">
        <v>0</v>
      </c>
      <c r="K71" s="216"/>
      <c r="L71" s="217"/>
      <c r="M71" s="215">
        <v>0</v>
      </c>
      <c r="N71" s="217"/>
      <c r="O71" s="214"/>
      <c r="P71" s="215">
        <v>0</v>
      </c>
      <c r="Q71" s="215">
        <v>0</v>
      </c>
      <c r="R71" s="216"/>
      <c r="S71" s="217"/>
      <c r="T71" s="215">
        <v>0</v>
      </c>
      <c r="U71" s="217"/>
    </row>
    <row r="72" spans="1:21" ht="18.75">
      <c r="A72" s="218"/>
      <c r="B72" s="215">
        <v>0</v>
      </c>
      <c r="C72" s="215">
        <v>0</v>
      </c>
      <c r="D72" s="216"/>
      <c r="E72" s="217"/>
      <c r="F72" s="215">
        <v>0</v>
      </c>
      <c r="G72" s="217"/>
      <c r="H72" s="214"/>
      <c r="I72" s="215">
        <v>0</v>
      </c>
      <c r="J72" s="215">
        <v>0</v>
      </c>
      <c r="K72" s="216"/>
      <c r="L72" s="217"/>
      <c r="M72" s="215">
        <v>0</v>
      </c>
      <c r="N72" s="217"/>
      <c r="O72" s="214"/>
      <c r="P72" s="215">
        <v>0</v>
      </c>
      <c r="Q72" s="215">
        <v>0</v>
      </c>
      <c r="R72" s="216"/>
      <c r="S72" s="217"/>
      <c r="T72" s="215">
        <v>0</v>
      </c>
      <c r="U72" s="217"/>
    </row>
    <row r="73" spans="1:21" ht="18.75">
      <c r="A73" s="218"/>
      <c r="B73" s="215">
        <v>0</v>
      </c>
      <c r="C73" s="215">
        <v>0</v>
      </c>
      <c r="D73" s="216"/>
      <c r="E73" s="217"/>
      <c r="F73" s="215">
        <v>0</v>
      </c>
      <c r="G73" s="217"/>
      <c r="H73" s="214"/>
      <c r="I73" s="215">
        <v>0</v>
      </c>
      <c r="J73" s="215">
        <v>0</v>
      </c>
      <c r="K73" s="216"/>
      <c r="L73" s="217"/>
      <c r="M73" s="215">
        <v>0</v>
      </c>
      <c r="N73" s="217"/>
      <c r="O73" s="214"/>
      <c r="P73" s="215">
        <v>0</v>
      </c>
      <c r="Q73" s="215">
        <v>0</v>
      </c>
      <c r="R73" s="216"/>
      <c r="S73" s="217"/>
      <c r="T73" s="215">
        <v>0</v>
      </c>
      <c r="U73" s="217"/>
    </row>
    <row r="74" spans="1:21" ht="18.75">
      <c r="A74" s="218"/>
      <c r="B74" s="215">
        <v>0</v>
      </c>
      <c r="C74" s="215">
        <v>0</v>
      </c>
      <c r="D74" s="216"/>
      <c r="E74" s="217"/>
      <c r="F74" s="215">
        <v>0</v>
      </c>
      <c r="G74" s="217"/>
      <c r="H74" s="214"/>
      <c r="I74" s="215">
        <v>0</v>
      </c>
      <c r="J74" s="215">
        <v>0</v>
      </c>
      <c r="K74" s="216"/>
      <c r="L74" s="217"/>
      <c r="M74" s="215">
        <v>0</v>
      </c>
      <c r="N74" s="217"/>
      <c r="O74" s="214"/>
      <c r="P74" s="215">
        <v>0</v>
      </c>
      <c r="Q74" s="215">
        <v>0</v>
      </c>
      <c r="R74" s="216"/>
      <c r="S74" s="217"/>
      <c r="T74" s="215">
        <v>0</v>
      </c>
      <c r="U74" s="217"/>
    </row>
    <row r="75" spans="1:21" ht="18.75">
      <c r="A75" s="218"/>
      <c r="B75" s="215">
        <v>0</v>
      </c>
      <c r="C75" s="215">
        <v>0</v>
      </c>
      <c r="D75" s="216"/>
      <c r="E75" s="217"/>
      <c r="F75" s="215">
        <v>0</v>
      </c>
      <c r="G75" s="217"/>
      <c r="H75" s="214"/>
      <c r="I75" s="215">
        <v>0</v>
      </c>
      <c r="J75" s="215">
        <v>0</v>
      </c>
      <c r="K75" s="216"/>
      <c r="L75" s="217"/>
      <c r="M75" s="215">
        <v>0</v>
      </c>
      <c r="N75" s="217"/>
      <c r="O75" s="214"/>
      <c r="P75" s="215">
        <v>0</v>
      </c>
      <c r="Q75" s="215">
        <v>0</v>
      </c>
      <c r="R75" s="216"/>
      <c r="S75" s="217"/>
      <c r="T75" s="215">
        <v>0</v>
      </c>
      <c r="U75" s="217"/>
    </row>
    <row r="76" spans="1:21" ht="18.75">
      <c r="A76" s="218"/>
      <c r="B76" s="215">
        <v>0</v>
      </c>
      <c r="C76" s="215">
        <v>0</v>
      </c>
      <c r="D76" s="216"/>
      <c r="E76" s="217"/>
      <c r="F76" s="215">
        <v>0</v>
      </c>
      <c r="G76" s="217"/>
      <c r="H76" s="214"/>
      <c r="I76" s="215">
        <v>0</v>
      </c>
      <c r="J76" s="215">
        <v>0</v>
      </c>
      <c r="K76" s="216"/>
      <c r="L76" s="217"/>
      <c r="M76" s="215">
        <v>0</v>
      </c>
      <c r="N76" s="217"/>
      <c r="O76" s="214"/>
      <c r="P76" s="215">
        <v>0</v>
      </c>
      <c r="Q76" s="215">
        <v>0</v>
      </c>
      <c r="R76" s="216"/>
      <c r="S76" s="217"/>
      <c r="T76" s="215">
        <v>0</v>
      </c>
      <c r="U76" s="217"/>
    </row>
    <row r="77" spans="1:21" ht="18.75">
      <c r="A77" s="218"/>
      <c r="B77" s="215">
        <v>0</v>
      </c>
      <c r="C77" s="215">
        <v>0</v>
      </c>
      <c r="D77" s="216"/>
      <c r="E77" s="217"/>
      <c r="F77" s="215">
        <v>0</v>
      </c>
      <c r="G77" s="217"/>
      <c r="H77" s="214"/>
      <c r="I77" s="215">
        <v>0</v>
      </c>
      <c r="J77" s="215">
        <v>0</v>
      </c>
      <c r="K77" s="216"/>
      <c r="L77" s="217"/>
      <c r="M77" s="215">
        <v>0</v>
      </c>
      <c r="N77" s="217"/>
      <c r="O77" s="214"/>
      <c r="P77" s="215">
        <v>0</v>
      </c>
      <c r="Q77" s="215">
        <v>0</v>
      </c>
      <c r="R77" s="216"/>
      <c r="S77" s="217"/>
      <c r="T77" s="215">
        <v>0</v>
      </c>
      <c r="U77" s="217"/>
    </row>
    <row r="78" spans="1:21" ht="18.75">
      <c r="A78" s="218"/>
      <c r="B78" s="215">
        <v>0</v>
      </c>
      <c r="C78" s="215">
        <v>0</v>
      </c>
      <c r="D78" s="216"/>
      <c r="E78" s="217"/>
      <c r="F78" s="215">
        <v>0</v>
      </c>
      <c r="G78" s="217"/>
      <c r="H78" s="214"/>
      <c r="I78" s="215">
        <v>0</v>
      </c>
      <c r="J78" s="215">
        <v>0</v>
      </c>
      <c r="K78" s="216"/>
      <c r="L78" s="217"/>
      <c r="M78" s="215">
        <v>0</v>
      </c>
      <c r="N78" s="217"/>
      <c r="O78" s="214"/>
      <c r="P78" s="215">
        <v>0</v>
      </c>
      <c r="Q78" s="215">
        <v>0</v>
      </c>
      <c r="R78" s="216"/>
      <c r="S78" s="217"/>
      <c r="T78" s="215">
        <v>0</v>
      </c>
      <c r="U78" s="217"/>
    </row>
    <row r="79" spans="1:21" ht="18.75">
      <c r="A79" s="218"/>
      <c r="B79" s="215">
        <v>0</v>
      </c>
      <c r="C79" s="215">
        <v>0</v>
      </c>
      <c r="D79" s="216"/>
      <c r="E79" s="217"/>
      <c r="F79" s="215">
        <v>0</v>
      </c>
      <c r="G79" s="217"/>
      <c r="H79" s="214"/>
      <c r="I79" s="215">
        <v>0</v>
      </c>
      <c r="J79" s="215">
        <v>0</v>
      </c>
      <c r="K79" s="216"/>
      <c r="L79" s="217"/>
      <c r="M79" s="215">
        <v>0</v>
      </c>
      <c r="N79" s="217"/>
      <c r="O79" s="214"/>
      <c r="P79" s="215">
        <v>0</v>
      </c>
      <c r="Q79" s="215">
        <v>0</v>
      </c>
      <c r="R79" s="216"/>
      <c r="S79" s="217"/>
      <c r="T79" s="215">
        <v>0</v>
      </c>
      <c r="U79" s="217"/>
    </row>
    <row r="80" spans="1:21" ht="18.75">
      <c r="A80" s="218"/>
      <c r="B80" s="215">
        <v>0</v>
      </c>
      <c r="C80" s="215">
        <v>0</v>
      </c>
      <c r="D80" s="216"/>
      <c r="E80" s="217"/>
      <c r="F80" s="215">
        <v>0</v>
      </c>
      <c r="G80" s="217"/>
      <c r="H80" s="214"/>
      <c r="I80" s="215">
        <v>0</v>
      </c>
      <c r="J80" s="215">
        <v>0</v>
      </c>
      <c r="K80" s="216"/>
      <c r="L80" s="217"/>
      <c r="M80" s="215">
        <v>0</v>
      </c>
      <c r="N80" s="217"/>
      <c r="O80" s="214"/>
      <c r="P80" s="215">
        <v>0</v>
      </c>
      <c r="Q80" s="215">
        <v>0</v>
      </c>
      <c r="R80" s="216"/>
      <c r="S80" s="217"/>
      <c r="T80" s="215">
        <v>0</v>
      </c>
      <c r="U80" s="217"/>
    </row>
    <row r="81" spans="1:21" ht="18.75">
      <c r="A81" s="218"/>
      <c r="B81" s="215">
        <v>0</v>
      </c>
      <c r="C81" s="215">
        <v>0</v>
      </c>
      <c r="D81" s="216"/>
      <c r="E81" s="217"/>
      <c r="F81" s="215">
        <v>0</v>
      </c>
      <c r="G81" s="217"/>
      <c r="H81" s="214"/>
      <c r="I81" s="215">
        <v>0</v>
      </c>
      <c r="J81" s="215">
        <v>0</v>
      </c>
      <c r="K81" s="216"/>
      <c r="L81" s="217"/>
      <c r="M81" s="215">
        <v>0</v>
      </c>
      <c r="N81" s="217"/>
      <c r="O81" s="214"/>
      <c r="P81" s="215">
        <v>0</v>
      </c>
      <c r="Q81" s="215">
        <v>0</v>
      </c>
      <c r="R81" s="216"/>
      <c r="S81" s="217"/>
      <c r="T81" s="215">
        <v>0</v>
      </c>
      <c r="U81" s="217"/>
    </row>
    <row r="82" spans="1:21" ht="18.75">
      <c r="A82" s="218"/>
      <c r="B82" s="215">
        <v>0</v>
      </c>
      <c r="C82" s="215">
        <v>0</v>
      </c>
      <c r="D82" s="216"/>
      <c r="E82" s="217"/>
      <c r="F82" s="215">
        <v>0</v>
      </c>
      <c r="G82" s="217"/>
      <c r="H82" s="214"/>
      <c r="I82" s="215">
        <v>0</v>
      </c>
      <c r="J82" s="215">
        <v>0</v>
      </c>
      <c r="K82" s="216"/>
      <c r="L82" s="217"/>
      <c r="M82" s="215">
        <v>0</v>
      </c>
      <c r="N82" s="217"/>
      <c r="O82" s="214"/>
      <c r="P82" s="215">
        <v>0</v>
      </c>
      <c r="Q82" s="215">
        <v>0</v>
      </c>
      <c r="R82" s="216"/>
      <c r="S82" s="217"/>
      <c r="T82" s="215">
        <v>0</v>
      </c>
      <c r="U82" s="217"/>
    </row>
    <row r="83" spans="1:21" ht="18.75">
      <c r="A83" s="218"/>
      <c r="B83" s="215">
        <v>0</v>
      </c>
      <c r="C83" s="215">
        <v>0</v>
      </c>
      <c r="D83" s="216"/>
      <c r="E83" s="217"/>
      <c r="F83" s="215">
        <v>0</v>
      </c>
      <c r="G83" s="217"/>
      <c r="H83" s="214"/>
      <c r="I83" s="215">
        <v>0</v>
      </c>
      <c r="J83" s="215">
        <v>0</v>
      </c>
      <c r="K83" s="216"/>
      <c r="L83" s="217"/>
      <c r="M83" s="215">
        <v>0</v>
      </c>
      <c r="N83" s="217"/>
      <c r="O83" s="214"/>
      <c r="P83" s="215">
        <v>0</v>
      </c>
      <c r="Q83" s="215">
        <v>0</v>
      </c>
      <c r="R83" s="216"/>
      <c r="S83" s="217"/>
      <c r="T83" s="215">
        <v>0</v>
      </c>
      <c r="U83" s="217"/>
    </row>
    <row r="84" spans="1:21" ht="18.75">
      <c r="A84" s="218"/>
      <c r="B84" s="215">
        <v>0</v>
      </c>
      <c r="C84" s="215">
        <v>0</v>
      </c>
      <c r="D84" s="216"/>
      <c r="E84" s="217"/>
      <c r="F84" s="215">
        <v>0</v>
      </c>
      <c r="G84" s="217"/>
      <c r="H84" s="214"/>
      <c r="I84" s="215">
        <v>0</v>
      </c>
      <c r="J84" s="215">
        <v>0</v>
      </c>
      <c r="K84" s="216"/>
      <c r="L84" s="217"/>
      <c r="M84" s="215">
        <v>0</v>
      </c>
      <c r="N84" s="217"/>
      <c r="O84" s="214"/>
      <c r="P84" s="215">
        <v>0</v>
      </c>
      <c r="Q84" s="215">
        <v>0</v>
      </c>
      <c r="R84" s="216"/>
      <c r="S84" s="217"/>
      <c r="T84" s="215">
        <v>0</v>
      </c>
      <c r="U84" s="217"/>
    </row>
    <row r="85" spans="1:21" ht="18.75">
      <c r="A85" s="218"/>
      <c r="B85" s="215">
        <v>0</v>
      </c>
      <c r="C85" s="215">
        <v>0</v>
      </c>
      <c r="D85" s="216"/>
      <c r="E85" s="217"/>
      <c r="F85" s="215">
        <v>0</v>
      </c>
      <c r="G85" s="217"/>
      <c r="H85" s="214"/>
      <c r="I85" s="215">
        <v>0</v>
      </c>
      <c r="J85" s="215">
        <v>0</v>
      </c>
      <c r="K85" s="216"/>
      <c r="L85" s="217"/>
      <c r="M85" s="215">
        <v>0</v>
      </c>
      <c r="N85" s="217"/>
      <c r="O85" s="214"/>
      <c r="P85" s="215">
        <v>0</v>
      </c>
      <c r="Q85" s="215">
        <v>0</v>
      </c>
      <c r="R85" s="216"/>
      <c r="S85" s="217"/>
      <c r="T85" s="215">
        <v>0</v>
      </c>
      <c r="U85" s="217"/>
    </row>
    <row r="86" spans="1:21" ht="18.75">
      <c r="A86" s="218"/>
      <c r="B86" s="215">
        <v>0</v>
      </c>
      <c r="C86" s="215">
        <v>0</v>
      </c>
      <c r="D86" s="216"/>
      <c r="E86" s="217"/>
      <c r="F86" s="215">
        <v>0</v>
      </c>
      <c r="G86" s="217"/>
      <c r="H86" s="214"/>
      <c r="I86" s="215">
        <v>0</v>
      </c>
      <c r="J86" s="215">
        <v>0</v>
      </c>
      <c r="K86" s="216"/>
      <c r="L86" s="217"/>
      <c r="M86" s="215">
        <v>0</v>
      </c>
      <c r="N86" s="217"/>
      <c r="O86" s="214"/>
      <c r="P86" s="215">
        <v>0</v>
      </c>
      <c r="Q86" s="215">
        <v>0</v>
      </c>
      <c r="R86" s="216"/>
      <c r="S86" s="217"/>
      <c r="T86" s="215">
        <v>0</v>
      </c>
      <c r="U86" s="217"/>
    </row>
    <row r="87" spans="1:21" ht="18.75">
      <c r="A87" s="218"/>
      <c r="B87" s="215">
        <v>0</v>
      </c>
      <c r="C87" s="215">
        <v>0</v>
      </c>
      <c r="D87" s="216"/>
      <c r="E87" s="217"/>
      <c r="F87" s="215">
        <v>0</v>
      </c>
      <c r="G87" s="217"/>
      <c r="H87" s="214"/>
      <c r="I87" s="215">
        <v>0</v>
      </c>
      <c r="J87" s="215">
        <v>0</v>
      </c>
      <c r="K87" s="216"/>
      <c r="L87" s="217"/>
      <c r="M87" s="215">
        <v>0</v>
      </c>
      <c r="N87" s="217"/>
      <c r="O87" s="214"/>
      <c r="P87" s="215">
        <v>0</v>
      </c>
      <c r="Q87" s="215">
        <v>0</v>
      </c>
      <c r="R87" s="216"/>
      <c r="S87" s="217"/>
      <c r="T87" s="215">
        <v>0</v>
      </c>
      <c r="U87" s="217"/>
    </row>
    <row r="88" spans="1:21" ht="18.75">
      <c r="A88" s="218"/>
      <c r="B88" s="215">
        <v>0</v>
      </c>
      <c r="C88" s="215">
        <v>0</v>
      </c>
      <c r="D88" s="216"/>
      <c r="E88" s="217"/>
      <c r="F88" s="215">
        <v>0</v>
      </c>
      <c r="G88" s="217"/>
      <c r="H88" s="214"/>
      <c r="I88" s="215">
        <v>0</v>
      </c>
      <c r="J88" s="215">
        <v>0</v>
      </c>
      <c r="K88" s="216"/>
      <c r="L88" s="217"/>
      <c r="M88" s="215">
        <v>0</v>
      </c>
      <c r="N88" s="217"/>
      <c r="O88" s="214"/>
      <c r="P88" s="215">
        <v>0</v>
      </c>
      <c r="Q88" s="215">
        <v>0</v>
      </c>
      <c r="R88" s="216"/>
      <c r="S88" s="217"/>
      <c r="T88" s="215">
        <v>0</v>
      </c>
      <c r="U88" s="217"/>
    </row>
    <row r="89" spans="1:21" ht="18.75">
      <c r="A89" s="218"/>
      <c r="B89" s="215">
        <v>0</v>
      </c>
      <c r="C89" s="215">
        <v>0</v>
      </c>
      <c r="D89" s="216"/>
      <c r="E89" s="217"/>
      <c r="F89" s="215">
        <v>0</v>
      </c>
      <c r="G89" s="217"/>
      <c r="H89" s="214"/>
      <c r="I89" s="215">
        <v>0</v>
      </c>
      <c r="J89" s="215">
        <v>0</v>
      </c>
      <c r="K89" s="216"/>
      <c r="L89" s="217"/>
      <c r="M89" s="215">
        <v>0</v>
      </c>
      <c r="N89" s="217"/>
      <c r="O89" s="214"/>
      <c r="P89" s="215">
        <v>0</v>
      </c>
      <c r="Q89" s="215">
        <v>0</v>
      </c>
      <c r="R89" s="216"/>
      <c r="S89" s="217"/>
      <c r="T89" s="215">
        <v>0</v>
      </c>
      <c r="U89" s="217"/>
    </row>
    <row r="90" spans="1:21" ht="18.75">
      <c r="A90" s="218"/>
      <c r="B90" s="215">
        <v>0</v>
      </c>
      <c r="C90" s="215">
        <v>0</v>
      </c>
      <c r="D90" s="216"/>
      <c r="E90" s="217"/>
      <c r="F90" s="215">
        <v>0</v>
      </c>
      <c r="G90" s="217"/>
      <c r="H90" s="214"/>
      <c r="I90" s="215">
        <v>0</v>
      </c>
      <c r="J90" s="215">
        <v>0</v>
      </c>
      <c r="K90" s="216"/>
      <c r="L90" s="217"/>
      <c r="M90" s="215">
        <v>0</v>
      </c>
      <c r="N90" s="217"/>
      <c r="O90" s="214"/>
      <c r="P90" s="215">
        <v>0</v>
      </c>
      <c r="Q90" s="215">
        <v>0</v>
      </c>
      <c r="R90" s="216"/>
      <c r="S90" s="217"/>
      <c r="T90" s="215">
        <v>0</v>
      </c>
      <c r="U90" s="217"/>
    </row>
    <row r="91" spans="1:21" ht="18.75">
      <c r="A91" s="218"/>
      <c r="B91" s="215">
        <v>0</v>
      </c>
      <c r="C91" s="215">
        <v>0</v>
      </c>
      <c r="D91" s="216"/>
      <c r="E91" s="217"/>
      <c r="F91" s="215">
        <v>0</v>
      </c>
      <c r="G91" s="217"/>
      <c r="H91" s="214"/>
      <c r="I91" s="215">
        <v>0</v>
      </c>
      <c r="J91" s="215">
        <v>0</v>
      </c>
      <c r="K91" s="216"/>
      <c r="L91" s="217"/>
      <c r="M91" s="215">
        <v>0</v>
      </c>
      <c r="N91" s="217"/>
      <c r="O91" s="214"/>
      <c r="P91" s="215">
        <v>0</v>
      </c>
      <c r="Q91" s="215">
        <v>0</v>
      </c>
      <c r="R91" s="216"/>
      <c r="S91" s="217"/>
      <c r="T91" s="215">
        <v>0</v>
      </c>
      <c r="U91" s="217"/>
    </row>
    <row r="92" spans="1:21" ht="18.75">
      <c r="A92" s="218"/>
      <c r="B92" s="215">
        <v>0</v>
      </c>
      <c r="C92" s="215">
        <v>0</v>
      </c>
      <c r="D92" s="216"/>
      <c r="E92" s="217"/>
      <c r="F92" s="215">
        <v>0</v>
      </c>
      <c r="G92" s="217"/>
      <c r="H92" s="214"/>
      <c r="I92" s="215">
        <v>0</v>
      </c>
      <c r="J92" s="215">
        <v>0</v>
      </c>
      <c r="K92" s="216"/>
      <c r="L92" s="217"/>
      <c r="M92" s="215">
        <v>0</v>
      </c>
      <c r="N92" s="217"/>
      <c r="O92" s="214"/>
      <c r="P92" s="215">
        <v>0</v>
      </c>
      <c r="Q92" s="215">
        <v>0</v>
      </c>
      <c r="R92" s="216"/>
      <c r="S92" s="217"/>
      <c r="T92" s="215">
        <v>0</v>
      </c>
      <c r="U92" s="217"/>
    </row>
    <row r="93" spans="1:21" ht="18.75">
      <c r="A93" s="218"/>
      <c r="B93" s="215">
        <v>0</v>
      </c>
      <c r="C93" s="215">
        <v>0</v>
      </c>
      <c r="D93" s="216"/>
      <c r="E93" s="217"/>
      <c r="F93" s="215">
        <v>0</v>
      </c>
      <c r="G93" s="217"/>
      <c r="H93" s="214"/>
      <c r="I93" s="215">
        <v>0</v>
      </c>
      <c r="J93" s="215">
        <v>0</v>
      </c>
      <c r="K93" s="216"/>
      <c r="L93" s="217"/>
      <c r="M93" s="215">
        <v>0</v>
      </c>
      <c r="N93" s="217"/>
      <c r="O93" s="214"/>
      <c r="P93" s="215">
        <v>0</v>
      </c>
      <c r="Q93" s="215">
        <v>0</v>
      </c>
      <c r="R93" s="216"/>
      <c r="S93" s="217"/>
      <c r="T93" s="215">
        <v>0</v>
      </c>
      <c r="U93" s="217"/>
    </row>
    <row r="94" spans="1:21" ht="18.75">
      <c r="A94" s="218"/>
      <c r="B94" s="215">
        <v>0</v>
      </c>
      <c r="C94" s="215">
        <v>0</v>
      </c>
      <c r="D94" s="216"/>
      <c r="E94" s="217"/>
      <c r="F94" s="215">
        <v>0</v>
      </c>
      <c r="G94" s="217"/>
      <c r="H94" s="214"/>
      <c r="I94" s="215">
        <v>0</v>
      </c>
      <c r="J94" s="215">
        <v>0</v>
      </c>
      <c r="K94" s="216"/>
      <c r="L94" s="217"/>
      <c r="M94" s="215">
        <v>0</v>
      </c>
      <c r="N94" s="217"/>
      <c r="O94" s="214"/>
      <c r="P94" s="215">
        <v>0</v>
      </c>
      <c r="Q94" s="215">
        <v>0</v>
      </c>
      <c r="R94" s="216"/>
      <c r="S94" s="217"/>
      <c r="T94" s="215">
        <v>0</v>
      </c>
      <c r="U94" s="217"/>
    </row>
    <row r="95" spans="1:21" ht="18.75">
      <c r="A95" s="218"/>
      <c r="B95" s="215">
        <v>0</v>
      </c>
      <c r="C95" s="215">
        <v>0</v>
      </c>
      <c r="D95" s="216"/>
      <c r="E95" s="217"/>
      <c r="F95" s="215">
        <v>0</v>
      </c>
      <c r="G95" s="217"/>
      <c r="H95" s="214"/>
      <c r="I95" s="215">
        <v>0</v>
      </c>
      <c r="J95" s="215">
        <v>0</v>
      </c>
      <c r="K95" s="216"/>
      <c r="L95" s="217"/>
      <c r="M95" s="215">
        <v>0</v>
      </c>
      <c r="N95" s="217"/>
      <c r="O95" s="214"/>
      <c r="P95" s="215">
        <v>0</v>
      </c>
      <c r="Q95" s="215">
        <v>0</v>
      </c>
      <c r="R95" s="216"/>
      <c r="S95" s="217"/>
      <c r="T95" s="215">
        <v>0</v>
      </c>
      <c r="U95" s="217"/>
    </row>
    <row r="96" spans="1:21" ht="18.75">
      <c r="A96" s="218"/>
      <c r="B96" s="215">
        <v>0</v>
      </c>
      <c r="C96" s="215">
        <v>0</v>
      </c>
      <c r="D96" s="216"/>
      <c r="E96" s="217"/>
      <c r="F96" s="215">
        <v>0</v>
      </c>
      <c r="G96" s="217"/>
      <c r="H96" s="214"/>
      <c r="I96" s="215">
        <v>0</v>
      </c>
      <c r="J96" s="215">
        <v>0</v>
      </c>
      <c r="K96" s="216"/>
      <c r="L96" s="217"/>
      <c r="M96" s="215">
        <v>0</v>
      </c>
      <c r="N96" s="217"/>
      <c r="O96" s="214"/>
      <c r="P96" s="215">
        <v>0</v>
      </c>
      <c r="Q96" s="215">
        <v>0</v>
      </c>
      <c r="R96" s="216"/>
      <c r="S96" s="217"/>
      <c r="T96" s="215">
        <v>0</v>
      </c>
      <c r="U96" s="217"/>
    </row>
    <row r="97" spans="1:21" ht="18.75">
      <c r="A97" s="218"/>
      <c r="B97" s="215">
        <v>0</v>
      </c>
      <c r="C97" s="215">
        <v>0</v>
      </c>
      <c r="D97" s="216"/>
      <c r="E97" s="217"/>
      <c r="F97" s="215">
        <v>0</v>
      </c>
      <c r="G97" s="217"/>
      <c r="H97" s="214"/>
      <c r="I97" s="215">
        <v>0</v>
      </c>
      <c r="J97" s="215">
        <v>0</v>
      </c>
      <c r="K97" s="216"/>
      <c r="L97" s="217"/>
      <c r="M97" s="215">
        <v>0</v>
      </c>
      <c r="N97" s="217"/>
      <c r="O97" s="214"/>
      <c r="P97" s="215">
        <v>0</v>
      </c>
      <c r="Q97" s="215">
        <v>0</v>
      </c>
      <c r="R97" s="216"/>
      <c r="S97" s="217"/>
      <c r="T97" s="215">
        <v>0</v>
      </c>
      <c r="U97" s="217"/>
    </row>
    <row r="98" spans="1:21" ht="18.75">
      <c r="A98" s="218"/>
      <c r="B98" s="215">
        <v>0</v>
      </c>
      <c r="C98" s="215">
        <v>0</v>
      </c>
      <c r="D98" s="216"/>
      <c r="E98" s="217"/>
      <c r="F98" s="215">
        <v>0</v>
      </c>
      <c r="G98" s="217"/>
      <c r="H98" s="214"/>
      <c r="I98" s="215">
        <v>0</v>
      </c>
      <c r="J98" s="215">
        <v>0</v>
      </c>
      <c r="K98" s="216"/>
      <c r="L98" s="217"/>
      <c r="M98" s="215">
        <v>0</v>
      </c>
      <c r="N98" s="217"/>
      <c r="O98" s="214"/>
      <c r="P98" s="215">
        <v>0</v>
      </c>
      <c r="Q98" s="215">
        <v>0</v>
      </c>
      <c r="R98" s="216"/>
      <c r="S98" s="217"/>
      <c r="T98" s="215">
        <v>0</v>
      </c>
      <c r="U98" s="217"/>
    </row>
    <row r="99" spans="1:21" ht="18.75">
      <c r="A99" s="218"/>
      <c r="B99" s="215">
        <v>0</v>
      </c>
      <c r="C99" s="215">
        <v>0</v>
      </c>
      <c r="D99" s="216"/>
      <c r="E99" s="217"/>
      <c r="F99" s="215">
        <v>0</v>
      </c>
      <c r="G99" s="217"/>
      <c r="H99" s="214"/>
      <c r="I99" s="215">
        <v>0</v>
      </c>
      <c r="J99" s="215">
        <v>0</v>
      </c>
      <c r="K99" s="216"/>
      <c r="L99" s="217"/>
      <c r="M99" s="215">
        <v>0</v>
      </c>
      <c r="N99" s="217"/>
      <c r="O99" s="214"/>
      <c r="P99" s="215">
        <v>0</v>
      </c>
      <c r="Q99" s="215">
        <v>0</v>
      </c>
      <c r="R99" s="216"/>
      <c r="S99" s="217"/>
      <c r="T99" s="215">
        <v>0</v>
      </c>
      <c r="U99" s="217"/>
    </row>
    <row r="100" spans="1:21" ht="18.75">
      <c r="A100" s="218"/>
      <c r="B100" s="215">
        <v>0</v>
      </c>
      <c r="C100" s="215">
        <v>0</v>
      </c>
      <c r="D100" s="216"/>
      <c r="E100" s="217"/>
      <c r="F100" s="215">
        <v>0</v>
      </c>
      <c r="G100" s="217"/>
      <c r="H100" s="214"/>
      <c r="I100" s="215">
        <v>0</v>
      </c>
      <c r="J100" s="215">
        <v>0</v>
      </c>
      <c r="K100" s="216"/>
      <c r="L100" s="217"/>
      <c r="M100" s="215">
        <v>0</v>
      </c>
      <c r="N100" s="217"/>
      <c r="O100" s="214"/>
      <c r="P100" s="215">
        <v>0</v>
      </c>
      <c r="Q100" s="215">
        <v>0</v>
      </c>
      <c r="R100" s="216"/>
      <c r="S100" s="217"/>
      <c r="T100" s="215">
        <v>0</v>
      </c>
      <c r="U100" s="217"/>
    </row>
    <row r="101" spans="1:21" ht="18.75">
      <c r="A101" s="218"/>
      <c r="B101" s="215">
        <v>0</v>
      </c>
      <c r="C101" s="215">
        <v>0</v>
      </c>
      <c r="D101" s="216"/>
      <c r="E101" s="217"/>
      <c r="F101" s="215">
        <v>0</v>
      </c>
      <c r="G101" s="217"/>
      <c r="H101" s="214"/>
      <c r="I101" s="215">
        <v>0</v>
      </c>
      <c r="J101" s="215">
        <v>0</v>
      </c>
      <c r="K101" s="216"/>
      <c r="L101" s="217"/>
      <c r="M101" s="215">
        <v>0</v>
      </c>
      <c r="N101" s="217"/>
      <c r="O101" s="214"/>
      <c r="P101" s="215">
        <v>0</v>
      </c>
      <c r="Q101" s="215">
        <v>0</v>
      </c>
      <c r="R101" s="216"/>
      <c r="S101" s="217"/>
      <c r="T101" s="215">
        <v>0</v>
      </c>
      <c r="U101" s="217"/>
    </row>
    <row r="102" spans="1:21" ht="18.75">
      <c r="A102" s="218"/>
      <c r="B102" s="215">
        <v>0</v>
      </c>
      <c r="C102" s="215">
        <v>0</v>
      </c>
      <c r="D102" s="216"/>
      <c r="E102" s="217"/>
      <c r="F102" s="215">
        <v>0</v>
      </c>
      <c r="G102" s="217"/>
      <c r="H102" s="214"/>
      <c r="I102" s="215">
        <v>0</v>
      </c>
      <c r="J102" s="215">
        <v>0</v>
      </c>
      <c r="K102" s="216"/>
      <c r="L102" s="217"/>
      <c r="M102" s="215">
        <v>0</v>
      </c>
      <c r="N102" s="217"/>
      <c r="O102" s="214"/>
      <c r="P102" s="215">
        <v>0</v>
      </c>
      <c r="Q102" s="215">
        <v>0</v>
      </c>
      <c r="R102" s="216"/>
      <c r="S102" s="217"/>
      <c r="T102" s="215">
        <v>0</v>
      </c>
      <c r="U102" s="217"/>
    </row>
    <row r="103" spans="1:21" ht="18.75">
      <c r="A103" s="218"/>
      <c r="B103" s="215">
        <v>0</v>
      </c>
      <c r="C103" s="215">
        <v>0</v>
      </c>
      <c r="D103" s="216"/>
      <c r="E103" s="217"/>
      <c r="F103" s="215">
        <v>0</v>
      </c>
      <c r="G103" s="217"/>
      <c r="H103" s="214"/>
      <c r="I103" s="215">
        <v>0</v>
      </c>
      <c r="J103" s="215">
        <v>0</v>
      </c>
      <c r="K103" s="216"/>
      <c r="L103" s="217"/>
      <c r="M103" s="215">
        <v>0</v>
      </c>
      <c r="N103" s="217"/>
      <c r="O103" s="214"/>
      <c r="P103" s="215">
        <v>0</v>
      </c>
      <c r="Q103" s="215">
        <v>0</v>
      </c>
      <c r="R103" s="216"/>
      <c r="S103" s="217"/>
      <c r="T103" s="215">
        <v>0</v>
      </c>
      <c r="U103" s="217"/>
    </row>
    <row r="104" spans="1:21" ht="18.75">
      <c r="A104" s="218"/>
      <c r="B104" s="215">
        <v>0</v>
      </c>
      <c r="C104" s="215">
        <v>0</v>
      </c>
      <c r="D104" s="216"/>
      <c r="E104" s="217"/>
      <c r="F104" s="215">
        <v>0</v>
      </c>
      <c r="G104" s="217"/>
      <c r="H104" s="214"/>
      <c r="I104" s="215">
        <v>0</v>
      </c>
      <c r="J104" s="215">
        <v>0</v>
      </c>
      <c r="K104" s="216"/>
      <c r="L104" s="217"/>
      <c r="M104" s="215">
        <v>0</v>
      </c>
      <c r="N104" s="217"/>
      <c r="O104" s="214"/>
      <c r="P104" s="215">
        <v>0</v>
      </c>
      <c r="Q104" s="215">
        <v>0</v>
      </c>
      <c r="R104" s="216"/>
      <c r="S104" s="217"/>
      <c r="T104" s="215">
        <v>0</v>
      </c>
      <c r="U104" s="217"/>
    </row>
    <row r="105" spans="1:21" ht="18.75">
      <c r="A105" s="218"/>
      <c r="B105" s="215">
        <v>0</v>
      </c>
      <c r="C105" s="215">
        <v>0</v>
      </c>
      <c r="D105" s="216"/>
      <c r="E105" s="217"/>
      <c r="F105" s="215">
        <v>0</v>
      </c>
      <c r="G105" s="217"/>
      <c r="H105" s="214"/>
      <c r="I105" s="215">
        <v>0</v>
      </c>
      <c r="J105" s="215">
        <v>0</v>
      </c>
      <c r="K105" s="216"/>
      <c r="L105" s="217"/>
      <c r="M105" s="215">
        <v>0</v>
      </c>
      <c r="N105" s="217"/>
      <c r="O105" s="214"/>
      <c r="P105" s="215">
        <v>0</v>
      </c>
      <c r="Q105" s="215">
        <v>0</v>
      </c>
      <c r="R105" s="216"/>
      <c r="S105" s="217"/>
      <c r="T105" s="215">
        <v>0</v>
      </c>
      <c r="U105" s="217"/>
    </row>
    <row r="106" spans="1:21" ht="18.75">
      <c r="A106" s="218"/>
      <c r="B106" s="215">
        <v>0</v>
      </c>
      <c r="C106" s="215">
        <v>0</v>
      </c>
      <c r="D106" s="216"/>
      <c r="E106" s="217"/>
      <c r="F106" s="215">
        <v>0</v>
      </c>
      <c r="G106" s="217"/>
      <c r="H106" s="214"/>
      <c r="I106" s="215">
        <v>0</v>
      </c>
      <c r="J106" s="215">
        <v>0</v>
      </c>
      <c r="K106" s="216"/>
      <c r="L106" s="217"/>
      <c r="M106" s="215">
        <v>0</v>
      </c>
      <c r="N106" s="217"/>
      <c r="O106" s="214"/>
      <c r="P106" s="215">
        <v>0</v>
      </c>
      <c r="Q106" s="215">
        <v>0</v>
      </c>
      <c r="R106" s="216"/>
      <c r="S106" s="217"/>
      <c r="T106" s="215">
        <v>0</v>
      </c>
      <c r="U106" s="217"/>
    </row>
    <row r="107" spans="1:21" ht="18.75">
      <c r="A107" s="218"/>
      <c r="B107" s="215">
        <v>0</v>
      </c>
      <c r="C107" s="215">
        <v>0</v>
      </c>
      <c r="D107" s="216"/>
      <c r="E107" s="217"/>
      <c r="F107" s="215">
        <v>0</v>
      </c>
      <c r="G107" s="217"/>
      <c r="H107" s="214"/>
      <c r="I107" s="215">
        <v>0</v>
      </c>
      <c r="J107" s="215">
        <v>0</v>
      </c>
      <c r="K107" s="216"/>
      <c r="L107" s="217"/>
      <c r="M107" s="215">
        <v>0</v>
      </c>
      <c r="N107" s="217"/>
      <c r="O107" s="214"/>
      <c r="P107" s="215">
        <v>0</v>
      </c>
      <c r="Q107" s="215">
        <v>0</v>
      </c>
      <c r="R107" s="216"/>
      <c r="S107" s="217"/>
      <c r="T107" s="215">
        <v>0</v>
      </c>
      <c r="U107" s="217"/>
    </row>
    <row r="108" spans="1:21" ht="18.75">
      <c r="A108" s="218"/>
      <c r="B108" s="215">
        <v>0</v>
      </c>
      <c r="C108" s="215">
        <v>0</v>
      </c>
      <c r="D108" s="216"/>
      <c r="E108" s="217"/>
      <c r="F108" s="215">
        <v>0</v>
      </c>
      <c r="G108" s="217"/>
      <c r="H108" s="214"/>
      <c r="I108" s="215">
        <v>0</v>
      </c>
      <c r="J108" s="215">
        <v>0</v>
      </c>
      <c r="K108" s="216"/>
      <c r="L108" s="217"/>
      <c r="M108" s="215">
        <v>0</v>
      </c>
      <c r="N108" s="217"/>
      <c r="O108" s="214"/>
      <c r="P108" s="215">
        <v>0</v>
      </c>
      <c r="Q108" s="215">
        <v>0</v>
      </c>
      <c r="R108" s="216"/>
      <c r="S108" s="217"/>
      <c r="T108" s="215">
        <v>0</v>
      </c>
      <c r="U108" s="217"/>
    </row>
    <row r="109" spans="1:21" ht="18.75">
      <c r="A109" s="218"/>
      <c r="B109" s="215">
        <v>0</v>
      </c>
      <c r="C109" s="215">
        <v>0</v>
      </c>
      <c r="D109" s="216"/>
      <c r="E109" s="217"/>
      <c r="F109" s="215">
        <v>0</v>
      </c>
      <c r="G109" s="217"/>
      <c r="H109" s="214"/>
      <c r="I109" s="215">
        <v>0</v>
      </c>
      <c r="J109" s="215">
        <v>0</v>
      </c>
      <c r="K109" s="216"/>
      <c r="L109" s="217"/>
      <c r="M109" s="215">
        <v>0</v>
      </c>
      <c r="N109" s="217"/>
      <c r="O109" s="214"/>
      <c r="P109" s="215">
        <v>0</v>
      </c>
      <c r="Q109" s="215">
        <v>0</v>
      </c>
      <c r="R109" s="216"/>
      <c r="S109" s="217"/>
      <c r="T109" s="215">
        <v>0</v>
      </c>
      <c r="U109" s="217"/>
    </row>
    <row r="110" spans="1:21" ht="18.75">
      <c r="A110" s="218"/>
      <c r="B110" s="215">
        <v>0</v>
      </c>
      <c r="C110" s="215">
        <v>0</v>
      </c>
      <c r="D110" s="216"/>
      <c r="E110" s="217"/>
      <c r="F110" s="215">
        <v>0</v>
      </c>
      <c r="G110" s="217"/>
      <c r="H110" s="214"/>
      <c r="I110" s="215">
        <v>0</v>
      </c>
      <c r="J110" s="215">
        <v>0</v>
      </c>
      <c r="K110" s="216"/>
      <c r="L110" s="217"/>
      <c r="M110" s="215">
        <v>0</v>
      </c>
      <c r="N110" s="217"/>
      <c r="O110" s="214"/>
      <c r="P110" s="215">
        <v>0</v>
      </c>
      <c r="Q110" s="215">
        <v>0</v>
      </c>
      <c r="R110" s="216"/>
      <c r="S110" s="217"/>
      <c r="T110" s="215">
        <v>0</v>
      </c>
      <c r="U110" s="217"/>
    </row>
    <row r="111" spans="1:21" ht="18.75">
      <c r="A111" s="218"/>
      <c r="B111" s="215">
        <v>0</v>
      </c>
      <c r="C111" s="215">
        <v>0</v>
      </c>
      <c r="D111" s="216"/>
      <c r="E111" s="217"/>
      <c r="F111" s="215">
        <v>0</v>
      </c>
      <c r="G111" s="217"/>
      <c r="H111" s="214"/>
      <c r="I111" s="215">
        <v>0</v>
      </c>
      <c r="J111" s="215">
        <v>0</v>
      </c>
      <c r="K111" s="216"/>
      <c r="L111" s="217"/>
      <c r="M111" s="215">
        <v>0</v>
      </c>
      <c r="N111" s="217"/>
      <c r="O111" s="214"/>
      <c r="P111" s="215">
        <v>0</v>
      </c>
      <c r="Q111" s="215">
        <v>0</v>
      </c>
      <c r="R111" s="216"/>
      <c r="S111" s="217"/>
      <c r="T111" s="215">
        <v>0</v>
      </c>
      <c r="U111" s="217"/>
    </row>
    <row r="112" spans="1:21" ht="18.75">
      <c r="A112" s="218"/>
      <c r="B112" s="215">
        <v>0</v>
      </c>
      <c r="C112" s="215">
        <v>0</v>
      </c>
      <c r="D112" s="216"/>
      <c r="E112" s="217"/>
      <c r="F112" s="215">
        <v>0</v>
      </c>
      <c r="G112" s="217"/>
      <c r="H112" s="214"/>
      <c r="I112" s="215">
        <v>0</v>
      </c>
      <c r="J112" s="215">
        <v>0</v>
      </c>
      <c r="K112" s="216"/>
      <c r="L112" s="217"/>
      <c r="M112" s="215">
        <v>0</v>
      </c>
      <c r="N112" s="217"/>
      <c r="O112" s="214"/>
      <c r="P112" s="215">
        <v>0</v>
      </c>
      <c r="Q112" s="215">
        <v>0</v>
      </c>
      <c r="R112" s="216"/>
      <c r="S112" s="217"/>
      <c r="T112" s="215">
        <v>0</v>
      </c>
      <c r="U112" s="217"/>
    </row>
    <row r="113" spans="1:21" ht="18.75">
      <c r="A113" s="218"/>
      <c r="B113" s="215">
        <v>0</v>
      </c>
      <c r="C113" s="215">
        <v>0</v>
      </c>
      <c r="D113" s="216"/>
      <c r="E113" s="217"/>
      <c r="F113" s="215">
        <v>0</v>
      </c>
      <c r="G113" s="217"/>
      <c r="H113" s="214"/>
      <c r="I113" s="215">
        <v>0</v>
      </c>
      <c r="J113" s="215">
        <v>0</v>
      </c>
      <c r="K113" s="216"/>
      <c r="L113" s="217"/>
      <c r="M113" s="215">
        <v>0</v>
      </c>
      <c r="N113" s="217"/>
      <c r="O113" s="214"/>
      <c r="P113" s="215">
        <v>0</v>
      </c>
      <c r="Q113" s="215">
        <v>0</v>
      </c>
      <c r="R113" s="216"/>
      <c r="S113" s="217"/>
      <c r="T113" s="215">
        <v>0</v>
      </c>
      <c r="U113" s="217"/>
    </row>
    <row r="114" spans="1:21" ht="18.75">
      <c r="A114" s="218"/>
      <c r="B114" s="215">
        <v>0</v>
      </c>
      <c r="C114" s="215">
        <v>0</v>
      </c>
      <c r="D114" s="216"/>
      <c r="E114" s="217"/>
      <c r="F114" s="215">
        <v>0</v>
      </c>
      <c r="G114" s="217"/>
      <c r="H114" s="214"/>
      <c r="I114" s="215">
        <v>0</v>
      </c>
      <c r="J114" s="215">
        <v>0</v>
      </c>
      <c r="K114" s="216"/>
      <c r="L114" s="217"/>
      <c r="M114" s="215">
        <v>0</v>
      </c>
      <c r="N114" s="217"/>
      <c r="O114" s="214"/>
      <c r="P114" s="215">
        <v>0</v>
      </c>
      <c r="Q114" s="215">
        <v>0</v>
      </c>
      <c r="R114" s="216"/>
      <c r="S114" s="217"/>
      <c r="T114" s="215">
        <v>0</v>
      </c>
      <c r="U114" s="217"/>
    </row>
    <row r="115" spans="1:21" ht="18.75">
      <c r="A115" s="218"/>
      <c r="B115" s="215">
        <v>0</v>
      </c>
      <c r="C115" s="215">
        <v>0</v>
      </c>
      <c r="D115" s="216"/>
      <c r="E115" s="217"/>
      <c r="F115" s="215">
        <v>0</v>
      </c>
      <c r="G115" s="217"/>
      <c r="H115" s="214"/>
      <c r="I115" s="215">
        <v>0</v>
      </c>
      <c r="J115" s="215">
        <v>0</v>
      </c>
      <c r="K115" s="216"/>
      <c r="L115" s="217"/>
      <c r="M115" s="215">
        <v>0</v>
      </c>
      <c r="N115" s="217"/>
      <c r="O115" s="214"/>
      <c r="P115" s="215">
        <v>0</v>
      </c>
      <c r="Q115" s="215">
        <v>0</v>
      </c>
      <c r="R115" s="216"/>
      <c r="S115" s="217"/>
      <c r="T115" s="215">
        <v>0</v>
      </c>
      <c r="U115" s="217"/>
    </row>
    <row r="116" spans="1:21" ht="18.75">
      <c r="A116" s="218"/>
      <c r="B116" s="215">
        <v>0</v>
      </c>
      <c r="C116" s="215">
        <v>0</v>
      </c>
      <c r="D116" s="216"/>
      <c r="E116" s="217"/>
      <c r="F116" s="215">
        <v>0</v>
      </c>
      <c r="G116" s="217"/>
      <c r="H116" s="214"/>
      <c r="I116" s="215">
        <v>0</v>
      </c>
      <c r="J116" s="215">
        <v>0</v>
      </c>
      <c r="K116" s="216"/>
      <c r="L116" s="217"/>
      <c r="M116" s="215">
        <v>0</v>
      </c>
      <c r="N116" s="217"/>
      <c r="O116" s="214"/>
      <c r="P116" s="215">
        <v>0</v>
      </c>
      <c r="Q116" s="215">
        <v>0</v>
      </c>
      <c r="R116" s="216"/>
      <c r="S116" s="217"/>
      <c r="T116" s="215">
        <v>0</v>
      </c>
      <c r="U116" s="217"/>
    </row>
    <row r="117" spans="1:21" ht="18.75">
      <c r="A117" s="218"/>
      <c r="B117" s="215">
        <v>0</v>
      </c>
      <c r="C117" s="215">
        <v>0</v>
      </c>
      <c r="D117" s="216"/>
      <c r="E117" s="217"/>
      <c r="F117" s="215">
        <v>0</v>
      </c>
      <c r="G117" s="217"/>
      <c r="H117" s="214"/>
      <c r="I117" s="215">
        <v>0</v>
      </c>
      <c r="J117" s="215">
        <v>0</v>
      </c>
      <c r="K117" s="216"/>
      <c r="L117" s="217"/>
      <c r="M117" s="215">
        <v>0</v>
      </c>
      <c r="N117" s="217"/>
      <c r="O117" s="214"/>
      <c r="P117" s="215">
        <v>0</v>
      </c>
      <c r="Q117" s="215">
        <v>0</v>
      </c>
      <c r="R117" s="216"/>
      <c r="S117" s="217"/>
      <c r="T117" s="215">
        <v>0</v>
      </c>
      <c r="U117" s="217"/>
    </row>
    <row r="118" spans="1:21" ht="18.75">
      <c r="A118" s="218"/>
      <c r="B118" s="215">
        <v>0</v>
      </c>
      <c r="C118" s="215">
        <v>0</v>
      </c>
      <c r="D118" s="216"/>
      <c r="E118" s="217"/>
      <c r="F118" s="215">
        <v>0</v>
      </c>
      <c r="G118" s="217"/>
      <c r="H118" s="214"/>
      <c r="I118" s="215">
        <v>0</v>
      </c>
      <c r="J118" s="215">
        <v>0</v>
      </c>
      <c r="K118" s="216"/>
      <c r="L118" s="217"/>
      <c r="M118" s="215">
        <v>0</v>
      </c>
      <c r="N118" s="217"/>
      <c r="O118" s="214"/>
      <c r="P118" s="215">
        <v>0</v>
      </c>
      <c r="Q118" s="215">
        <v>0</v>
      </c>
      <c r="R118" s="216"/>
      <c r="S118" s="217"/>
      <c r="T118" s="215">
        <v>0</v>
      </c>
      <c r="U118" s="217"/>
    </row>
    <row r="119" spans="1:21" ht="18.75">
      <c r="A119" s="218"/>
      <c r="B119" s="215">
        <v>0</v>
      </c>
      <c r="C119" s="215">
        <v>0</v>
      </c>
      <c r="D119" s="216"/>
      <c r="E119" s="217"/>
      <c r="F119" s="215">
        <v>0</v>
      </c>
      <c r="G119" s="217"/>
      <c r="H119" s="214"/>
      <c r="I119" s="215">
        <v>0</v>
      </c>
      <c r="J119" s="215">
        <v>0</v>
      </c>
      <c r="K119" s="216"/>
      <c r="L119" s="217"/>
      <c r="M119" s="215">
        <v>0</v>
      </c>
      <c r="N119" s="217"/>
      <c r="O119" s="214"/>
      <c r="P119" s="215">
        <v>0</v>
      </c>
      <c r="Q119" s="215">
        <v>0</v>
      </c>
      <c r="R119" s="216"/>
      <c r="S119" s="217"/>
      <c r="T119" s="215">
        <v>0</v>
      </c>
      <c r="U119" s="217"/>
    </row>
    <row r="120" spans="1:21" ht="18.75">
      <c r="A120" s="218"/>
      <c r="B120" s="215">
        <v>0</v>
      </c>
      <c r="C120" s="215">
        <v>0</v>
      </c>
      <c r="D120" s="216"/>
      <c r="E120" s="217"/>
      <c r="F120" s="215">
        <v>0</v>
      </c>
      <c r="G120" s="217"/>
      <c r="H120" s="214"/>
      <c r="I120" s="215">
        <v>0</v>
      </c>
      <c r="J120" s="215">
        <v>0</v>
      </c>
      <c r="K120" s="216"/>
      <c r="L120" s="217"/>
      <c r="M120" s="215">
        <v>0</v>
      </c>
      <c r="N120" s="217"/>
      <c r="O120" s="214"/>
      <c r="P120" s="215">
        <v>0</v>
      </c>
      <c r="Q120" s="215">
        <v>0</v>
      </c>
      <c r="R120" s="216"/>
      <c r="S120" s="217"/>
      <c r="T120" s="215">
        <v>0</v>
      </c>
      <c r="U120" s="217"/>
    </row>
    <row r="121" spans="1:21" ht="18.75">
      <c r="B121" s="215">
        <v>0</v>
      </c>
      <c r="C121" s="215">
        <v>0</v>
      </c>
      <c r="D121" s="216"/>
      <c r="E121" s="217"/>
      <c r="F121" s="215">
        <v>0</v>
      </c>
      <c r="G121" s="217"/>
      <c r="H121" s="214"/>
      <c r="I121" s="215">
        <v>0</v>
      </c>
      <c r="J121" s="215">
        <v>0</v>
      </c>
      <c r="K121" s="216"/>
      <c r="L121" s="217"/>
      <c r="M121" s="215">
        <v>0</v>
      </c>
      <c r="N121" s="217"/>
      <c r="O121" s="214"/>
      <c r="P121" s="215">
        <v>0</v>
      </c>
      <c r="Q121" s="215">
        <v>0</v>
      </c>
      <c r="R121" s="216"/>
      <c r="S121" s="217"/>
      <c r="T121" s="215">
        <v>0</v>
      </c>
      <c r="U121" s="217"/>
    </row>
    <row r="122" spans="1:21" ht="18.75">
      <c r="A122" s="218"/>
      <c r="B122" s="215">
        <v>0</v>
      </c>
      <c r="C122" s="215">
        <v>0</v>
      </c>
      <c r="D122" s="216"/>
      <c r="E122" s="217"/>
      <c r="F122" s="215">
        <v>0</v>
      </c>
      <c r="G122" s="217"/>
      <c r="H122" s="214"/>
      <c r="I122" s="215">
        <v>0</v>
      </c>
      <c r="J122" s="215">
        <v>0</v>
      </c>
      <c r="K122" s="216"/>
      <c r="L122" s="217"/>
      <c r="M122" s="215">
        <v>0</v>
      </c>
      <c r="N122" s="217"/>
      <c r="O122" s="214"/>
      <c r="P122" s="215">
        <v>0</v>
      </c>
      <c r="Q122" s="215">
        <v>0</v>
      </c>
      <c r="R122" s="216"/>
      <c r="S122" s="217"/>
      <c r="T122" s="215">
        <v>0</v>
      </c>
      <c r="U122" s="217"/>
    </row>
    <row r="123" spans="1:21" ht="18.75">
      <c r="A123" s="218"/>
      <c r="B123" s="215">
        <v>0</v>
      </c>
      <c r="C123" s="215">
        <v>0</v>
      </c>
      <c r="D123" s="216"/>
      <c r="E123" s="217"/>
      <c r="F123" s="215">
        <v>0</v>
      </c>
      <c r="G123" s="217"/>
      <c r="H123" s="214"/>
      <c r="I123" s="215">
        <v>0</v>
      </c>
      <c r="J123" s="215">
        <v>0</v>
      </c>
      <c r="K123" s="216"/>
      <c r="L123" s="217"/>
      <c r="M123" s="215">
        <v>0</v>
      </c>
      <c r="N123" s="217"/>
      <c r="O123" s="214"/>
      <c r="P123" s="215">
        <v>0</v>
      </c>
      <c r="Q123" s="215">
        <v>0</v>
      </c>
      <c r="R123" s="216"/>
      <c r="S123" s="217"/>
      <c r="T123" s="215">
        <v>0</v>
      </c>
      <c r="U123" s="217"/>
    </row>
    <row r="124" spans="1:21" ht="18.75">
      <c r="A124" s="218"/>
      <c r="B124" s="215">
        <v>0</v>
      </c>
      <c r="C124" s="215">
        <v>0</v>
      </c>
      <c r="D124" s="216"/>
      <c r="E124" s="217"/>
      <c r="F124" s="215">
        <v>0</v>
      </c>
      <c r="G124" s="217"/>
      <c r="H124" s="214"/>
      <c r="I124" s="215">
        <v>0</v>
      </c>
      <c r="J124" s="215">
        <v>0</v>
      </c>
      <c r="K124" s="216"/>
      <c r="L124" s="217"/>
      <c r="M124" s="215">
        <v>0</v>
      </c>
      <c r="N124" s="217"/>
      <c r="O124" s="214"/>
      <c r="P124" s="215">
        <v>0</v>
      </c>
      <c r="Q124" s="215">
        <v>0</v>
      </c>
      <c r="R124" s="216"/>
      <c r="S124" s="217"/>
      <c r="T124" s="215">
        <v>0</v>
      </c>
      <c r="U124" s="217"/>
    </row>
    <row r="125" spans="1:21" ht="18.75">
      <c r="A125" s="218"/>
      <c r="B125" s="215">
        <v>0</v>
      </c>
      <c r="C125" s="215">
        <v>0</v>
      </c>
      <c r="D125" s="216"/>
      <c r="E125" s="217"/>
      <c r="F125" s="215">
        <v>0</v>
      </c>
      <c r="G125" s="217"/>
      <c r="H125" s="214"/>
      <c r="I125" s="215">
        <v>0</v>
      </c>
      <c r="J125" s="215">
        <v>0</v>
      </c>
      <c r="K125" s="216"/>
      <c r="L125" s="217"/>
      <c r="M125" s="215">
        <v>0</v>
      </c>
      <c r="N125" s="217"/>
      <c r="O125" s="214"/>
      <c r="P125" s="215">
        <v>0</v>
      </c>
      <c r="Q125" s="215">
        <v>0</v>
      </c>
      <c r="R125" s="216"/>
      <c r="S125" s="217"/>
      <c r="T125" s="215">
        <v>0</v>
      </c>
      <c r="U125" s="217"/>
    </row>
    <row r="126" spans="1:21" ht="18.75">
      <c r="A126" s="218"/>
      <c r="B126" s="215">
        <v>0</v>
      </c>
      <c r="C126" s="215">
        <v>0</v>
      </c>
      <c r="D126" s="216"/>
      <c r="E126" s="217"/>
      <c r="F126" s="215">
        <v>0</v>
      </c>
      <c r="G126" s="217"/>
      <c r="H126" s="214"/>
      <c r="I126" s="215">
        <v>0</v>
      </c>
      <c r="J126" s="215">
        <v>0</v>
      </c>
      <c r="K126" s="216"/>
      <c r="L126" s="217"/>
      <c r="M126" s="215">
        <v>0</v>
      </c>
      <c r="N126" s="217"/>
      <c r="O126" s="214"/>
      <c r="P126" s="215">
        <v>0</v>
      </c>
      <c r="Q126" s="215">
        <v>0</v>
      </c>
      <c r="R126" s="216"/>
      <c r="S126" s="217"/>
      <c r="T126" s="215">
        <v>0</v>
      </c>
      <c r="U126" s="217"/>
    </row>
    <row r="127" spans="1:21" ht="18.75">
      <c r="A127" s="218"/>
      <c r="B127" s="215">
        <v>0</v>
      </c>
      <c r="C127" s="215">
        <v>0</v>
      </c>
      <c r="D127" s="216"/>
      <c r="E127" s="217"/>
      <c r="F127" s="215">
        <v>0</v>
      </c>
      <c r="G127" s="217"/>
      <c r="H127" s="214"/>
      <c r="I127" s="215">
        <v>0</v>
      </c>
      <c r="J127" s="215">
        <v>0</v>
      </c>
      <c r="K127" s="216"/>
      <c r="L127" s="217"/>
      <c r="M127" s="215">
        <v>0</v>
      </c>
      <c r="N127" s="217"/>
      <c r="O127" s="214"/>
      <c r="P127" s="215">
        <v>0</v>
      </c>
      <c r="Q127" s="215">
        <v>0</v>
      </c>
      <c r="R127" s="216"/>
      <c r="S127" s="217"/>
      <c r="T127" s="215">
        <v>0</v>
      </c>
      <c r="U127" s="217"/>
    </row>
    <row r="128" spans="1:21" ht="18.75">
      <c r="A128" s="218"/>
      <c r="B128" s="215">
        <v>0</v>
      </c>
      <c r="C128" s="215">
        <v>0</v>
      </c>
      <c r="D128" s="216"/>
      <c r="E128" s="217"/>
      <c r="F128" s="215">
        <v>0</v>
      </c>
      <c r="G128" s="217"/>
      <c r="H128" s="214"/>
      <c r="I128" s="215">
        <v>0</v>
      </c>
      <c r="J128" s="215">
        <v>0</v>
      </c>
      <c r="K128" s="216"/>
      <c r="L128" s="217"/>
      <c r="M128" s="215">
        <v>0</v>
      </c>
      <c r="N128" s="217"/>
      <c r="O128" s="214"/>
      <c r="P128" s="215">
        <v>0</v>
      </c>
      <c r="Q128" s="215">
        <v>0</v>
      </c>
      <c r="R128" s="216"/>
      <c r="S128" s="217"/>
      <c r="T128" s="215">
        <v>0</v>
      </c>
      <c r="U128" s="217"/>
    </row>
    <row r="129" spans="1:21" ht="18.75">
      <c r="A129" s="218"/>
      <c r="B129" s="215">
        <v>0</v>
      </c>
      <c r="C129" s="215">
        <v>0</v>
      </c>
      <c r="D129" s="216"/>
      <c r="E129" s="217"/>
      <c r="F129" s="215">
        <v>0</v>
      </c>
      <c r="G129" s="217"/>
      <c r="H129" s="214"/>
      <c r="I129" s="215">
        <v>0</v>
      </c>
      <c r="J129" s="215">
        <v>0</v>
      </c>
      <c r="K129" s="216"/>
      <c r="L129" s="217"/>
      <c r="M129" s="215">
        <v>0</v>
      </c>
      <c r="N129" s="217"/>
      <c r="O129" s="214"/>
      <c r="P129" s="215">
        <v>0</v>
      </c>
      <c r="Q129" s="215">
        <v>0</v>
      </c>
      <c r="R129" s="216"/>
      <c r="S129" s="217"/>
      <c r="T129" s="215">
        <v>0</v>
      </c>
      <c r="U129" s="217"/>
    </row>
    <row r="130" spans="1:21" ht="18.75">
      <c r="A130" s="218"/>
      <c r="B130" s="215">
        <v>0</v>
      </c>
      <c r="C130" s="215">
        <v>0</v>
      </c>
      <c r="D130" s="216"/>
      <c r="E130" s="217"/>
      <c r="F130" s="215">
        <v>0</v>
      </c>
      <c r="G130" s="217"/>
      <c r="H130" s="214"/>
      <c r="I130" s="215">
        <v>0</v>
      </c>
      <c r="J130" s="215">
        <v>0</v>
      </c>
      <c r="K130" s="216"/>
      <c r="L130" s="217"/>
      <c r="M130" s="215">
        <v>0</v>
      </c>
      <c r="N130" s="217"/>
      <c r="O130" s="214"/>
      <c r="P130" s="215">
        <v>0</v>
      </c>
      <c r="Q130" s="215">
        <v>0</v>
      </c>
      <c r="R130" s="216"/>
      <c r="S130" s="217"/>
      <c r="T130" s="215">
        <v>0</v>
      </c>
      <c r="U130" s="217"/>
    </row>
    <row r="131" spans="1:21" ht="18.75">
      <c r="A131" s="218"/>
      <c r="B131" s="215">
        <v>0</v>
      </c>
      <c r="C131" s="215">
        <v>0</v>
      </c>
      <c r="D131" s="216"/>
      <c r="E131" s="217"/>
      <c r="F131" s="215">
        <v>0</v>
      </c>
      <c r="G131" s="217"/>
      <c r="H131" s="214"/>
      <c r="I131" s="215">
        <v>0</v>
      </c>
      <c r="J131" s="215">
        <v>0</v>
      </c>
      <c r="K131" s="216"/>
      <c r="L131" s="217"/>
      <c r="M131" s="215">
        <v>0</v>
      </c>
      <c r="N131" s="217"/>
      <c r="O131" s="214"/>
      <c r="P131" s="215">
        <v>0</v>
      </c>
      <c r="Q131" s="215">
        <v>0</v>
      </c>
      <c r="R131" s="216"/>
      <c r="S131" s="217"/>
      <c r="T131" s="215">
        <v>0</v>
      </c>
      <c r="U131" s="217"/>
    </row>
    <row r="132" spans="1:21" ht="18.75">
      <c r="A132" s="218"/>
      <c r="B132" s="215">
        <v>0</v>
      </c>
      <c r="C132" s="215">
        <v>0</v>
      </c>
      <c r="D132" s="216"/>
      <c r="E132" s="217"/>
      <c r="F132" s="215">
        <v>0</v>
      </c>
      <c r="G132" s="217"/>
      <c r="H132" s="214"/>
      <c r="I132" s="215">
        <v>0</v>
      </c>
      <c r="J132" s="215">
        <v>0</v>
      </c>
      <c r="K132" s="216"/>
      <c r="L132" s="217"/>
      <c r="M132" s="215">
        <v>0</v>
      </c>
      <c r="N132" s="217"/>
      <c r="O132" s="214"/>
      <c r="P132" s="215">
        <v>0</v>
      </c>
      <c r="Q132" s="215">
        <v>0</v>
      </c>
      <c r="R132" s="216"/>
      <c r="S132" s="217"/>
      <c r="T132" s="215">
        <v>0</v>
      </c>
      <c r="U132" s="217"/>
    </row>
    <row r="133" spans="1:21" ht="18.75">
      <c r="A133" s="218"/>
      <c r="B133" s="215">
        <v>0</v>
      </c>
      <c r="C133" s="215">
        <v>0</v>
      </c>
      <c r="D133" s="216"/>
      <c r="E133" s="217"/>
      <c r="F133" s="215">
        <v>0</v>
      </c>
      <c r="G133" s="217"/>
      <c r="H133" s="214"/>
      <c r="I133" s="215">
        <v>0</v>
      </c>
      <c r="J133" s="215">
        <v>0</v>
      </c>
      <c r="K133" s="216"/>
      <c r="L133" s="217"/>
      <c r="M133" s="215">
        <v>0</v>
      </c>
      <c r="N133" s="217"/>
      <c r="O133" s="214"/>
      <c r="P133" s="215">
        <v>0</v>
      </c>
      <c r="Q133" s="215">
        <v>0</v>
      </c>
      <c r="R133" s="216"/>
      <c r="S133" s="217"/>
      <c r="T133" s="215">
        <v>0</v>
      </c>
      <c r="U133" s="217"/>
    </row>
    <row r="134" spans="1:21" ht="18.75">
      <c r="A134" s="218"/>
      <c r="B134" s="215">
        <v>0</v>
      </c>
      <c r="C134" s="215">
        <v>0</v>
      </c>
      <c r="D134" s="216"/>
      <c r="E134" s="217"/>
      <c r="F134" s="215">
        <v>0</v>
      </c>
      <c r="G134" s="217"/>
      <c r="H134" s="214"/>
      <c r="I134" s="215">
        <v>0</v>
      </c>
      <c r="J134" s="215">
        <v>0</v>
      </c>
      <c r="K134" s="216"/>
      <c r="L134" s="217"/>
      <c r="M134" s="215">
        <v>0</v>
      </c>
      <c r="N134" s="217"/>
      <c r="O134" s="214"/>
      <c r="P134" s="215">
        <v>0</v>
      </c>
      <c r="Q134" s="215">
        <v>0</v>
      </c>
      <c r="R134" s="216"/>
      <c r="S134" s="217"/>
      <c r="T134" s="215">
        <v>0</v>
      </c>
      <c r="U134" s="217"/>
    </row>
    <row r="135" spans="1:21" ht="18.75">
      <c r="A135" s="218"/>
      <c r="B135" s="215">
        <v>0</v>
      </c>
      <c r="C135" s="215">
        <v>0</v>
      </c>
      <c r="D135" s="216"/>
      <c r="E135" s="217"/>
      <c r="F135" s="215">
        <v>0</v>
      </c>
      <c r="G135" s="217"/>
      <c r="H135" s="214"/>
      <c r="I135" s="215">
        <v>0</v>
      </c>
      <c r="J135" s="215">
        <v>0</v>
      </c>
      <c r="K135" s="216"/>
      <c r="L135" s="217"/>
      <c r="M135" s="215">
        <v>0</v>
      </c>
      <c r="N135" s="217"/>
      <c r="O135" s="214"/>
      <c r="P135" s="215">
        <v>0</v>
      </c>
      <c r="Q135" s="215">
        <v>0</v>
      </c>
      <c r="R135" s="216"/>
      <c r="S135" s="217"/>
      <c r="T135" s="215">
        <v>0</v>
      </c>
      <c r="U135" s="217"/>
    </row>
    <row r="136" spans="1:21" ht="18.75">
      <c r="A136" s="218"/>
      <c r="B136" s="215">
        <v>0</v>
      </c>
      <c r="C136" s="215">
        <v>0</v>
      </c>
      <c r="D136" s="216"/>
      <c r="E136" s="217"/>
      <c r="F136" s="215">
        <v>0</v>
      </c>
      <c r="G136" s="217"/>
      <c r="H136" s="214"/>
      <c r="I136" s="215">
        <v>0</v>
      </c>
      <c r="J136" s="215">
        <v>0</v>
      </c>
      <c r="K136" s="216"/>
      <c r="L136" s="217"/>
      <c r="M136" s="215">
        <v>0</v>
      </c>
      <c r="N136" s="217"/>
      <c r="O136" s="214"/>
      <c r="P136" s="215">
        <v>0</v>
      </c>
      <c r="Q136" s="215">
        <v>0</v>
      </c>
      <c r="R136" s="216"/>
      <c r="S136" s="217"/>
      <c r="T136" s="215">
        <v>0</v>
      </c>
      <c r="U136" s="217"/>
    </row>
    <row r="137" spans="1:21" ht="18.75">
      <c r="A137" s="218"/>
      <c r="B137" s="215">
        <v>0</v>
      </c>
      <c r="C137" s="215">
        <v>0</v>
      </c>
      <c r="D137" s="216"/>
      <c r="E137" s="217"/>
      <c r="F137" s="215">
        <v>0</v>
      </c>
      <c r="G137" s="217"/>
      <c r="H137" s="214"/>
      <c r="I137" s="215">
        <v>0</v>
      </c>
      <c r="J137" s="215">
        <v>0</v>
      </c>
      <c r="K137" s="216"/>
      <c r="L137" s="217"/>
      <c r="M137" s="215">
        <v>0</v>
      </c>
      <c r="N137" s="217"/>
      <c r="O137" s="214"/>
      <c r="P137" s="215">
        <v>0</v>
      </c>
      <c r="Q137" s="215">
        <v>0</v>
      </c>
      <c r="R137" s="216"/>
      <c r="S137" s="217"/>
      <c r="T137" s="215">
        <v>0</v>
      </c>
      <c r="U137" s="217"/>
    </row>
    <row r="138" spans="1:21" ht="18.75">
      <c r="A138" s="218"/>
      <c r="B138" s="215">
        <v>0</v>
      </c>
      <c r="C138" s="215">
        <v>0</v>
      </c>
      <c r="D138" s="216"/>
      <c r="E138" s="217"/>
      <c r="F138" s="215">
        <v>0</v>
      </c>
      <c r="G138" s="217"/>
      <c r="H138" s="214"/>
      <c r="I138" s="215">
        <v>0</v>
      </c>
      <c r="J138" s="215">
        <v>0</v>
      </c>
      <c r="K138" s="216"/>
      <c r="L138" s="217"/>
      <c r="M138" s="215">
        <v>0</v>
      </c>
      <c r="N138" s="217"/>
      <c r="O138" s="214"/>
      <c r="P138" s="215">
        <v>0</v>
      </c>
      <c r="Q138" s="215">
        <v>0</v>
      </c>
      <c r="R138" s="216"/>
      <c r="S138" s="217"/>
      <c r="T138" s="215">
        <v>0</v>
      </c>
      <c r="U138" s="217"/>
    </row>
    <row r="139" spans="1:21" ht="18.75">
      <c r="A139" s="218"/>
      <c r="B139" s="215">
        <v>0</v>
      </c>
      <c r="C139" s="215">
        <v>0</v>
      </c>
      <c r="D139" s="216"/>
      <c r="E139" s="217"/>
      <c r="F139" s="215">
        <v>0</v>
      </c>
      <c r="G139" s="217"/>
      <c r="H139" s="214"/>
      <c r="I139" s="215">
        <v>0</v>
      </c>
      <c r="J139" s="215">
        <v>0</v>
      </c>
      <c r="K139" s="216"/>
      <c r="L139" s="217"/>
      <c r="M139" s="215">
        <v>0</v>
      </c>
      <c r="N139" s="217"/>
      <c r="O139" s="214"/>
      <c r="P139" s="215">
        <v>0</v>
      </c>
      <c r="Q139" s="215">
        <v>0</v>
      </c>
      <c r="R139" s="216"/>
      <c r="S139" s="217"/>
      <c r="T139" s="215">
        <v>0</v>
      </c>
      <c r="U139" s="217"/>
    </row>
    <row r="140" spans="1:21" ht="18.75">
      <c r="A140" s="218"/>
      <c r="B140" s="215">
        <v>0</v>
      </c>
      <c r="C140" s="215">
        <v>0</v>
      </c>
      <c r="D140" s="216"/>
      <c r="E140" s="217"/>
      <c r="F140" s="215">
        <v>0</v>
      </c>
      <c r="G140" s="217"/>
      <c r="H140" s="214"/>
      <c r="I140" s="215">
        <v>0</v>
      </c>
      <c r="J140" s="215">
        <v>0</v>
      </c>
      <c r="K140" s="216"/>
      <c r="L140" s="217"/>
      <c r="M140" s="215">
        <v>0</v>
      </c>
      <c r="N140" s="217"/>
      <c r="O140" s="214"/>
      <c r="P140" s="215">
        <v>0</v>
      </c>
      <c r="Q140" s="215">
        <v>0</v>
      </c>
      <c r="R140" s="216"/>
      <c r="S140" s="217"/>
      <c r="T140" s="215">
        <v>0</v>
      </c>
      <c r="U140" s="217"/>
    </row>
    <row r="141" spans="1:21" ht="18.75">
      <c r="A141" s="218"/>
      <c r="B141" s="215">
        <v>0</v>
      </c>
      <c r="C141" s="215">
        <v>0</v>
      </c>
      <c r="D141" s="216"/>
      <c r="E141" s="217"/>
      <c r="F141" s="215">
        <v>0</v>
      </c>
      <c r="G141" s="217"/>
      <c r="H141" s="214"/>
      <c r="I141" s="215">
        <v>0</v>
      </c>
      <c r="J141" s="215">
        <v>0</v>
      </c>
      <c r="K141" s="216"/>
      <c r="L141" s="217"/>
      <c r="M141" s="215">
        <v>0</v>
      </c>
      <c r="N141" s="217"/>
      <c r="O141" s="214"/>
      <c r="P141" s="215">
        <v>0</v>
      </c>
      <c r="Q141" s="215">
        <v>0</v>
      </c>
      <c r="R141" s="216"/>
      <c r="S141" s="217"/>
      <c r="T141" s="215">
        <v>0</v>
      </c>
      <c r="U141" s="217"/>
    </row>
    <row r="142" spans="1:21" ht="18.75">
      <c r="A142" s="218"/>
      <c r="B142" s="215">
        <v>0</v>
      </c>
      <c r="C142" s="215">
        <v>0</v>
      </c>
      <c r="D142" s="216"/>
      <c r="E142" s="217"/>
      <c r="F142" s="215">
        <v>0</v>
      </c>
      <c r="G142" s="217"/>
      <c r="H142" s="214"/>
      <c r="I142" s="215">
        <v>0</v>
      </c>
      <c r="J142" s="215">
        <v>0</v>
      </c>
      <c r="K142" s="216"/>
      <c r="L142" s="217"/>
      <c r="M142" s="215">
        <v>0</v>
      </c>
      <c r="N142" s="217"/>
      <c r="O142" s="214"/>
      <c r="P142" s="215">
        <v>0</v>
      </c>
      <c r="Q142" s="215">
        <v>0</v>
      </c>
      <c r="R142" s="216"/>
      <c r="S142" s="217"/>
      <c r="T142" s="215">
        <v>0</v>
      </c>
      <c r="U142" s="217"/>
    </row>
    <row r="143" spans="1:21" ht="18.75">
      <c r="A143" s="218"/>
      <c r="B143" s="215">
        <v>0</v>
      </c>
      <c r="C143" s="215">
        <v>0</v>
      </c>
      <c r="D143" s="216"/>
      <c r="E143" s="217"/>
      <c r="F143" s="215">
        <v>0</v>
      </c>
      <c r="G143" s="217"/>
      <c r="H143" s="214"/>
      <c r="I143" s="215">
        <v>0</v>
      </c>
      <c r="J143" s="215">
        <v>0</v>
      </c>
      <c r="K143" s="216"/>
      <c r="L143" s="217"/>
      <c r="M143" s="215">
        <v>0</v>
      </c>
      <c r="N143" s="217"/>
      <c r="O143" s="214"/>
      <c r="P143" s="215">
        <v>0</v>
      </c>
      <c r="Q143" s="215">
        <v>0</v>
      </c>
      <c r="R143" s="216"/>
      <c r="S143" s="217"/>
      <c r="T143" s="215">
        <v>0</v>
      </c>
      <c r="U143" s="217"/>
    </row>
    <row r="144" spans="1:21" ht="18.75">
      <c r="A144" s="218"/>
      <c r="B144" s="215">
        <v>0</v>
      </c>
      <c r="C144" s="215">
        <v>0</v>
      </c>
      <c r="D144" s="216"/>
      <c r="E144" s="217"/>
      <c r="F144" s="215">
        <v>0</v>
      </c>
      <c r="G144" s="217"/>
      <c r="H144" s="214"/>
      <c r="I144" s="215">
        <v>0</v>
      </c>
      <c r="J144" s="215">
        <v>0</v>
      </c>
      <c r="K144" s="216"/>
      <c r="L144" s="217"/>
      <c r="M144" s="215">
        <v>0</v>
      </c>
      <c r="N144" s="217"/>
      <c r="O144" s="214"/>
      <c r="P144" s="215">
        <v>0</v>
      </c>
      <c r="Q144" s="215">
        <v>0</v>
      </c>
      <c r="R144" s="216"/>
      <c r="S144" s="217"/>
      <c r="T144" s="215">
        <v>0</v>
      </c>
      <c r="U144" s="217"/>
    </row>
    <row r="145" spans="1:21" ht="18.75">
      <c r="A145" s="218"/>
      <c r="B145" s="215">
        <v>0</v>
      </c>
      <c r="C145" s="215">
        <v>0</v>
      </c>
      <c r="D145" s="216"/>
      <c r="E145" s="217"/>
      <c r="F145" s="215">
        <v>0</v>
      </c>
      <c r="G145" s="217"/>
      <c r="H145" s="214"/>
      <c r="I145" s="215">
        <v>0</v>
      </c>
      <c r="J145" s="215">
        <v>0</v>
      </c>
      <c r="K145" s="216"/>
      <c r="L145" s="217"/>
      <c r="M145" s="215">
        <v>0</v>
      </c>
      <c r="N145" s="217"/>
      <c r="O145" s="214"/>
      <c r="P145" s="215">
        <v>0</v>
      </c>
      <c r="Q145" s="215">
        <v>0</v>
      </c>
      <c r="R145" s="216"/>
      <c r="S145" s="217"/>
      <c r="T145" s="215">
        <v>0</v>
      </c>
      <c r="U145" s="217"/>
    </row>
    <row r="146" spans="1:21" ht="18.75">
      <c r="A146" s="218"/>
      <c r="B146" s="215">
        <v>0</v>
      </c>
      <c r="C146" s="215">
        <v>0</v>
      </c>
      <c r="D146" s="216"/>
      <c r="E146" s="217"/>
      <c r="F146" s="215">
        <v>0</v>
      </c>
      <c r="G146" s="217"/>
      <c r="H146" s="214"/>
      <c r="I146" s="215">
        <v>0</v>
      </c>
      <c r="J146" s="215">
        <v>0</v>
      </c>
      <c r="K146" s="216"/>
      <c r="L146" s="217"/>
      <c r="M146" s="215">
        <v>0</v>
      </c>
      <c r="N146" s="217"/>
      <c r="O146" s="214"/>
      <c r="P146" s="215">
        <v>0</v>
      </c>
      <c r="Q146" s="215">
        <v>0</v>
      </c>
      <c r="R146" s="216"/>
      <c r="S146" s="217"/>
      <c r="T146" s="215">
        <v>0</v>
      </c>
      <c r="U146" s="217"/>
    </row>
    <row r="147" spans="1:21" ht="18.75">
      <c r="B147" s="202"/>
      <c r="C147" s="202"/>
      <c r="D147" s="219"/>
      <c r="E147" s="219"/>
      <c r="F147" s="219"/>
      <c r="G147" s="219"/>
      <c r="L147" s="220"/>
      <c r="M147" s="221"/>
      <c r="N147" s="220"/>
      <c r="S147" s="220"/>
      <c r="T147" s="221"/>
      <c r="U147" s="220"/>
    </row>
    <row r="148" spans="1:21" ht="18.75">
      <c r="B148" s="202"/>
      <c r="C148" s="202"/>
      <c r="D148" s="219"/>
      <c r="E148" s="219"/>
      <c r="F148" s="219"/>
      <c r="G148" s="219"/>
      <c r="L148" s="220"/>
      <c r="M148" s="221"/>
      <c r="N148" s="220"/>
      <c r="S148" s="220"/>
      <c r="T148" s="221"/>
      <c r="U148" s="220"/>
    </row>
    <row r="149" spans="1:21" ht="18.75">
      <c r="B149" s="202"/>
      <c r="C149" s="202"/>
      <c r="D149" s="219"/>
      <c r="E149" s="219"/>
      <c r="F149" s="219"/>
      <c r="G149" s="219"/>
      <c r="L149" s="220"/>
      <c r="M149" s="220"/>
      <c r="N149" s="220"/>
      <c r="S149" s="220"/>
      <c r="T149" s="220"/>
      <c r="U149" s="220"/>
    </row>
    <row r="150" spans="1:21" ht="18.75">
      <c r="B150" s="202"/>
      <c r="C150" s="202"/>
      <c r="D150" s="219"/>
      <c r="E150" s="219"/>
      <c r="F150" s="219"/>
      <c r="G150" s="219"/>
      <c r="M150" s="220"/>
      <c r="N150" s="220"/>
      <c r="T150" s="220"/>
      <c r="U150" s="220"/>
    </row>
    <row r="151" spans="1:21" ht="18.75">
      <c r="B151" s="202"/>
      <c r="C151" s="202"/>
      <c r="D151" s="219"/>
      <c r="E151" s="219"/>
      <c r="F151" s="219"/>
      <c r="G151" s="219"/>
    </row>
    <row r="152" spans="1:21" ht="18.75">
      <c r="B152" s="202"/>
      <c r="C152" s="202"/>
      <c r="D152" s="219"/>
      <c r="E152" s="219"/>
      <c r="F152" s="219"/>
      <c r="G152" s="219"/>
    </row>
    <row r="153" spans="1:21" ht="18.75">
      <c r="B153" s="202"/>
      <c r="C153" s="202"/>
      <c r="D153" s="219"/>
      <c r="E153" s="219"/>
      <c r="F153" s="219"/>
      <c r="G153" s="219"/>
    </row>
    <row r="154" spans="1:21" ht="18.75">
      <c r="B154" s="202"/>
      <c r="C154" s="202"/>
      <c r="D154" s="219"/>
      <c r="E154" s="219"/>
      <c r="F154" s="219"/>
      <c r="G154" s="219"/>
    </row>
    <row r="155" spans="1:21" ht="18.75">
      <c r="B155" s="202"/>
      <c r="C155" s="202"/>
      <c r="D155" s="219"/>
      <c r="E155" s="219"/>
      <c r="F155" s="219"/>
      <c r="G155" s="219"/>
    </row>
    <row r="156" spans="1:21" ht="18.75">
      <c r="B156" s="202"/>
      <c r="C156" s="202"/>
      <c r="D156" s="219"/>
      <c r="E156" s="219"/>
      <c r="F156" s="219"/>
      <c r="G156" s="219"/>
    </row>
    <row r="157" spans="1:21" ht="18.75">
      <c r="B157" s="202"/>
      <c r="C157" s="202"/>
      <c r="D157" s="219"/>
      <c r="E157" s="219"/>
      <c r="F157" s="219"/>
      <c r="G157" s="219"/>
    </row>
    <row r="158" spans="1:21" ht="18.75">
      <c r="B158" s="202"/>
      <c r="C158" s="202"/>
      <c r="D158" s="219"/>
      <c r="E158" s="219"/>
      <c r="F158" s="219"/>
      <c r="G158" s="219"/>
    </row>
    <row r="159" spans="1:21" ht="18.75">
      <c r="B159" s="202"/>
      <c r="C159" s="202"/>
      <c r="D159" s="219"/>
      <c r="E159" s="219"/>
      <c r="F159" s="219"/>
      <c r="G159" s="219"/>
    </row>
    <row r="160" spans="1:21" ht="18.75">
      <c r="B160" s="202"/>
      <c r="C160" s="202"/>
      <c r="D160" s="219"/>
      <c r="E160" s="219"/>
      <c r="F160" s="219"/>
      <c r="G160" s="219"/>
    </row>
    <row r="161" spans="2:7" ht="18.75">
      <c r="B161" s="202"/>
      <c r="C161" s="202"/>
      <c r="D161" s="219"/>
      <c r="E161" s="219"/>
      <c r="F161" s="219"/>
      <c r="G161" s="219"/>
    </row>
    <row r="162" spans="2:7" ht="18.75">
      <c r="B162" s="202"/>
      <c r="C162" s="202"/>
      <c r="D162" s="219"/>
      <c r="E162" s="219"/>
      <c r="F162" s="219"/>
      <c r="G162" s="219"/>
    </row>
    <row r="163" spans="2:7" ht="18.75">
      <c r="B163" s="202"/>
      <c r="C163" s="202"/>
      <c r="D163" s="219"/>
      <c r="E163" s="219"/>
      <c r="F163" s="219"/>
      <c r="G163" s="219"/>
    </row>
    <row r="164" spans="2:7" ht="18.75">
      <c r="B164" s="202"/>
      <c r="C164" s="202"/>
      <c r="D164" s="219"/>
      <c r="E164" s="219"/>
      <c r="F164" s="219"/>
      <c r="G164" s="219"/>
    </row>
    <row r="165" spans="2:7" ht="18.75">
      <c r="B165" s="202"/>
      <c r="C165" s="202"/>
      <c r="D165" s="219"/>
      <c r="E165" s="219"/>
      <c r="F165" s="219"/>
      <c r="G165" s="219"/>
    </row>
    <row r="166" spans="2:7" ht="18.75">
      <c r="B166" s="202"/>
      <c r="C166" s="202"/>
      <c r="D166" s="219"/>
      <c r="E166" s="219"/>
      <c r="F166" s="219"/>
      <c r="G166" s="219"/>
    </row>
    <row r="167" spans="2:7" ht="18.75">
      <c r="B167" s="202"/>
      <c r="C167" s="202"/>
      <c r="D167" s="219"/>
      <c r="E167" s="219"/>
      <c r="F167" s="219"/>
      <c r="G167" s="219"/>
    </row>
    <row r="168" spans="2:7" ht="18.75">
      <c r="B168" s="202"/>
      <c r="C168" s="202"/>
      <c r="D168" s="219"/>
      <c r="E168" s="219"/>
      <c r="F168" s="219"/>
      <c r="G168" s="219"/>
    </row>
    <row r="169" spans="2:7" ht="18.75">
      <c r="B169" s="202"/>
      <c r="C169" s="202"/>
      <c r="D169" s="219"/>
      <c r="E169" s="219"/>
      <c r="F169" s="219"/>
      <c r="G169" s="219"/>
    </row>
    <row r="170" spans="2:7" ht="18.75">
      <c r="B170" s="202"/>
      <c r="C170" s="202"/>
      <c r="D170" s="219"/>
      <c r="E170" s="219"/>
      <c r="F170" s="219"/>
      <c r="G170" s="219"/>
    </row>
    <row r="171" spans="2:7" ht="18.75">
      <c r="B171" s="202"/>
      <c r="C171" s="202"/>
      <c r="D171" s="219"/>
      <c r="E171" s="219"/>
      <c r="F171" s="219"/>
      <c r="G171" s="219"/>
    </row>
    <row r="172" spans="2:7" ht="18.75">
      <c r="B172" s="202"/>
      <c r="C172" s="202"/>
      <c r="D172" s="219"/>
      <c r="E172" s="219"/>
      <c r="F172" s="219"/>
      <c r="G172" s="219"/>
    </row>
    <row r="173" spans="2:7" ht="18.75">
      <c r="B173" s="202"/>
      <c r="C173" s="202"/>
      <c r="D173" s="219"/>
      <c r="E173" s="219"/>
      <c r="F173" s="219"/>
      <c r="G173" s="219"/>
    </row>
    <row r="174" spans="2:7" ht="18.75">
      <c r="B174" s="202"/>
      <c r="C174" s="202"/>
      <c r="D174" s="219"/>
      <c r="E174" s="219"/>
      <c r="F174" s="219"/>
      <c r="G174" s="219"/>
    </row>
    <row r="175" spans="2:7" ht="18.75">
      <c r="B175" s="202"/>
      <c r="C175" s="202"/>
      <c r="D175" s="219"/>
      <c r="E175" s="219"/>
      <c r="F175" s="219"/>
      <c r="G175" s="219"/>
    </row>
    <row r="176" spans="2:7" ht="18.75">
      <c r="B176" s="202"/>
      <c r="C176" s="202"/>
      <c r="D176" s="219"/>
      <c r="E176" s="219"/>
      <c r="F176" s="219"/>
      <c r="G176" s="219"/>
    </row>
    <row r="177" spans="2:7" ht="18.75">
      <c r="B177" s="202"/>
      <c r="C177" s="202"/>
      <c r="D177" s="219"/>
      <c r="E177" s="219"/>
      <c r="F177" s="219"/>
      <c r="G177" s="219"/>
    </row>
    <row r="178" spans="2:7" ht="18.75">
      <c r="B178" s="202"/>
      <c r="C178" s="202"/>
      <c r="D178" s="219"/>
      <c r="E178" s="219"/>
      <c r="F178" s="219"/>
      <c r="G178" s="219"/>
    </row>
    <row r="179" spans="2:7" ht="18.75">
      <c r="B179" s="202"/>
      <c r="C179" s="202"/>
      <c r="D179" s="219"/>
      <c r="E179" s="219"/>
      <c r="F179" s="219"/>
      <c r="G179" s="219"/>
    </row>
    <row r="180" spans="2:7" ht="18.75">
      <c r="B180" s="202"/>
      <c r="C180" s="202"/>
      <c r="D180" s="219"/>
      <c r="E180" s="219"/>
      <c r="F180" s="219"/>
      <c r="G180" s="219"/>
    </row>
    <row r="181" spans="2:7" ht="18.75">
      <c r="B181" s="202"/>
      <c r="C181" s="202"/>
      <c r="D181" s="219"/>
      <c r="E181" s="219"/>
      <c r="F181" s="219"/>
      <c r="G181" s="219"/>
    </row>
    <row r="182" spans="2:7" ht="18.75">
      <c r="B182" s="202"/>
      <c r="C182" s="202"/>
      <c r="D182" s="219"/>
      <c r="E182" s="219"/>
      <c r="F182" s="219"/>
      <c r="G182" s="219"/>
    </row>
    <row r="183" spans="2:7" ht="18.75">
      <c r="B183" s="202"/>
      <c r="C183" s="202"/>
      <c r="D183" s="219"/>
      <c r="E183" s="219"/>
      <c r="F183" s="219"/>
      <c r="G183" s="219"/>
    </row>
    <row r="184" spans="2:7" ht="18.75">
      <c r="B184" s="202"/>
      <c r="C184" s="202"/>
      <c r="D184" s="219"/>
      <c r="E184" s="219"/>
      <c r="F184" s="219"/>
      <c r="G184" s="219"/>
    </row>
    <row r="185" spans="2:7" ht="18.75">
      <c r="B185" s="202"/>
      <c r="C185" s="202"/>
      <c r="D185" s="219"/>
      <c r="E185" s="219"/>
      <c r="F185" s="219"/>
      <c r="G185" s="219"/>
    </row>
    <row r="186" spans="2:7" ht="18.75">
      <c r="B186" s="202"/>
      <c r="C186" s="202"/>
      <c r="D186" s="219"/>
      <c r="E186" s="219"/>
      <c r="F186" s="219"/>
      <c r="G186" s="219"/>
    </row>
    <row r="187" spans="2:7" ht="18.75">
      <c r="B187" s="202"/>
      <c r="C187" s="202"/>
      <c r="D187" s="219"/>
      <c r="E187" s="219"/>
      <c r="F187" s="219"/>
      <c r="G187" s="219"/>
    </row>
    <row r="188" spans="2:7" ht="18.75">
      <c r="B188" s="202"/>
      <c r="C188" s="202"/>
      <c r="D188" s="219"/>
      <c r="E188" s="219"/>
      <c r="F188" s="219"/>
      <c r="G188" s="219"/>
    </row>
    <row r="189" spans="2:7" ht="18.75">
      <c r="B189" s="202"/>
      <c r="C189" s="202"/>
      <c r="D189" s="219"/>
      <c r="E189" s="219"/>
      <c r="F189" s="219"/>
      <c r="G189" s="219"/>
    </row>
    <row r="190" spans="2:7" ht="18.75">
      <c r="B190" s="202"/>
      <c r="C190" s="202"/>
      <c r="D190" s="219"/>
      <c r="E190" s="219"/>
      <c r="F190" s="219"/>
      <c r="G190" s="219"/>
    </row>
    <row r="191" spans="2:7" ht="18.75">
      <c r="B191" s="202"/>
      <c r="C191" s="202"/>
      <c r="D191" s="219"/>
      <c r="E191" s="219"/>
      <c r="F191" s="219"/>
      <c r="G191" s="219"/>
    </row>
    <row r="192" spans="2:7" ht="18.75">
      <c r="B192" s="202"/>
      <c r="C192" s="202"/>
      <c r="D192" s="219"/>
      <c r="E192" s="219"/>
      <c r="F192" s="219"/>
      <c r="G192" s="219"/>
    </row>
    <row r="193" spans="2:7" ht="18.75">
      <c r="B193" s="202"/>
      <c r="C193" s="202"/>
      <c r="D193" s="219"/>
      <c r="E193" s="219"/>
      <c r="F193" s="219"/>
      <c r="G193" s="219"/>
    </row>
    <row r="194" spans="2:7" ht="18.75">
      <c r="B194" s="202"/>
      <c r="C194" s="202"/>
      <c r="D194" s="219"/>
      <c r="E194" s="219"/>
      <c r="F194" s="219"/>
      <c r="G194" s="219"/>
    </row>
    <row r="195" spans="2:7" ht="18.75">
      <c r="B195" s="202"/>
      <c r="C195" s="202"/>
      <c r="D195" s="219"/>
      <c r="E195" s="219"/>
      <c r="F195" s="219"/>
      <c r="G195" s="219"/>
    </row>
    <row r="196" spans="2:7" ht="18.75">
      <c r="B196" s="202"/>
      <c r="C196" s="202"/>
      <c r="D196" s="219"/>
      <c r="E196" s="219"/>
      <c r="F196" s="219"/>
      <c r="G196" s="219"/>
    </row>
    <row r="197" spans="2:7" ht="18.75">
      <c r="B197" s="202"/>
      <c r="C197" s="202"/>
      <c r="D197" s="219"/>
      <c r="E197" s="219"/>
      <c r="F197" s="219"/>
      <c r="G197" s="219"/>
    </row>
    <row r="198" spans="2:7" ht="18.75">
      <c r="B198" s="202"/>
      <c r="C198" s="202"/>
      <c r="D198" s="219"/>
      <c r="E198" s="219"/>
      <c r="F198" s="219"/>
      <c r="G198" s="219"/>
    </row>
    <row r="199" spans="2:7" ht="18.75">
      <c r="B199" s="202"/>
      <c r="C199" s="202"/>
      <c r="D199" s="219"/>
      <c r="E199" s="219"/>
      <c r="F199" s="219"/>
      <c r="G199" s="219"/>
    </row>
    <row r="200" spans="2:7" ht="18.75">
      <c r="B200" s="202"/>
      <c r="C200" s="202"/>
      <c r="D200" s="219"/>
      <c r="E200" s="219"/>
      <c r="F200" s="219"/>
      <c r="G200" s="219"/>
    </row>
    <row r="201" spans="2:7" ht="18.75">
      <c r="B201" s="202"/>
      <c r="C201" s="202"/>
      <c r="D201" s="219"/>
      <c r="E201" s="219"/>
      <c r="F201" s="219"/>
      <c r="G201" s="219"/>
    </row>
    <row r="202" spans="2:7" ht="18.75">
      <c r="B202" s="202"/>
      <c r="C202" s="202"/>
      <c r="D202" s="219"/>
      <c r="E202" s="219"/>
      <c r="F202" s="219"/>
      <c r="G202" s="219"/>
    </row>
    <row r="203" spans="2:7" ht="18.75">
      <c r="B203" s="202"/>
      <c r="C203" s="202"/>
      <c r="D203" s="219"/>
      <c r="E203" s="219"/>
      <c r="F203" s="219"/>
      <c r="G203" s="219"/>
    </row>
    <row r="204" spans="2:7" ht="18.75">
      <c r="B204" s="202"/>
      <c r="C204" s="202"/>
      <c r="D204" s="219"/>
      <c r="E204" s="219"/>
      <c r="F204" s="219"/>
      <c r="G204" s="219"/>
    </row>
    <row r="205" spans="2:7" ht="18.75">
      <c r="B205" s="202"/>
      <c r="C205" s="202"/>
      <c r="D205" s="219"/>
      <c r="E205" s="219"/>
      <c r="F205" s="219"/>
      <c r="G205" s="219"/>
    </row>
    <row r="206" spans="2:7" ht="18.75">
      <c r="B206" s="202"/>
      <c r="C206" s="202"/>
      <c r="D206" s="219"/>
      <c r="E206" s="219"/>
      <c r="F206" s="219"/>
      <c r="G206" s="219"/>
    </row>
    <row r="207" spans="2:7" ht="18.75">
      <c r="B207" s="202"/>
      <c r="C207" s="202"/>
      <c r="D207" s="219"/>
      <c r="E207" s="219"/>
      <c r="F207" s="219"/>
      <c r="G207" s="219"/>
    </row>
    <row r="208" spans="2:7" ht="18.75">
      <c r="B208" s="202"/>
      <c r="C208" s="202"/>
      <c r="D208" s="219"/>
      <c r="E208" s="219"/>
      <c r="F208" s="219"/>
      <c r="G208" s="219"/>
    </row>
    <row r="209" spans="2:7" ht="18.75">
      <c r="B209" s="202"/>
      <c r="C209" s="202"/>
      <c r="D209" s="219"/>
      <c r="E209" s="219"/>
      <c r="F209" s="219"/>
      <c r="G209" s="219"/>
    </row>
    <row r="210" spans="2:7" ht="18.75">
      <c r="B210" s="202"/>
      <c r="C210" s="202"/>
      <c r="D210" s="219"/>
      <c r="E210" s="219"/>
      <c r="F210" s="219"/>
      <c r="G210" s="219"/>
    </row>
    <row r="211" spans="2:7" ht="18.75">
      <c r="B211" s="202"/>
      <c r="C211" s="202"/>
      <c r="D211" s="219"/>
      <c r="E211" s="219"/>
      <c r="F211" s="219"/>
      <c r="G211" s="219"/>
    </row>
    <row r="212" spans="2:7" ht="18.75">
      <c r="B212" s="202"/>
      <c r="C212" s="202"/>
      <c r="D212" s="219"/>
      <c r="E212" s="219"/>
      <c r="F212" s="219"/>
      <c r="G212" s="219"/>
    </row>
    <row r="213" spans="2:7" ht="18.75">
      <c r="B213" s="202"/>
      <c r="C213" s="202"/>
      <c r="D213" s="219"/>
      <c r="E213" s="219"/>
      <c r="F213" s="219"/>
      <c r="G213" s="219"/>
    </row>
    <row r="214" spans="2:7" ht="18.75">
      <c r="B214" s="202"/>
      <c r="C214" s="202"/>
      <c r="D214" s="219"/>
      <c r="E214" s="219"/>
      <c r="F214" s="219"/>
      <c r="G214" s="219"/>
    </row>
    <row r="215" spans="2:7" ht="18.75">
      <c r="B215" s="202"/>
      <c r="C215" s="202"/>
      <c r="D215" s="219"/>
      <c r="E215" s="219"/>
      <c r="F215" s="219"/>
      <c r="G215" s="219"/>
    </row>
    <row r="216" spans="2:7" ht="18.75">
      <c r="B216" s="202"/>
      <c r="C216" s="202"/>
      <c r="D216" s="219"/>
      <c r="E216" s="219"/>
      <c r="F216" s="219"/>
      <c r="G216" s="219"/>
    </row>
    <row r="217" spans="2:7" ht="18.75">
      <c r="B217" s="202"/>
      <c r="C217" s="202"/>
      <c r="D217" s="219"/>
      <c r="E217" s="219"/>
      <c r="F217" s="219"/>
      <c r="G217" s="219"/>
    </row>
    <row r="218" spans="2:7" ht="18.75">
      <c r="B218" s="202"/>
      <c r="C218" s="202"/>
      <c r="D218" s="219"/>
      <c r="E218" s="219"/>
      <c r="F218" s="219"/>
      <c r="G218" s="219"/>
    </row>
    <row r="219" spans="2:7" ht="18.75">
      <c r="B219" s="202"/>
      <c r="C219" s="202"/>
      <c r="D219" s="219"/>
      <c r="E219" s="219"/>
      <c r="F219" s="219"/>
      <c r="G219" s="219"/>
    </row>
    <row r="220" spans="2:7" ht="18.75">
      <c r="B220" s="202"/>
      <c r="C220" s="202"/>
      <c r="D220" s="219"/>
      <c r="E220" s="219"/>
      <c r="F220" s="219"/>
      <c r="G220" s="219"/>
    </row>
    <row r="221" spans="2:7" ht="18.75">
      <c r="B221" s="202"/>
      <c r="C221" s="202"/>
      <c r="D221" s="219"/>
      <c r="E221" s="219"/>
      <c r="F221" s="219"/>
      <c r="G221" s="219"/>
    </row>
    <row r="222" spans="2:7" ht="18.75">
      <c r="B222" s="202"/>
      <c r="C222" s="202"/>
      <c r="D222" s="219"/>
      <c r="E222" s="219"/>
      <c r="F222" s="219"/>
      <c r="G222" s="219"/>
    </row>
    <row r="223" spans="2:7" ht="18.75">
      <c r="B223" s="202"/>
      <c r="C223" s="202"/>
      <c r="D223" s="219"/>
      <c r="E223" s="219"/>
      <c r="F223" s="219"/>
      <c r="G223" s="219"/>
    </row>
    <row r="224" spans="2:7" ht="18.75">
      <c r="B224" s="202"/>
      <c r="C224" s="202"/>
      <c r="D224" s="219"/>
      <c r="E224" s="219"/>
      <c r="F224" s="219"/>
      <c r="G224" s="219"/>
    </row>
    <row r="225" spans="2:7" ht="18.75">
      <c r="B225" s="202"/>
      <c r="C225" s="202"/>
      <c r="D225" s="219"/>
      <c r="E225" s="219"/>
      <c r="F225" s="219"/>
      <c r="G225" s="219"/>
    </row>
    <row r="226" spans="2:7" ht="18.75">
      <c r="B226" s="202"/>
      <c r="C226" s="202"/>
      <c r="D226" s="219"/>
      <c r="E226" s="219"/>
      <c r="F226" s="219"/>
      <c r="G226" s="219"/>
    </row>
    <row r="227" spans="2:7" ht="18.75">
      <c r="B227" s="202"/>
      <c r="C227" s="202"/>
      <c r="D227" s="219"/>
      <c r="E227" s="219"/>
      <c r="F227" s="219"/>
      <c r="G227" s="219"/>
    </row>
    <row r="228" spans="2:7" ht="18.75">
      <c r="B228" s="202"/>
      <c r="C228" s="202"/>
      <c r="D228" s="219"/>
      <c r="E228" s="219"/>
      <c r="F228" s="219"/>
      <c r="G228" s="219"/>
    </row>
    <row r="229" spans="2:7" ht="18.75">
      <c r="B229" s="202"/>
      <c r="C229" s="202"/>
      <c r="D229" s="219"/>
      <c r="E229" s="219"/>
      <c r="F229" s="219"/>
      <c r="G229" s="219"/>
    </row>
    <row r="230" spans="2:7" ht="18.75">
      <c r="B230" s="202"/>
      <c r="C230" s="202"/>
      <c r="D230" s="219"/>
      <c r="E230" s="219"/>
      <c r="F230" s="219"/>
      <c r="G230" s="219"/>
    </row>
    <row r="231" spans="2:7" ht="18.75">
      <c r="B231" s="202"/>
      <c r="C231" s="202"/>
      <c r="D231" s="219"/>
      <c r="E231" s="219"/>
      <c r="F231" s="219"/>
      <c r="G231" s="219"/>
    </row>
    <row r="232" spans="2:7" ht="18.75">
      <c r="B232" s="202"/>
      <c r="C232" s="202"/>
      <c r="D232" s="219"/>
      <c r="E232" s="219"/>
      <c r="F232" s="219"/>
      <c r="G232" s="219"/>
    </row>
    <row r="233" spans="2:7" ht="18.75">
      <c r="B233" s="202"/>
      <c r="C233" s="202"/>
      <c r="D233" s="219"/>
      <c r="E233" s="219"/>
      <c r="F233" s="219"/>
      <c r="G233" s="219"/>
    </row>
    <row r="234" spans="2:7" ht="18.75">
      <c r="B234" s="202"/>
      <c r="C234" s="202"/>
      <c r="D234" s="219"/>
      <c r="E234" s="219"/>
      <c r="F234" s="219"/>
      <c r="G234" s="219"/>
    </row>
    <row r="235" spans="2:7" ht="18.75">
      <c r="B235" s="202"/>
      <c r="C235" s="202"/>
      <c r="D235" s="219"/>
      <c r="E235" s="219"/>
      <c r="F235" s="219"/>
      <c r="G235" s="219"/>
    </row>
    <row r="236" spans="2:7" ht="18.75">
      <c r="B236" s="202"/>
      <c r="C236" s="202"/>
      <c r="D236" s="219"/>
      <c r="E236" s="219"/>
      <c r="F236" s="219"/>
      <c r="G236" s="219"/>
    </row>
    <row r="237" spans="2:7" ht="18.75">
      <c r="B237" s="202"/>
      <c r="C237" s="202"/>
      <c r="D237" s="219"/>
      <c r="E237" s="219"/>
      <c r="F237" s="219"/>
      <c r="G237" s="219"/>
    </row>
    <row r="238" spans="2:7" ht="18.75">
      <c r="B238" s="202"/>
      <c r="C238" s="202"/>
      <c r="D238" s="219"/>
      <c r="E238" s="219"/>
      <c r="F238" s="219"/>
      <c r="G238" s="219"/>
    </row>
    <row r="239" spans="2:7" ht="18.75">
      <c r="B239" s="202"/>
      <c r="C239" s="202"/>
      <c r="D239" s="219"/>
      <c r="E239" s="219"/>
      <c r="F239" s="219"/>
      <c r="G239" s="219"/>
    </row>
    <row r="240" spans="2:7" ht="18.75">
      <c r="B240" s="202"/>
      <c r="C240" s="202"/>
      <c r="D240" s="219"/>
      <c r="E240" s="219"/>
      <c r="F240" s="219"/>
      <c r="G240" s="219"/>
    </row>
    <row r="241" spans="2:7" ht="18.75">
      <c r="B241" s="202"/>
      <c r="C241" s="202"/>
      <c r="D241" s="219"/>
      <c r="E241" s="219"/>
      <c r="F241" s="219"/>
      <c r="G241" s="219"/>
    </row>
    <row r="242" spans="2:7" ht="18.75">
      <c r="B242" s="202"/>
      <c r="C242" s="202"/>
      <c r="D242" s="219"/>
      <c r="E242" s="219"/>
      <c r="F242" s="219"/>
      <c r="G242" s="219"/>
    </row>
    <row r="243" spans="2:7" ht="18.75">
      <c r="B243" s="202"/>
      <c r="C243" s="202"/>
      <c r="D243" s="219"/>
      <c r="E243" s="219"/>
      <c r="F243" s="219"/>
      <c r="G243" s="219"/>
    </row>
    <row r="244" spans="2:7" ht="18.75">
      <c r="B244" s="202"/>
      <c r="C244" s="202"/>
      <c r="D244" s="219"/>
      <c r="E244" s="219"/>
      <c r="F244" s="219"/>
      <c r="G244" s="219"/>
    </row>
    <row r="245" spans="2:7" ht="18.75">
      <c r="B245" s="202"/>
      <c r="C245" s="202"/>
      <c r="D245" s="219"/>
      <c r="E245" s="219"/>
      <c r="F245" s="219"/>
      <c r="G245" s="219"/>
    </row>
    <row r="246" spans="2:7" ht="18.75">
      <c r="B246" s="202"/>
      <c r="C246" s="202"/>
      <c r="D246" s="219"/>
      <c r="E246" s="219"/>
      <c r="F246" s="219"/>
      <c r="G246" s="219"/>
    </row>
    <row r="247" spans="2:7" ht="18.75">
      <c r="B247" s="202"/>
      <c r="C247" s="202"/>
      <c r="D247" s="219"/>
      <c r="E247" s="219"/>
      <c r="F247" s="219"/>
      <c r="G247" s="219"/>
    </row>
    <row r="248" spans="2:7" ht="18.75">
      <c r="B248" s="202"/>
      <c r="C248" s="202"/>
      <c r="D248" s="219"/>
      <c r="E248" s="219"/>
      <c r="F248" s="219"/>
      <c r="G248" s="219"/>
    </row>
    <row r="249" spans="2:7" ht="18.75">
      <c r="B249" s="202"/>
      <c r="C249" s="202"/>
      <c r="D249" s="219"/>
      <c r="E249" s="219"/>
      <c r="F249" s="219"/>
      <c r="G249" s="219"/>
    </row>
    <row r="250" spans="2:7" ht="18.75">
      <c r="B250" s="202"/>
      <c r="C250" s="202"/>
      <c r="D250" s="219"/>
      <c r="E250" s="219"/>
      <c r="F250" s="219"/>
      <c r="G250" s="219"/>
    </row>
    <row r="251" spans="2:7" ht="18.75">
      <c r="B251" s="202"/>
      <c r="C251" s="202"/>
      <c r="D251" s="219"/>
      <c r="E251" s="219"/>
      <c r="F251" s="219"/>
      <c r="G251" s="219"/>
    </row>
    <row r="252" spans="2:7" ht="18.75">
      <c r="B252" s="202"/>
      <c r="C252" s="202"/>
      <c r="D252" s="219"/>
      <c r="E252" s="219"/>
      <c r="F252" s="219"/>
      <c r="G252" s="219"/>
    </row>
    <row r="253" spans="2:7" ht="18.75">
      <c r="B253" s="202"/>
      <c r="C253" s="202"/>
      <c r="D253" s="219"/>
      <c r="E253" s="219"/>
      <c r="F253" s="219"/>
      <c r="G253" s="219"/>
    </row>
    <row r="254" spans="2:7" ht="18.75">
      <c r="B254" s="202"/>
      <c r="C254" s="202"/>
      <c r="D254" s="219"/>
      <c r="E254" s="219"/>
      <c r="F254" s="219"/>
      <c r="G254" s="219"/>
    </row>
    <row r="255" spans="2:7" ht="18.75">
      <c r="B255" s="202"/>
      <c r="C255" s="202"/>
      <c r="D255" s="219"/>
      <c r="E255" s="219"/>
      <c r="F255" s="219"/>
      <c r="G255" s="219"/>
    </row>
    <row r="256" spans="2:7" ht="18.75">
      <c r="B256" s="202"/>
      <c r="C256" s="202"/>
      <c r="D256" s="219"/>
      <c r="E256" s="219"/>
      <c r="F256" s="219"/>
      <c r="G256" s="219"/>
    </row>
    <row r="257" spans="2:7" ht="18.75">
      <c r="B257" s="202"/>
      <c r="C257" s="202"/>
      <c r="D257" s="219"/>
      <c r="E257" s="219"/>
      <c r="F257" s="219"/>
      <c r="G257" s="219"/>
    </row>
    <row r="258" spans="2:7" ht="18.75">
      <c r="B258" s="202"/>
      <c r="C258" s="202"/>
      <c r="D258" s="219"/>
      <c r="E258" s="219"/>
      <c r="F258" s="219"/>
      <c r="G258" s="219"/>
    </row>
    <row r="259" spans="2:7" ht="18.75">
      <c r="B259" s="202"/>
      <c r="C259" s="202"/>
      <c r="D259" s="219"/>
      <c r="E259" s="219"/>
      <c r="F259" s="219"/>
      <c r="G259" s="219"/>
    </row>
    <row r="260" spans="2:7" ht="18.75">
      <c r="B260" s="202"/>
      <c r="C260" s="202"/>
      <c r="D260" s="219"/>
      <c r="E260" s="219"/>
      <c r="F260" s="219"/>
      <c r="G260" s="219"/>
    </row>
    <row r="261" spans="2:7" ht="18.75">
      <c r="B261" s="202"/>
      <c r="C261" s="202"/>
      <c r="D261" s="219"/>
      <c r="E261" s="219"/>
      <c r="F261" s="219"/>
      <c r="G261" s="219"/>
    </row>
    <row r="262" spans="2:7" ht="18.75">
      <c r="B262" s="202"/>
      <c r="C262" s="202"/>
      <c r="D262" s="219"/>
      <c r="E262" s="219"/>
      <c r="F262" s="219"/>
      <c r="G262" s="219"/>
    </row>
    <row r="263" spans="2:7" ht="18.75">
      <c r="B263" s="202"/>
      <c r="C263" s="202"/>
      <c r="D263" s="219"/>
      <c r="E263" s="219"/>
      <c r="F263" s="219"/>
      <c r="G263" s="219"/>
    </row>
    <row r="264" spans="2:7" ht="18.75">
      <c r="B264" s="202"/>
      <c r="C264" s="202"/>
      <c r="D264" s="219"/>
      <c r="E264" s="219"/>
      <c r="F264" s="219"/>
      <c r="G264" s="219"/>
    </row>
    <row r="265" spans="2:7" ht="18.75">
      <c r="B265" s="202"/>
      <c r="C265" s="202"/>
      <c r="D265" s="219"/>
      <c r="E265" s="219"/>
      <c r="F265" s="219"/>
      <c r="G265" s="219"/>
    </row>
    <row r="266" spans="2:7" ht="18.75">
      <c r="B266" s="202"/>
      <c r="C266" s="202"/>
      <c r="D266" s="219"/>
      <c r="E266" s="219"/>
      <c r="F266" s="219"/>
      <c r="G266" s="219"/>
    </row>
    <row r="267" spans="2:7" ht="18.75">
      <c r="B267" s="202"/>
      <c r="C267" s="202"/>
      <c r="D267" s="219"/>
      <c r="E267" s="219"/>
      <c r="F267" s="219"/>
      <c r="G267" s="219"/>
    </row>
    <row r="268" spans="2:7" ht="18.75">
      <c r="B268" s="202"/>
      <c r="C268" s="202"/>
      <c r="D268" s="219"/>
      <c r="E268" s="219"/>
      <c r="F268" s="219"/>
      <c r="G268" s="219"/>
    </row>
    <row r="269" spans="2:7" ht="18.75">
      <c r="B269" s="202"/>
      <c r="C269" s="202"/>
      <c r="D269" s="219"/>
      <c r="E269" s="219"/>
      <c r="F269" s="219"/>
      <c r="G269" s="219"/>
    </row>
    <row r="270" spans="2:7" ht="18.75">
      <c r="B270" s="202"/>
      <c r="C270" s="202"/>
      <c r="D270" s="219"/>
      <c r="E270" s="219"/>
      <c r="F270" s="219"/>
      <c r="G270" s="219"/>
    </row>
    <row r="271" spans="2:7" ht="18.75">
      <c r="B271" s="202"/>
      <c r="C271" s="202"/>
      <c r="D271" s="219"/>
      <c r="E271" s="219"/>
      <c r="F271" s="219"/>
      <c r="G271" s="219"/>
    </row>
    <row r="272" spans="2:7" ht="18.75">
      <c r="B272" s="202"/>
      <c r="C272" s="202"/>
      <c r="D272" s="219"/>
      <c r="E272" s="219"/>
      <c r="F272" s="219"/>
      <c r="G272" s="219"/>
    </row>
    <row r="273" spans="2:7" ht="18.75">
      <c r="B273" s="202"/>
      <c r="C273" s="202"/>
      <c r="D273" s="219"/>
      <c r="E273" s="219"/>
      <c r="F273" s="219"/>
      <c r="G273" s="219"/>
    </row>
    <row r="274" spans="2:7" ht="18.75">
      <c r="B274" s="202"/>
      <c r="C274" s="202"/>
      <c r="D274" s="219"/>
      <c r="E274" s="219"/>
      <c r="F274" s="219"/>
      <c r="G274" s="219"/>
    </row>
    <row r="275" spans="2:7" ht="18.75">
      <c r="B275" s="202"/>
      <c r="C275" s="202"/>
      <c r="D275" s="219"/>
      <c r="E275" s="219"/>
      <c r="F275" s="219"/>
      <c r="G275" s="219"/>
    </row>
    <row r="276" spans="2:7" ht="18.75">
      <c r="B276" s="202"/>
      <c r="C276" s="202"/>
      <c r="D276" s="219"/>
      <c r="E276" s="219"/>
      <c r="F276" s="219"/>
      <c r="G276" s="219"/>
    </row>
    <row r="277" spans="2:7" ht="18.75">
      <c r="B277" s="202"/>
      <c r="C277" s="202"/>
      <c r="D277" s="219"/>
      <c r="E277" s="219"/>
      <c r="F277" s="219"/>
      <c r="G277" s="219"/>
    </row>
    <row r="278" spans="2:7" ht="18.75">
      <c r="B278" s="202"/>
      <c r="C278" s="202"/>
      <c r="D278" s="219"/>
      <c r="E278" s="219"/>
      <c r="F278" s="219"/>
      <c r="G278" s="219"/>
    </row>
    <row r="279" spans="2:7" ht="18.75">
      <c r="B279" s="202"/>
      <c r="C279" s="202"/>
      <c r="D279" s="219"/>
      <c r="E279" s="219"/>
      <c r="F279" s="219"/>
      <c r="G279" s="219"/>
    </row>
    <row r="280" spans="2:7" ht="18.75">
      <c r="B280" s="202"/>
      <c r="C280" s="202"/>
      <c r="D280" s="219"/>
      <c r="E280" s="219"/>
      <c r="F280" s="219"/>
      <c r="G280" s="219"/>
    </row>
    <row r="281" spans="2:7" ht="18.75">
      <c r="B281" s="202"/>
      <c r="C281" s="202"/>
      <c r="D281" s="219"/>
      <c r="E281" s="219"/>
      <c r="F281" s="219"/>
      <c r="G281" s="219"/>
    </row>
    <row r="282" spans="2:7" ht="18.75">
      <c r="B282" s="202"/>
      <c r="C282" s="202"/>
      <c r="D282" s="219"/>
      <c r="E282" s="219"/>
      <c r="F282" s="219"/>
      <c r="G282" s="219"/>
    </row>
    <row r="283" spans="2:7" ht="18.75">
      <c r="B283" s="202"/>
      <c r="C283" s="202"/>
      <c r="D283" s="219"/>
      <c r="E283" s="219"/>
      <c r="F283" s="219"/>
      <c r="G283" s="219"/>
    </row>
    <row r="284" spans="2:7" ht="18.75">
      <c r="B284" s="202"/>
      <c r="C284" s="202"/>
      <c r="D284" s="219"/>
      <c r="E284" s="219"/>
      <c r="F284" s="219"/>
      <c r="G284" s="219"/>
    </row>
    <row r="285" spans="2:7" ht="18.75">
      <c r="B285" s="202"/>
      <c r="C285" s="202"/>
      <c r="D285" s="219"/>
      <c r="E285" s="219"/>
      <c r="F285" s="219"/>
      <c r="G285" s="219"/>
    </row>
    <row r="286" spans="2:7" ht="18.75">
      <c r="B286" s="202"/>
      <c r="C286" s="202"/>
      <c r="D286" s="219"/>
      <c r="E286" s="219"/>
      <c r="F286" s="219"/>
      <c r="G286" s="219"/>
    </row>
    <row r="287" spans="2:7" ht="18.75">
      <c r="B287" s="202"/>
      <c r="C287" s="202"/>
      <c r="D287" s="219"/>
      <c r="E287" s="219"/>
      <c r="F287" s="219"/>
      <c r="G287" s="219"/>
    </row>
    <row r="288" spans="2:7" ht="18.75">
      <c r="B288" s="202"/>
      <c r="C288" s="202"/>
      <c r="D288" s="219"/>
      <c r="E288" s="219"/>
      <c r="F288" s="219"/>
      <c r="G288" s="219"/>
    </row>
    <row r="289" spans="2:7" ht="18.75">
      <c r="B289" s="202"/>
      <c r="C289" s="202"/>
      <c r="D289" s="219"/>
      <c r="E289" s="219"/>
      <c r="F289" s="219"/>
      <c r="G289" s="219"/>
    </row>
    <row r="290" spans="2:7" ht="18.75">
      <c r="B290" s="202"/>
      <c r="C290" s="202"/>
      <c r="D290" s="219"/>
      <c r="E290" s="219"/>
      <c r="F290" s="219"/>
      <c r="G290" s="219"/>
    </row>
    <row r="291" spans="2:7" ht="18.75">
      <c r="B291" s="202"/>
      <c r="C291" s="202"/>
      <c r="D291" s="219"/>
      <c r="E291" s="219"/>
      <c r="F291" s="219"/>
      <c r="G291" s="219"/>
    </row>
    <row r="292" spans="2:7" ht="18.75">
      <c r="B292" s="202"/>
      <c r="C292" s="202"/>
      <c r="D292" s="219"/>
      <c r="E292" s="219"/>
      <c r="F292" s="219"/>
      <c r="G292" s="219"/>
    </row>
    <row r="293" spans="2:7" ht="18.75">
      <c r="B293" s="202"/>
      <c r="C293" s="202"/>
      <c r="D293" s="219"/>
      <c r="E293" s="219"/>
      <c r="F293" s="219"/>
      <c r="G293" s="219"/>
    </row>
    <row r="294" spans="2:7" ht="18.75">
      <c r="B294" s="202"/>
      <c r="C294" s="202"/>
      <c r="D294" s="219"/>
      <c r="E294" s="219"/>
      <c r="F294" s="219"/>
      <c r="G294" s="219"/>
    </row>
    <row r="295" spans="2:7" ht="18.75">
      <c r="B295" s="202"/>
      <c r="C295" s="202"/>
      <c r="D295" s="219"/>
      <c r="E295" s="219"/>
      <c r="F295" s="219"/>
      <c r="G295" s="219"/>
    </row>
    <row r="296" spans="2:7" ht="18.75">
      <c r="B296" s="202"/>
      <c r="C296" s="202"/>
      <c r="D296" s="219"/>
      <c r="E296" s="219"/>
      <c r="F296" s="219"/>
      <c r="G296" s="219"/>
    </row>
    <row r="297" spans="2:7" ht="18.75">
      <c r="B297" s="202"/>
      <c r="C297" s="202"/>
      <c r="D297" s="219"/>
      <c r="E297" s="219"/>
      <c r="F297" s="219"/>
      <c r="G297" s="219"/>
    </row>
    <row r="298" spans="2:7" ht="18.75">
      <c r="B298" s="202"/>
      <c r="C298" s="202"/>
      <c r="D298" s="219"/>
      <c r="E298" s="219"/>
      <c r="F298" s="219"/>
      <c r="G298" s="219"/>
    </row>
    <row r="299" spans="2:7" ht="18.75">
      <c r="B299" s="202"/>
      <c r="C299" s="202"/>
      <c r="D299" s="219"/>
      <c r="E299" s="219"/>
      <c r="F299" s="219"/>
      <c r="G299" s="219"/>
    </row>
    <row r="300" spans="2:7" ht="18.75">
      <c r="B300" s="202"/>
      <c r="C300" s="202"/>
      <c r="D300" s="219"/>
      <c r="E300" s="219"/>
      <c r="F300" s="219"/>
      <c r="G300" s="219"/>
    </row>
    <row r="301" spans="2:7" ht="18.75">
      <c r="B301" s="202"/>
      <c r="C301" s="202"/>
      <c r="D301" s="219"/>
      <c r="E301" s="219"/>
      <c r="F301" s="219"/>
      <c r="G301" s="219"/>
    </row>
    <row r="302" spans="2:7" ht="18.75">
      <c r="B302" s="202"/>
      <c r="C302" s="202"/>
      <c r="D302" s="219"/>
      <c r="E302" s="219"/>
      <c r="F302" s="219"/>
      <c r="G302" s="219"/>
    </row>
    <row r="303" spans="2:7" ht="18.75">
      <c r="B303" s="202"/>
      <c r="C303" s="202"/>
      <c r="D303" s="219"/>
      <c r="E303" s="219"/>
      <c r="F303" s="219"/>
      <c r="G303" s="219"/>
    </row>
    <row r="304" spans="2:7" ht="18.75">
      <c r="B304" s="202"/>
      <c r="C304" s="202"/>
      <c r="D304" s="219"/>
      <c r="E304" s="219"/>
      <c r="F304" s="219"/>
      <c r="G304" s="219"/>
    </row>
    <row r="305" spans="2:7" ht="18.75">
      <c r="B305" s="202"/>
      <c r="C305" s="202"/>
      <c r="D305" s="219"/>
      <c r="E305" s="219"/>
      <c r="F305" s="219"/>
      <c r="G305" s="219"/>
    </row>
    <row r="306" spans="2:7" ht="18.75">
      <c r="B306" s="202"/>
      <c r="C306" s="202"/>
      <c r="D306" s="219"/>
      <c r="E306" s="219"/>
      <c r="F306" s="219"/>
      <c r="G306" s="219"/>
    </row>
    <row r="307" spans="2:7" ht="18.75">
      <c r="B307" s="202"/>
      <c r="C307" s="202"/>
      <c r="D307" s="219"/>
      <c r="E307" s="219"/>
      <c r="F307" s="219"/>
      <c r="G307" s="219"/>
    </row>
    <row r="308" spans="2:7" ht="18.75">
      <c r="B308" s="202"/>
      <c r="C308" s="202"/>
      <c r="D308" s="219"/>
      <c r="E308" s="219"/>
      <c r="F308" s="219"/>
      <c r="G308" s="219"/>
    </row>
    <row r="309" spans="2:7" ht="18.75">
      <c r="B309" s="202"/>
      <c r="C309" s="202"/>
      <c r="D309" s="219"/>
      <c r="E309" s="219"/>
      <c r="F309" s="219"/>
      <c r="G309" s="219"/>
    </row>
    <row r="310" spans="2:7" ht="18.75">
      <c r="B310" s="202"/>
      <c r="C310" s="202"/>
      <c r="D310" s="219"/>
      <c r="E310" s="219"/>
      <c r="F310" s="219"/>
      <c r="G310" s="219"/>
    </row>
    <row r="311" spans="2:7" ht="18.75">
      <c r="B311" s="202"/>
      <c r="C311" s="202"/>
      <c r="D311" s="219"/>
      <c r="E311" s="219"/>
      <c r="F311" s="219"/>
      <c r="G311" s="219"/>
    </row>
    <row r="312" spans="2:7" ht="18.75">
      <c r="B312" s="202"/>
      <c r="C312" s="202"/>
      <c r="D312" s="219"/>
      <c r="E312" s="219"/>
      <c r="F312" s="219"/>
      <c r="G312" s="219"/>
    </row>
    <row r="313" spans="2:7" ht="18.75">
      <c r="B313" s="202"/>
      <c r="C313" s="202"/>
      <c r="D313" s="219"/>
      <c r="E313" s="219"/>
      <c r="F313" s="219"/>
      <c r="G313" s="219"/>
    </row>
    <row r="314" spans="2:7" ht="18.75">
      <c r="B314" s="202"/>
      <c r="C314" s="202"/>
      <c r="D314" s="219"/>
      <c r="E314" s="219"/>
      <c r="F314" s="219"/>
      <c r="G314" s="219"/>
    </row>
    <row r="315" spans="2:7" ht="18.75">
      <c r="B315" s="202"/>
      <c r="C315" s="202"/>
      <c r="D315" s="219"/>
      <c r="E315" s="219"/>
      <c r="F315" s="219"/>
      <c r="G315" s="219"/>
    </row>
    <row r="316" spans="2:7" ht="18.75">
      <c r="B316" s="202"/>
      <c r="C316" s="202"/>
      <c r="D316" s="219"/>
      <c r="E316" s="219"/>
      <c r="F316" s="219"/>
      <c r="G316" s="219"/>
    </row>
    <row r="317" spans="2:7" ht="18.75">
      <c r="B317" s="202"/>
      <c r="C317" s="202"/>
      <c r="D317" s="219"/>
      <c r="E317" s="219"/>
      <c r="F317" s="219"/>
      <c r="G317" s="219"/>
    </row>
    <row r="318" spans="2:7" ht="18.75">
      <c r="B318" s="202"/>
      <c r="C318" s="202"/>
      <c r="D318" s="219"/>
      <c r="E318" s="219"/>
      <c r="F318" s="219"/>
      <c r="G318" s="219"/>
    </row>
    <row r="319" spans="2:7" ht="18.75">
      <c r="B319" s="202"/>
      <c r="C319" s="202"/>
      <c r="D319" s="219"/>
      <c r="E319" s="219"/>
      <c r="F319" s="219"/>
      <c r="G319" s="219"/>
    </row>
    <row r="320" spans="2:7" ht="18.75">
      <c r="B320" s="202"/>
      <c r="C320" s="202"/>
      <c r="D320" s="219"/>
      <c r="E320" s="219"/>
      <c r="F320" s="219"/>
      <c r="G320" s="219"/>
    </row>
    <row r="321" spans="2:7" ht="18.75">
      <c r="B321" s="202"/>
      <c r="C321" s="202"/>
      <c r="D321" s="219"/>
      <c r="E321" s="219"/>
      <c r="F321" s="219"/>
      <c r="G321" s="219"/>
    </row>
    <row r="322" spans="2:7" ht="18.75">
      <c r="B322" s="202"/>
      <c r="C322" s="202"/>
      <c r="D322" s="219"/>
      <c r="E322" s="219"/>
      <c r="F322" s="219"/>
      <c r="G322" s="219"/>
    </row>
    <row r="323" spans="2:7" ht="18.75">
      <c r="B323" s="202"/>
      <c r="C323" s="202"/>
      <c r="D323" s="219"/>
      <c r="E323" s="219"/>
      <c r="F323" s="219"/>
      <c r="G323" s="219"/>
    </row>
    <row r="324" spans="2:7" ht="18.75">
      <c r="B324" s="202"/>
      <c r="C324" s="202"/>
      <c r="D324" s="219"/>
      <c r="E324" s="219"/>
      <c r="F324" s="219"/>
      <c r="G324" s="219"/>
    </row>
    <row r="325" spans="2:7" ht="18.75">
      <c r="B325" s="202"/>
      <c r="C325" s="202"/>
      <c r="D325" s="219"/>
      <c r="E325" s="219"/>
      <c r="F325" s="219"/>
      <c r="G325" s="219"/>
    </row>
    <row r="326" spans="2:7" ht="18.75">
      <c r="B326" s="202"/>
      <c r="C326" s="202"/>
      <c r="D326" s="219"/>
      <c r="E326" s="219"/>
      <c r="F326" s="219"/>
      <c r="G326" s="219"/>
    </row>
    <row r="327" spans="2:7" ht="18.75">
      <c r="B327" s="202"/>
      <c r="C327" s="202"/>
      <c r="D327" s="219"/>
      <c r="E327" s="219"/>
      <c r="F327" s="219"/>
      <c r="G327" s="219"/>
    </row>
    <row r="328" spans="2:7" ht="18.75">
      <c r="B328" s="202"/>
      <c r="C328" s="202"/>
      <c r="D328" s="219"/>
      <c r="E328" s="219"/>
      <c r="F328" s="219"/>
      <c r="G328" s="219"/>
    </row>
    <row r="329" spans="2:7" ht="18.75">
      <c r="B329" s="202"/>
      <c r="C329" s="202"/>
      <c r="D329" s="219"/>
      <c r="E329" s="219"/>
      <c r="F329" s="219"/>
      <c r="G329" s="219"/>
    </row>
    <row r="330" spans="2:7" ht="18.75">
      <c r="B330" s="202"/>
      <c r="C330" s="202"/>
      <c r="D330" s="219"/>
      <c r="E330" s="219"/>
      <c r="F330" s="219"/>
      <c r="G330" s="219"/>
    </row>
    <row r="331" spans="2:7" ht="18.75">
      <c r="B331" s="202"/>
      <c r="C331" s="202"/>
      <c r="D331" s="219"/>
      <c r="E331" s="219"/>
      <c r="F331" s="219"/>
      <c r="G331" s="219"/>
    </row>
    <row r="332" spans="2:7" ht="18.75">
      <c r="B332" s="202"/>
      <c r="C332" s="202"/>
      <c r="D332" s="219"/>
      <c r="E332" s="219"/>
      <c r="F332" s="219"/>
      <c r="G332" s="219"/>
    </row>
    <row r="333" spans="2:7" ht="18.75">
      <c r="B333" s="202"/>
      <c r="C333" s="202"/>
      <c r="D333" s="219"/>
      <c r="E333" s="219"/>
      <c r="F333" s="219"/>
      <c r="G333" s="219"/>
    </row>
    <row r="334" spans="2:7" ht="18.75">
      <c r="B334" s="202"/>
      <c r="C334" s="202"/>
      <c r="D334" s="219"/>
      <c r="E334" s="219"/>
      <c r="F334" s="219"/>
      <c r="G334" s="219"/>
    </row>
    <row r="335" spans="2:7" ht="18.75">
      <c r="B335" s="202"/>
      <c r="C335" s="202"/>
      <c r="D335" s="219"/>
      <c r="E335" s="219"/>
      <c r="F335" s="219"/>
      <c r="G335" s="219"/>
    </row>
    <row r="336" spans="2:7" ht="18.75">
      <c r="B336" s="202"/>
      <c r="C336" s="202"/>
      <c r="D336" s="219"/>
      <c r="E336" s="219"/>
      <c r="F336" s="219"/>
      <c r="G336" s="219"/>
    </row>
    <row r="337" spans="2:7" ht="18.75">
      <c r="B337" s="202"/>
      <c r="C337" s="202"/>
      <c r="D337" s="219"/>
      <c r="E337" s="219"/>
      <c r="F337" s="219"/>
      <c r="G337" s="219"/>
    </row>
    <row r="338" spans="2:7" ht="18.75">
      <c r="B338" s="202"/>
      <c r="C338" s="202"/>
      <c r="D338" s="219"/>
      <c r="E338" s="219"/>
      <c r="F338" s="219"/>
      <c r="G338" s="219"/>
    </row>
    <row r="339" spans="2:7" ht="18.75">
      <c r="B339" s="202"/>
      <c r="C339" s="202"/>
      <c r="D339" s="219"/>
      <c r="E339" s="219"/>
      <c r="F339" s="219"/>
      <c r="G339" s="219"/>
    </row>
    <row r="340" spans="2:7" ht="18.75">
      <c r="B340" s="202"/>
      <c r="C340" s="202"/>
      <c r="D340" s="219"/>
      <c r="E340" s="219"/>
      <c r="F340" s="219"/>
      <c r="G340" s="219"/>
    </row>
    <row r="341" spans="2:7" ht="18.75">
      <c r="B341" s="202"/>
      <c r="C341" s="202"/>
      <c r="D341" s="219"/>
      <c r="E341" s="219"/>
      <c r="F341" s="219"/>
      <c r="G341" s="219"/>
    </row>
    <row r="342" spans="2:7" ht="18.75">
      <c r="B342" s="202"/>
      <c r="C342" s="202"/>
      <c r="D342" s="219"/>
      <c r="E342" s="219"/>
      <c r="F342" s="219"/>
      <c r="G342" s="219"/>
    </row>
    <row r="343" spans="2:7" ht="18.75">
      <c r="B343" s="202"/>
      <c r="C343" s="202"/>
      <c r="D343" s="219"/>
      <c r="E343" s="219"/>
      <c r="F343" s="219"/>
      <c r="G343" s="219"/>
    </row>
    <row r="344" spans="2:7" ht="18.75">
      <c r="B344" s="202"/>
      <c r="C344" s="202"/>
      <c r="D344" s="219"/>
      <c r="E344" s="219"/>
      <c r="F344" s="219"/>
      <c r="G344" s="219"/>
    </row>
    <row r="345" spans="2:7" ht="18.75">
      <c r="B345" s="202"/>
      <c r="C345" s="202"/>
      <c r="D345" s="219"/>
      <c r="E345" s="219"/>
      <c r="F345" s="219"/>
      <c r="G345" s="219"/>
    </row>
    <row r="346" spans="2:7" ht="18.75">
      <c r="B346" s="202"/>
      <c r="C346" s="202"/>
      <c r="D346" s="219"/>
      <c r="E346" s="219"/>
      <c r="F346" s="219"/>
      <c r="G346" s="219"/>
    </row>
    <row r="347" spans="2:7" ht="18.75">
      <c r="B347" s="202"/>
      <c r="C347" s="202"/>
      <c r="D347" s="219"/>
      <c r="E347" s="219"/>
      <c r="F347" s="219"/>
      <c r="G347" s="219"/>
    </row>
    <row r="348" spans="2:7" ht="18.75">
      <c r="B348" s="202"/>
      <c r="C348" s="202"/>
      <c r="D348" s="219"/>
      <c r="E348" s="219"/>
      <c r="F348" s="219"/>
      <c r="G348" s="219"/>
    </row>
    <row r="349" spans="2:7" ht="18.75">
      <c r="B349" s="202"/>
      <c r="C349" s="202"/>
      <c r="D349" s="219"/>
      <c r="E349" s="219"/>
      <c r="F349" s="219"/>
      <c r="G349" s="219"/>
    </row>
    <row r="350" spans="2:7" ht="18.75">
      <c r="B350" s="202"/>
      <c r="C350" s="202"/>
      <c r="D350" s="219"/>
      <c r="E350" s="219"/>
      <c r="F350" s="219"/>
      <c r="G350" s="219"/>
    </row>
    <row r="351" spans="2:7" ht="18.75">
      <c r="B351" s="202"/>
      <c r="C351" s="202"/>
      <c r="D351" s="219"/>
      <c r="E351" s="219"/>
      <c r="F351" s="219"/>
      <c r="G351" s="219"/>
    </row>
    <row r="352" spans="2:7" ht="18.75">
      <c r="B352" s="202"/>
      <c r="C352" s="202"/>
      <c r="D352" s="219"/>
      <c r="E352" s="219"/>
      <c r="F352" s="219"/>
      <c r="G352" s="219"/>
    </row>
    <row r="353" spans="2:7" ht="18.75">
      <c r="B353" s="202"/>
      <c r="C353" s="202"/>
      <c r="D353" s="219"/>
      <c r="E353" s="219"/>
      <c r="F353" s="219"/>
      <c r="G353" s="219"/>
    </row>
    <row r="354" spans="2:7" ht="18.75">
      <c r="B354" s="202"/>
      <c r="C354" s="202"/>
      <c r="D354" s="219"/>
      <c r="E354" s="219"/>
      <c r="F354" s="219"/>
      <c r="G354" s="219"/>
    </row>
    <row r="355" spans="2:7" ht="18.75">
      <c r="B355" s="202"/>
      <c r="C355" s="202"/>
      <c r="D355" s="219"/>
      <c r="E355" s="219"/>
      <c r="F355" s="219"/>
      <c r="G355" s="219"/>
    </row>
    <row r="356" spans="2:7" ht="18.75">
      <c r="B356" s="202"/>
      <c r="C356" s="202"/>
      <c r="D356" s="219"/>
      <c r="E356" s="219"/>
      <c r="F356" s="219"/>
      <c r="G356" s="219"/>
    </row>
    <row r="357" spans="2:7" ht="18.75">
      <c r="B357" s="202"/>
      <c r="C357" s="202"/>
      <c r="D357" s="219"/>
      <c r="E357" s="219"/>
      <c r="F357" s="219"/>
      <c r="G357" s="219"/>
    </row>
    <row r="358" spans="2:7" ht="18.75">
      <c r="B358" s="202"/>
      <c r="C358" s="202"/>
      <c r="D358" s="219"/>
      <c r="E358" s="219"/>
      <c r="F358" s="219"/>
      <c r="G358" s="219"/>
    </row>
    <row r="359" spans="2:7" ht="18.75">
      <c r="B359" s="202"/>
      <c r="C359" s="202"/>
      <c r="D359" s="219"/>
      <c r="E359" s="219"/>
      <c r="F359" s="219"/>
      <c r="G359" s="219"/>
    </row>
    <row r="360" spans="2:7" ht="18.75">
      <c r="B360" s="202"/>
      <c r="C360" s="202"/>
      <c r="D360" s="219"/>
      <c r="E360" s="219"/>
      <c r="F360" s="219"/>
      <c r="G360" s="219"/>
    </row>
    <row r="361" spans="2:7" ht="18.75">
      <c r="B361" s="202"/>
      <c r="C361" s="202"/>
      <c r="D361" s="219"/>
      <c r="E361" s="219"/>
      <c r="F361" s="219"/>
      <c r="G361" s="219"/>
    </row>
    <row r="362" spans="2:7" ht="18.75">
      <c r="B362" s="202"/>
      <c r="C362" s="202"/>
      <c r="D362" s="219"/>
      <c r="E362" s="219"/>
      <c r="F362" s="219"/>
      <c r="G362" s="219"/>
    </row>
    <row r="363" spans="2:7" ht="18.75">
      <c r="B363" s="202"/>
      <c r="C363" s="202"/>
      <c r="D363" s="219"/>
      <c r="E363" s="219"/>
      <c r="F363" s="219"/>
      <c r="G363" s="219"/>
    </row>
    <row r="364" spans="2:7" ht="18.75">
      <c r="B364" s="202"/>
      <c r="C364" s="202"/>
      <c r="D364" s="219"/>
      <c r="E364" s="219"/>
      <c r="F364" s="219"/>
      <c r="G364" s="219"/>
    </row>
    <row r="365" spans="2:7" ht="18.75">
      <c r="B365" s="202"/>
      <c r="C365" s="202"/>
      <c r="D365" s="219"/>
      <c r="E365" s="219"/>
      <c r="F365" s="219"/>
      <c r="G365" s="219"/>
    </row>
    <row r="366" spans="2:7" ht="18.75">
      <c r="B366" s="202"/>
      <c r="C366" s="202"/>
      <c r="D366" s="219"/>
      <c r="E366" s="219"/>
      <c r="F366" s="219"/>
      <c r="G366" s="219"/>
    </row>
    <row r="367" spans="2:7" ht="18.75">
      <c r="B367" s="202"/>
      <c r="C367" s="202"/>
      <c r="D367" s="219"/>
      <c r="E367" s="219"/>
      <c r="F367" s="219"/>
      <c r="G367" s="219"/>
    </row>
    <row r="368" spans="2:7" ht="18.75">
      <c r="B368" s="202"/>
      <c r="C368" s="202"/>
      <c r="D368" s="219"/>
      <c r="E368" s="219"/>
      <c r="F368" s="219"/>
      <c r="G368" s="219"/>
    </row>
    <row r="369" spans="2:7" ht="18.75">
      <c r="B369" s="202"/>
      <c r="C369" s="202"/>
      <c r="D369" s="219"/>
      <c r="E369" s="219"/>
      <c r="F369" s="219"/>
      <c r="G369" s="219"/>
    </row>
    <row r="370" spans="2:7" ht="18.75">
      <c r="B370" s="202"/>
      <c r="C370" s="202"/>
      <c r="D370" s="219"/>
      <c r="E370" s="219"/>
      <c r="F370" s="219"/>
      <c r="G370" s="219"/>
    </row>
    <row r="371" spans="2:7" ht="18.75">
      <c r="B371" s="202"/>
      <c r="C371" s="202"/>
      <c r="D371" s="219"/>
      <c r="E371" s="219"/>
      <c r="F371" s="219"/>
      <c r="G371" s="219"/>
    </row>
    <row r="372" spans="2:7" ht="18.75">
      <c r="B372" s="202"/>
      <c r="C372" s="202"/>
      <c r="D372" s="219"/>
      <c r="E372" s="219"/>
      <c r="F372" s="219"/>
      <c r="G372" s="219"/>
    </row>
    <row r="373" spans="2:7" ht="18.75">
      <c r="B373" s="202"/>
      <c r="C373" s="202"/>
      <c r="D373" s="219"/>
      <c r="E373" s="219"/>
      <c r="F373" s="219"/>
      <c r="G373" s="219"/>
    </row>
    <row r="374" spans="2:7" ht="18.75">
      <c r="B374" s="202"/>
      <c r="C374" s="202"/>
      <c r="D374" s="219"/>
      <c r="E374" s="219"/>
      <c r="F374" s="219"/>
      <c r="G374" s="219"/>
    </row>
    <row r="375" spans="2:7" ht="18.75">
      <c r="B375" s="202"/>
      <c r="C375" s="202"/>
      <c r="D375" s="219"/>
      <c r="E375" s="219"/>
      <c r="F375" s="219"/>
      <c r="G375" s="219"/>
    </row>
    <row r="376" spans="2:7" ht="18.75">
      <c r="B376" s="202"/>
      <c r="C376" s="202"/>
      <c r="D376" s="219"/>
      <c r="E376" s="219"/>
      <c r="F376" s="219"/>
      <c r="G376" s="219"/>
    </row>
    <row r="377" spans="2:7" ht="18.75">
      <c r="B377" s="202"/>
      <c r="C377" s="202"/>
      <c r="D377" s="219"/>
      <c r="E377" s="219"/>
      <c r="F377" s="219"/>
      <c r="G377" s="219"/>
    </row>
    <row r="378" spans="2:7" ht="18.75">
      <c r="B378" s="202"/>
      <c r="C378" s="202"/>
      <c r="D378" s="219"/>
      <c r="E378" s="219"/>
      <c r="F378" s="219"/>
      <c r="G378" s="219"/>
    </row>
    <row r="379" spans="2:7" ht="18.75">
      <c r="B379" s="202"/>
      <c r="C379" s="202"/>
      <c r="D379" s="219"/>
      <c r="E379" s="219"/>
      <c r="F379" s="219"/>
      <c r="G379" s="219"/>
    </row>
    <row r="380" spans="2:7" ht="18.75">
      <c r="B380" s="202"/>
      <c r="C380" s="202"/>
      <c r="D380" s="219"/>
      <c r="E380" s="219"/>
      <c r="F380" s="219"/>
      <c r="G380" s="219"/>
    </row>
    <row r="381" spans="2:7" ht="18.75">
      <c r="B381" s="202"/>
      <c r="C381" s="202"/>
      <c r="D381" s="219"/>
      <c r="E381" s="219"/>
      <c r="F381" s="219"/>
      <c r="G381" s="219"/>
    </row>
    <row r="382" spans="2:7" ht="18.75">
      <c r="B382" s="202"/>
      <c r="C382" s="202"/>
      <c r="D382" s="219"/>
      <c r="E382" s="219"/>
      <c r="F382" s="219"/>
      <c r="G382" s="219"/>
    </row>
    <row r="383" spans="2:7" ht="18.75">
      <c r="B383" s="202"/>
      <c r="C383" s="202"/>
      <c r="D383" s="219"/>
      <c r="E383" s="219"/>
      <c r="F383" s="219"/>
      <c r="G383" s="219"/>
    </row>
    <row r="384" spans="2:7" ht="18.75">
      <c r="B384" s="202"/>
      <c r="C384" s="202"/>
      <c r="D384" s="219"/>
      <c r="E384" s="219"/>
      <c r="F384" s="219"/>
      <c r="G384" s="219"/>
    </row>
    <row r="385" spans="2:7" ht="18.75">
      <c r="B385" s="202"/>
      <c r="C385" s="202"/>
      <c r="D385" s="219"/>
      <c r="E385" s="219"/>
      <c r="F385" s="219"/>
      <c r="G385" s="219"/>
    </row>
    <row r="386" spans="2:7" ht="18.75">
      <c r="B386" s="202"/>
      <c r="C386" s="202"/>
      <c r="D386" s="219"/>
      <c r="E386" s="219"/>
      <c r="F386" s="219"/>
      <c r="G386" s="219"/>
    </row>
    <row r="387" spans="2:7" ht="18.75">
      <c r="B387" s="202"/>
      <c r="C387" s="202"/>
      <c r="D387" s="219"/>
      <c r="E387" s="219"/>
      <c r="F387" s="219"/>
      <c r="G387" s="219"/>
    </row>
    <row r="388" spans="2:7" ht="18.75">
      <c r="B388" s="202"/>
      <c r="C388" s="202"/>
      <c r="D388" s="219"/>
      <c r="E388" s="219"/>
      <c r="F388" s="219"/>
      <c r="G388" s="219"/>
    </row>
    <row r="389" spans="2:7" ht="18.75">
      <c r="B389" s="202"/>
      <c r="C389" s="202"/>
      <c r="D389" s="219"/>
      <c r="E389" s="219"/>
      <c r="F389" s="219"/>
      <c r="G389" s="219"/>
    </row>
    <row r="390" spans="2:7" ht="18.75">
      <c r="B390" s="202"/>
      <c r="C390" s="202"/>
      <c r="D390" s="219"/>
      <c r="E390" s="219"/>
      <c r="F390" s="219"/>
      <c r="G390" s="219"/>
    </row>
    <row r="391" spans="2:7" ht="18.75">
      <c r="B391" s="202"/>
      <c r="C391" s="202"/>
      <c r="D391" s="219"/>
      <c r="E391" s="219"/>
      <c r="F391" s="219"/>
      <c r="G391" s="219"/>
    </row>
    <row r="392" spans="2:7" ht="18.75">
      <c r="B392" s="202"/>
      <c r="C392" s="202"/>
      <c r="D392" s="219"/>
      <c r="E392" s="219"/>
      <c r="F392" s="219"/>
      <c r="G392" s="219"/>
    </row>
    <row r="393" spans="2:7" ht="18.75">
      <c r="B393" s="202"/>
      <c r="C393" s="202"/>
      <c r="D393" s="219"/>
      <c r="E393" s="219"/>
      <c r="F393" s="219"/>
      <c r="G393" s="219"/>
    </row>
    <row r="394" spans="2:7" ht="18.75">
      <c r="B394" s="202"/>
      <c r="C394" s="202"/>
      <c r="D394" s="219"/>
      <c r="E394" s="219"/>
      <c r="F394" s="219"/>
      <c r="G394" s="219"/>
    </row>
    <row r="395" spans="2:7" ht="18.75">
      <c r="B395" s="202"/>
      <c r="C395" s="202"/>
      <c r="D395" s="219"/>
      <c r="E395" s="219"/>
      <c r="F395" s="219"/>
      <c r="G395" s="219"/>
    </row>
    <row r="396" spans="2:7" ht="18.75">
      <c r="B396" s="202"/>
      <c r="C396" s="202"/>
      <c r="D396" s="219"/>
      <c r="E396" s="219"/>
      <c r="F396" s="219"/>
      <c r="G396" s="219"/>
    </row>
    <row r="397" spans="2:7" ht="18.75">
      <c r="B397" s="202"/>
      <c r="C397" s="202"/>
      <c r="D397" s="219"/>
      <c r="E397" s="219"/>
      <c r="F397" s="219"/>
      <c r="G397" s="219"/>
    </row>
    <row r="398" spans="2:7" ht="18.75">
      <c r="B398" s="202"/>
      <c r="C398" s="202"/>
      <c r="D398" s="219"/>
      <c r="E398" s="219"/>
      <c r="F398" s="219"/>
      <c r="G398" s="219"/>
    </row>
    <row r="399" spans="2:7" ht="18.75">
      <c r="B399" s="202"/>
      <c r="C399" s="202"/>
      <c r="D399" s="219"/>
      <c r="E399" s="219"/>
      <c r="F399" s="219"/>
      <c r="G399" s="219"/>
    </row>
    <row r="400" spans="2:7" ht="18.75">
      <c r="B400" s="202"/>
      <c r="C400" s="202"/>
      <c r="D400" s="219"/>
      <c r="E400" s="219"/>
      <c r="F400" s="219"/>
      <c r="G400" s="219"/>
    </row>
    <row r="401" spans="2:7" ht="18.75">
      <c r="B401" s="202"/>
      <c r="C401" s="202"/>
      <c r="D401" s="219"/>
      <c r="E401" s="219"/>
      <c r="F401" s="219"/>
      <c r="G401" s="219"/>
    </row>
    <row r="402" spans="2:7" ht="18.75">
      <c r="B402" s="202"/>
      <c r="C402" s="202"/>
      <c r="D402" s="219"/>
      <c r="E402" s="219"/>
      <c r="F402" s="219"/>
      <c r="G402" s="219"/>
    </row>
    <row r="403" spans="2:7" ht="18.75">
      <c r="B403" s="202"/>
      <c r="C403" s="202"/>
      <c r="D403" s="219"/>
      <c r="E403" s="219"/>
      <c r="F403" s="219"/>
      <c r="G403" s="219"/>
    </row>
    <row r="404" spans="2:7" ht="18.75">
      <c r="B404" s="202"/>
      <c r="C404" s="202"/>
      <c r="D404" s="219"/>
      <c r="E404" s="219"/>
      <c r="F404" s="219"/>
      <c r="G404" s="219"/>
    </row>
    <row r="405" spans="2:7" ht="18.75">
      <c r="B405" s="202"/>
      <c r="C405" s="202"/>
      <c r="D405" s="219"/>
      <c r="E405" s="219"/>
      <c r="F405" s="219"/>
      <c r="G405" s="219"/>
    </row>
    <row r="406" spans="2:7" ht="18.75">
      <c r="B406" s="202"/>
      <c r="C406" s="202"/>
      <c r="D406" s="219"/>
      <c r="E406" s="219"/>
      <c r="F406" s="219"/>
      <c r="G406" s="219"/>
    </row>
    <row r="407" spans="2:7" ht="18.75">
      <c r="B407" s="202"/>
      <c r="C407" s="202"/>
      <c r="D407" s="219"/>
      <c r="E407" s="219"/>
      <c r="F407" s="219"/>
      <c r="G407" s="219"/>
    </row>
    <row r="408" spans="2:7" ht="18.75">
      <c r="B408" s="202"/>
      <c r="C408" s="202"/>
      <c r="D408" s="219"/>
      <c r="E408" s="219"/>
      <c r="F408" s="219"/>
      <c r="G408" s="219"/>
    </row>
    <row r="409" spans="2:7" ht="18.75">
      <c r="B409" s="202"/>
      <c r="C409" s="202"/>
      <c r="D409" s="219"/>
      <c r="E409" s="219"/>
      <c r="F409" s="219"/>
      <c r="G409" s="219"/>
    </row>
    <row r="410" spans="2:7" ht="18.75">
      <c r="B410" s="202"/>
      <c r="C410" s="202"/>
      <c r="D410" s="219"/>
      <c r="E410" s="219"/>
      <c r="F410" s="219"/>
      <c r="G410" s="219"/>
    </row>
    <row r="411" spans="2:7" ht="18.75">
      <c r="B411" s="202"/>
      <c r="C411" s="202"/>
      <c r="D411" s="219"/>
      <c r="E411" s="219"/>
      <c r="F411" s="219"/>
      <c r="G411" s="219"/>
    </row>
    <row r="412" spans="2:7" ht="18.75">
      <c r="B412" s="202"/>
      <c r="C412" s="202"/>
      <c r="D412" s="219"/>
      <c r="E412" s="219"/>
      <c r="F412" s="219"/>
      <c r="G412" s="219"/>
    </row>
    <row r="413" spans="2:7" ht="18.75">
      <c r="B413" s="202"/>
      <c r="C413" s="202"/>
      <c r="D413" s="219"/>
      <c r="E413" s="219"/>
      <c r="F413" s="219"/>
      <c r="G413" s="219"/>
    </row>
    <row r="414" spans="2:7" ht="18.75">
      <c r="B414" s="202"/>
      <c r="C414" s="202"/>
      <c r="D414" s="219"/>
      <c r="E414" s="219"/>
      <c r="F414" s="219"/>
      <c r="G414" s="219"/>
    </row>
    <row r="415" spans="2:7" ht="18.75">
      <c r="B415" s="202"/>
      <c r="C415" s="202"/>
      <c r="D415" s="219"/>
      <c r="E415" s="219"/>
      <c r="F415" s="219"/>
      <c r="G415" s="219"/>
    </row>
    <row r="416" spans="2:7" ht="18.75">
      <c r="B416" s="202"/>
      <c r="C416" s="202"/>
      <c r="D416" s="219"/>
      <c r="E416" s="219"/>
      <c r="F416" s="219"/>
      <c r="G416" s="219"/>
    </row>
    <row r="417" spans="2:7" ht="18.75">
      <c r="B417" s="202"/>
      <c r="C417" s="202"/>
      <c r="D417" s="219"/>
      <c r="E417" s="219"/>
      <c r="F417" s="219"/>
      <c r="G417" s="219"/>
    </row>
    <row r="418" spans="2:7" ht="18.75">
      <c r="B418" s="202"/>
      <c r="C418" s="202"/>
      <c r="D418" s="219"/>
      <c r="E418" s="219"/>
      <c r="F418" s="219"/>
      <c r="G418" s="219"/>
    </row>
    <row r="419" spans="2:7" ht="18.75">
      <c r="B419" s="202"/>
      <c r="C419" s="202"/>
      <c r="D419" s="219"/>
      <c r="E419" s="219"/>
      <c r="F419" s="219"/>
      <c r="G419" s="219"/>
    </row>
    <row r="420" spans="2:7" ht="18.75">
      <c r="B420" s="202"/>
      <c r="C420" s="202"/>
      <c r="D420" s="219"/>
      <c r="E420" s="219"/>
      <c r="F420" s="219"/>
      <c r="G420" s="219"/>
    </row>
    <row r="421" spans="2:7" ht="18.75">
      <c r="B421" s="202"/>
      <c r="C421" s="202"/>
      <c r="D421" s="219"/>
      <c r="E421" s="219"/>
      <c r="F421" s="219"/>
      <c r="G421" s="219"/>
    </row>
    <row r="422" spans="2:7" ht="18.75">
      <c r="B422" s="202"/>
      <c r="C422" s="202"/>
      <c r="D422" s="219"/>
      <c r="E422" s="219"/>
      <c r="F422" s="219"/>
      <c r="G422" s="219"/>
    </row>
    <row r="423" spans="2:7" ht="18.75">
      <c r="B423" s="202"/>
      <c r="C423" s="202"/>
      <c r="D423" s="219"/>
      <c r="E423" s="219"/>
      <c r="F423" s="219"/>
      <c r="G423" s="219"/>
    </row>
    <row r="424" spans="2:7" ht="18.75">
      <c r="B424" s="202"/>
      <c r="C424" s="202"/>
      <c r="D424" s="219"/>
      <c r="E424" s="219"/>
      <c r="F424" s="219"/>
      <c r="G424" s="219"/>
    </row>
    <row r="425" spans="2:7" ht="18.75">
      <c r="B425" s="202"/>
      <c r="C425" s="202"/>
      <c r="D425" s="219"/>
      <c r="E425" s="219"/>
      <c r="F425" s="219"/>
      <c r="G425" s="219"/>
    </row>
    <row r="426" spans="2:7" ht="18.75">
      <c r="B426" s="202"/>
      <c r="C426" s="202"/>
      <c r="D426" s="219"/>
      <c r="E426" s="219"/>
      <c r="F426" s="219"/>
      <c r="G426" s="219"/>
    </row>
    <row r="427" spans="2:7" ht="18.75">
      <c r="B427" s="202"/>
      <c r="C427" s="202"/>
      <c r="D427" s="219"/>
      <c r="E427" s="219"/>
      <c r="F427" s="219"/>
      <c r="G427" s="219"/>
    </row>
    <row r="428" spans="2:7" ht="18.75">
      <c r="B428" s="202"/>
      <c r="C428" s="202"/>
      <c r="D428" s="219"/>
      <c r="E428" s="219"/>
      <c r="F428" s="219"/>
      <c r="G428" s="219"/>
    </row>
    <row r="429" spans="2:7" ht="18.75">
      <c r="B429" s="202"/>
      <c r="C429" s="202"/>
      <c r="D429" s="219"/>
      <c r="E429" s="219"/>
      <c r="F429" s="219"/>
      <c r="G429" s="219"/>
    </row>
    <row r="430" spans="2:7" ht="18.75">
      <c r="B430" s="202"/>
      <c r="C430" s="202"/>
      <c r="D430" s="219"/>
      <c r="E430" s="219"/>
      <c r="F430" s="219"/>
      <c r="G430" s="219"/>
    </row>
    <row r="431" spans="2:7" ht="18.75">
      <c r="B431" s="202"/>
      <c r="C431" s="202"/>
      <c r="D431" s="219"/>
      <c r="E431" s="219"/>
      <c r="F431" s="219"/>
      <c r="G431" s="219"/>
    </row>
    <row r="432" spans="2:7" ht="18.75">
      <c r="B432" s="202"/>
      <c r="C432" s="202"/>
      <c r="D432" s="219"/>
      <c r="E432" s="219"/>
      <c r="F432" s="219"/>
      <c r="G432" s="219"/>
    </row>
    <row r="433" spans="2:7" ht="18.75">
      <c r="B433" s="202"/>
      <c r="C433" s="202"/>
      <c r="D433" s="219"/>
      <c r="E433" s="219"/>
      <c r="F433" s="219"/>
      <c r="G433" s="219"/>
    </row>
    <row r="434" spans="2:7" ht="18.75">
      <c r="B434" s="202"/>
      <c r="C434" s="202"/>
      <c r="D434" s="219"/>
      <c r="E434" s="219"/>
      <c r="F434" s="219"/>
      <c r="G434" s="219"/>
    </row>
    <row r="435" spans="2:7" ht="18.75">
      <c r="B435" s="202"/>
      <c r="C435" s="202"/>
      <c r="D435" s="219"/>
      <c r="E435" s="219"/>
      <c r="F435" s="219"/>
      <c r="G435" s="219"/>
    </row>
    <row r="436" spans="2:7" ht="18.75">
      <c r="B436" s="202"/>
      <c r="C436" s="202"/>
      <c r="D436" s="219"/>
      <c r="E436" s="219"/>
      <c r="F436" s="219"/>
      <c r="G436" s="219"/>
    </row>
    <row r="437" spans="2:7" ht="18.75">
      <c r="B437" s="202"/>
      <c r="C437" s="202"/>
      <c r="D437" s="219"/>
      <c r="E437" s="219"/>
      <c r="F437" s="219"/>
      <c r="G437" s="219"/>
    </row>
    <row r="438" spans="2:7" ht="18.75">
      <c r="B438" s="202"/>
      <c r="C438" s="202"/>
      <c r="D438" s="219"/>
      <c r="E438" s="219"/>
      <c r="F438" s="219"/>
      <c r="G438" s="219"/>
    </row>
    <row r="439" spans="2:7" ht="18.75">
      <c r="B439" s="202"/>
      <c r="C439" s="202"/>
      <c r="D439" s="219"/>
      <c r="E439" s="219"/>
      <c r="F439" s="219"/>
      <c r="G439" s="219"/>
    </row>
    <row r="440" spans="2:7" ht="18.75">
      <c r="B440" s="202"/>
      <c r="C440" s="202"/>
      <c r="D440" s="219"/>
      <c r="E440" s="219"/>
      <c r="F440" s="219"/>
      <c r="G440" s="219"/>
    </row>
    <row r="441" spans="2:7" ht="18.75">
      <c r="B441" s="202"/>
      <c r="C441" s="202"/>
      <c r="D441" s="219"/>
      <c r="E441" s="219"/>
      <c r="F441" s="219"/>
      <c r="G441" s="219"/>
    </row>
    <row r="442" spans="2:7" ht="18.75">
      <c r="B442" s="202"/>
      <c r="C442" s="202"/>
      <c r="D442" s="219"/>
      <c r="E442" s="219"/>
      <c r="F442" s="219"/>
      <c r="G442" s="219"/>
    </row>
    <row r="443" spans="2:7" ht="18.75">
      <c r="B443" s="202"/>
      <c r="C443" s="202"/>
      <c r="D443" s="219"/>
      <c r="E443" s="219"/>
      <c r="F443" s="219"/>
      <c r="G443" s="219"/>
    </row>
    <row r="444" spans="2:7" ht="18.75">
      <c r="B444" s="202"/>
      <c r="C444" s="202"/>
      <c r="D444" s="219"/>
      <c r="E444" s="219"/>
      <c r="F444" s="219"/>
      <c r="G444" s="219"/>
    </row>
    <row r="445" spans="2:7" ht="18.75">
      <c r="B445" s="202"/>
      <c r="C445" s="202"/>
      <c r="D445" s="219"/>
      <c r="E445" s="219"/>
      <c r="F445" s="219"/>
      <c r="G445" s="219"/>
    </row>
    <row r="446" spans="2:7" ht="18.75">
      <c r="B446" s="202"/>
      <c r="C446" s="202"/>
      <c r="D446" s="219"/>
      <c r="E446" s="219"/>
      <c r="F446" s="219"/>
      <c r="G446" s="219"/>
    </row>
    <row r="447" spans="2:7" ht="18.75">
      <c r="B447" s="202"/>
      <c r="C447" s="202"/>
      <c r="D447" s="219"/>
      <c r="E447" s="219"/>
      <c r="F447" s="219"/>
      <c r="G447" s="219"/>
    </row>
    <row r="448" spans="2:7" ht="18.75">
      <c r="B448" s="202"/>
      <c r="C448" s="202"/>
      <c r="D448" s="219"/>
      <c r="E448" s="219"/>
      <c r="F448" s="219"/>
      <c r="G448" s="219"/>
    </row>
    <row r="449" spans="2:7" ht="18.75">
      <c r="B449" s="202"/>
      <c r="C449" s="202"/>
      <c r="D449" s="219"/>
      <c r="E449" s="219"/>
      <c r="F449" s="219"/>
      <c r="G449" s="219"/>
    </row>
    <row r="450" spans="2:7" ht="18.75">
      <c r="B450" s="202"/>
      <c r="C450" s="202"/>
      <c r="D450" s="219"/>
      <c r="E450" s="219"/>
      <c r="F450" s="219"/>
      <c r="G450" s="219"/>
    </row>
    <row r="451" spans="2:7" ht="18.75">
      <c r="B451" s="202"/>
      <c r="C451" s="202"/>
      <c r="D451" s="219"/>
      <c r="E451" s="219"/>
      <c r="F451" s="219"/>
      <c r="G451" s="219"/>
    </row>
    <row r="452" spans="2:7" ht="18.75">
      <c r="B452" s="202"/>
      <c r="C452" s="202"/>
      <c r="D452" s="219"/>
      <c r="E452" s="219"/>
      <c r="F452" s="219"/>
      <c r="G452" s="219"/>
    </row>
    <row r="453" spans="2:7" ht="18.75">
      <c r="B453" s="202"/>
      <c r="C453" s="202"/>
      <c r="D453" s="219"/>
      <c r="E453" s="219"/>
      <c r="F453" s="219"/>
      <c r="G453" s="219"/>
    </row>
    <row r="454" spans="2:7" ht="18.75">
      <c r="B454" s="202"/>
      <c r="C454" s="202"/>
      <c r="D454" s="219"/>
      <c r="E454" s="219"/>
      <c r="F454" s="219"/>
      <c r="G454" s="219"/>
    </row>
    <row r="455" spans="2:7" ht="18.75">
      <c r="B455" s="202"/>
      <c r="C455" s="202"/>
      <c r="D455" s="219"/>
      <c r="E455" s="219"/>
      <c r="F455" s="219"/>
      <c r="G455" s="219"/>
    </row>
    <row r="456" spans="2:7" ht="18.75">
      <c r="B456" s="202"/>
      <c r="C456" s="202"/>
      <c r="D456" s="219"/>
      <c r="E456" s="219"/>
      <c r="F456" s="219"/>
      <c r="G456" s="219"/>
    </row>
    <row r="457" spans="2:7" ht="18.75">
      <c r="B457" s="202"/>
      <c r="C457" s="202"/>
      <c r="D457" s="219"/>
      <c r="E457" s="219"/>
      <c r="F457" s="219"/>
      <c r="G457" s="219"/>
    </row>
    <row r="458" spans="2:7" ht="18.75">
      <c r="B458" s="202"/>
      <c r="C458" s="202"/>
      <c r="D458" s="219"/>
      <c r="E458" s="219"/>
      <c r="F458" s="219"/>
      <c r="G458" s="219"/>
    </row>
    <row r="459" spans="2:7" ht="18.75">
      <c r="B459" s="202"/>
      <c r="C459" s="202"/>
      <c r="D459" s="219"/>
      <c r="E459" s="219"/>
      <c r="F459" s="219"/>
      <c r="G459" s="219"/>
    </row>
    <row r="460" spans="2:7" ht="18.75">
      <c r="B460" s="202"/>
      <c r="C460" s="202"/>
      <c r="D460" s="219"/>
      <c r="E460" s="219"/>
      <c r="F460" s="219"/>
      <c r="G460" s="219"/>
    </row>
    <row r="461" spans="2:7" ht="18.75">
      <c r="B461" s="202"/>
      <c r="C461" s="202"/>
      <c r="D461" s="219"/>
      <c r="E461" s="219"/>
      <c r="F461" s="219"/>
      <c r="G461" s="219"/>
    </row>
    <row r="462" spans="2:7" ht="18.75">
      <c r="B462" s="202"/>
      <c r="C462" s="202"/>
      <c r="D462" s="219"/>
      <c r="E462" s="219"/>
      <c r="F462" s="219"/>
      <c r="G462" s="219"/>
    </row>
    <row r="463" spans="2:7" ht="18.75">
      <c r="B463" s="202"/>
      <c r="C463" s="202"/>
      <c r="D463" s="219"/>
      <c r="E463" s="219"/>
      <c r="F463" s="219"/>
      <c r="G463" s="219"/>
    </row>
    <row r="464" spans="2:7" ht="18.75">
      <c r="B464" s="202"/>
      <c r="C464" s="202"/>
      <c r="D464" s="219"/>
      <c r="E464" s="219"/>
      <c r="F464" s="219"/>
      <c r="G464" s="219"/>
    </row>
    <row r="465" spans="2:7" ht="18.75">
      <c r="B465" s="202"/>
      <c r="C465" s="202"/>
      <c r="D465" s="219"/>
      <c r="E465" s="219"/>
      <c r="F465" s="219"/>
      <c r="G465" s="219"/>
    </row>
    <row r="466" spans="2:7" ht="18.75">
      <c r="B466" s="202"/>
      <c r="C466" s="202"/>
      <c r="D466" s="219"/>
      <c r="E466" s="219"/>
      <c r="F466" s="219"/>
      <c r="G466" s="219"/>
    </row>
    <row r="467" spans="2:7" ht="18.75">
      <c r="B467" s="202"/>
      <c r="C467" s="202"/>
      <c r="D467" s="219"/>
      <c r="E467" s="219"/>
      <c r="F467" s="219"/>
      <c r="G467" s="219"/>
    </row>
    <row r="468" spans="2:7" ht="18.75">
      <c r="B468" s="202"/>
      <c r="C468" s="202"/>
      <c r="D468" s="219"/>
      <c r="E468" s="219"/>
      <c r="F468" s="219"/>
      <c r="G468" s="219"/>
    </row>
    <row r="469" spans="2:7" ht="18.75">
      <c r="B469" s="202"/>
      <c r="C469" s="202"/>
      <c r="D469" s="219"/>
      <c r="E469" s="219"/>
      <c r="F469" s="219"/>
      <c r="G469" s="219"/>
    </row>
    <row r="470" spans="2:7" ht="18.75">
      <c r="B470" s="202"/>
      <c r="C470" s="202"/>
      <c r="D470" s="219"/>
      <c r="E470" s="219"/>
      <c r="F470" s="219"/>
      <c r="G470" s="219"/>
    </row>
    <row r="471" spans="2:7" ht="18.75">
      <c r="B471" s="202"/>
      <c r="C471" s="202"/>
      <c r="D471" s="219"/>
      <c r="E471" s="219"/>
      <c r="F471" s="219"/>
      <c r="G471" s="219"/>
    </row>
    <row r="472" spans="2:7" ht="18.75">
      <c r="B472" s="202"/>
      <c r="C472" s="202"/>
      <c r="D472" s="219"/>
      <c r="E472" s="219"/>
      <c r="F472" s="219"/>
      <c r="G472" s="219"/>
    </row>
    <row r="473" spans="2:7" ht="18.75">
      <c r="B473" s="202"/>
      <c r="C473" s="202"/>
      <c r="D473" s="219"/>
      <c r="E473" s="219"/>
      <c r="F473" s="219"/>
      <c r="G473" s="219"/>
    </row>
    <row r="474" spans="2:7" ht="18.75">
      <c r="B474" s="202"/>
      <c r="C474" s="202"/>
      <c r="D474" s="219"/>
      <c r="E474" s="219"/>
      <c r="F474" s="219"/>
      <c r="G474" s="219"/>
    </row>
    <row r="475" spans="2:7" ht="18.75">
      <c r="B475" s="202"/>
      <c r="C475" s="202"/>
      <c r="D475" s="219"/>
      <c r="E475" s="219"/>
      <c r="F475" s="219"/>
      <c r="G475" s="219"/>
    </row>
    <row r="476" spans="2:7" ht="18.75">
      <c r="B476" s="202"/>
      <c r="C476" s="202"/>
      <c r="D476" s="219"/>
      <c r="E476" s="219"/>
      <c r="F476" s="219"/>
      <c r="G476" s="219"/>
    </row>
    <row r="477" spans="2:7" ht="18.75">
      <c r="B477" s="202"/>
      <c r="C477" s="202"/>
      <c r="D477" s="219"/>
      <c r="E477" s="219"/>
      <c r="F477" s="219"/>
      <c r="G477" s="219"/>
    </row>
    <row r="478" spans="2:7" ht="18.75">
      <c r="B478" s="202"/>
      <c r="C478" s="202"/>
      <c r="D478" s="219"/>
      <c r="E478" s="219"/>
      <c r="F478" s="219"/>
      <c r="G478" s="219"/>
    </row>
    <row r="479" spans="2:7" ht="18.75">
      <c r="B479" s="202"/>
      <c r="C479" s="202"/>
      <c r="D479" s="219"/>
      <c r="E479" s="219"/>
      <c r="F479" s="219"/>
      <c r="G479" s="219"/>
    </row>
    <row r="480" spans="2:7" ht="18.75">
      <c r="B480" s="202"/>
      <c r="C480" s="202"/>
      <c r="D480" s="219"/>
      <c r="E480" s="219"/>
      <c r="F480" s="219"/>
      <c r="G480" s="219"/>
    </row>
    <row r="481" spans="2:7" ht="18.75">
      <c r="B481" s="202"/>
      <c r="C481" s="202"/>
      <c r="D481" s="219"/>
      <c r="E481" s="219"/>
      <c r="F481" s="219"/>
      <c r="G481" s="219"/>
    </row>
    <row r="482" spans="2:7" ht="18.75">
      <c r="B482" s="202"/>
      <c r="C482" s="202"/>
      <c r="D482" s="219"/>
      <c r="E482" s="219"/>
      <c r="F482" s="219"/>
      <c r="G482" s="219"/>
    </row>
    <row r="483" spans="2:7" ht="18.75">
      <c r="B483" s="202"/>
      <c r="C483" s="202"/>
      <c r="D483" s="219"/>
      <c r="E483" s="219"/>
      <c r="F483" s="219"/>
      <c r="G483" s="219"/>
    </row>
    <row r="484" spans="2:7" ht="18.75">
      <c r="B484" s="202"/>
      <c r="C484" s="202"/>
      <c r="D484" s="219"/>
      <c r="E484" s="219"/>
      <c r="F484" s="219"/>
      <c r="G484" s="219"/>
    </row>
    <row r="485" spans="2:7" ht="18.75">
      <c r="B485" s="202"/>
      <c r="C485" s="202"/>
      <c r="D485" s="219"/>
      <c r="E485" s="219"/>
      <c r="F485" s="219"/>
      <c r="G485" s="219"/>
    </row>
    <row r="486" spans="2:7" ht="18.75">
      <c r="B486" s="202"/>
      <c r="C486" s="202"/>
      <c r="D486" s="219"/>
      <c r="E486" s="219"/>
      <c r="F486" s="219"/>
      <c r="G486" s="219"/>
    </row>
  </sheetData>
  <sheetProtection sort="0" autoFilter="0" pivotTables="0"/>
  <mergeCells count="19">
    <mergeCell ref="A1:U1"/>
    <mergeCell ref="H3:H4"/>
    <mergeCell ref="I3:J3"/>
    <mergeCell ref="K3:K4"/>
    <mergeCell ref="L3:L4"/>
    <mergeCell ref="M3:M4"/>
    <mergeCell ref="N3:N4"/>
    <mergeCell ref="O3:O4"/>
    <mergeCell ref="P3:Q3"/>
    <mergeCell ref="R3:R4"/>
    <mergeCell ref="S3:S4"/>
    <mergeCell ref="T3:T4"/>
    <mergeCell ref="U3:U4"/>
    <mergeCell ref="A3:A4"/>
    <mergeCell ref="B3:C3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90" zoomScaleSheetLayoutView="90" workbookViewId="0">
      <selection activeCell="C28" sqref="C28"/>
    </sheetView>
  </sheetViews>
  <sheetFormatPr defaultRowHeight="14.25"/>
  <cols>
    <col min="1" max="2" width="20.375" customWidth="1"/>
    <col min="3" max="3" width="18.75" customWidth="1"/>
    <col min="4" max="5" width="18.375" customWidth="1"/>
    <col min="6" max="6" width="18.125" customWidth="1"/>
    <col min="7" max="7" width="18.375" customWidth="1"/>
  </cols>
  <sheetData>
    <row r="1" spans="1:7" ht="18.75">
      <c r="A1" s="328" t="s">
        <v>97</v>
      </c>
      <c r="B1" s="328"/>
      <c r="C1" s="328"/>
      <c r="D1" s="328"/>
      <c r="E1" s="328"/>
      <c r="F1" s="328"/>
      <c r="G1" s="328"/>
    </row>
    <row r="2" spans="1:7" ht="18.75">
      <c r="A2" s="412" t="s">
        <v>98</v>
      </c>
      <c r="B2" s="412"/>
      <c r="C2" s="412"/>
      <c r="D2" s="412"/>
      <c r="E2" s="412"/>
      <c r="F2" s="412"/>
      <c r="G2" s="412"/>
    </row>
    <row r="3" spans="1:7" ht="82.5" customHeight="1">
      <c r="A3" s="19" t="s">
        <v>43</v>
      </c>
      <c r="B3" s="19" t="s">
        <v>99</v>
      </c>
      <c r="C3" s="19" t="s">
        <v>100</v>
      </c>
      <c r="D3" s="19" t="s">
        <v>101</v>
      </c>
      <c r="E3" s="19" t="s">
        <v>102</v>
      </c>
      <c r="F3" s="19" t="s">
        <v>103</v>
      </c>
      <c r="G3" s="19" t="s">
        <v>104</v>
      </c>
    </row>
    <row r="4" spans="1:7" ht="25.5" customHeight="1">
      <c r="A4" s="126">
        <v>1</v>
      </c>
      <c r="B4" s="127"/>
      <c r="C4" s="126"/>
      <c r="D4" s="127"/>
      <c r="E4" s="126">
        <v>0</v>
      </c>
      <c r="F4" s="126"/>
      <c r="G4" s="128"/>
    </row>
    <row r="5" spans="1:7" ht="15.75">
      <c r="A5" s="126">
        <v>2</v>
      </c>
      <c r="B5" s="127"/>
      <c r="C5" s="126"/>
      <c r="D5" s="127"/>
      <c r="E5" s="126">
        <v>0</v>
      </c>
      <c r="F5" s="126"/>
      <c r="G5" s="126"/>
    </row>
    <row r="6" spans="1:7" ht="15.75">
      <c r="A6" s="126">
        <v>3</v>
      </c>
      <c r="B6" s="127"/>
      <c r="C6" s="126"/>
      <c r="D6" s="127"/>
      <c r="E6" s="126">
        <v>0</v>
      </c>
      <c r="F6" s="126"/>
      <c r="G6" s="126"/>
    </row>
    <row r="7" spans="1:7" ht="15.75">
      <c r="A7" s="126">
        <v>4</v>
      </c>
      <c r="B7" s="127"/>
      <c r="C7" s="126"/>
      <c r="D7" s="127"/>
      <c r="E7" s="126">
        <v>0</v>
      </c>
      <c r="F7" s="126"/>
      <c r="G7" s="126"/>
    </row>
    <row r="8" spans="1:7" ht="15.75">
      <c r="A8" s="126">
        <v>5</v>
      </c>
      <c r="B8" s="127"/>
      <c r="C8" s="126"/>
      <c r="D8" s="127"/>
      <c r="E8" s="126">
        <v>0</v>
      </c>
      <c r="F8" s="126"/>
      <c r="G8" s="126"/>
    </row>
    <row r="9" spans="1:7" ht="15.75">
      <c r="A9" s="126">
        <v>6</v>
      </c>
      <c r="B9" s="127"/>
      <c r="C9" s="126"/>
      <c r="D9" s="127"/>
      <c r="E9" s="126">
        <v>0</v>
      </c>
      <c r="F9" s="126"/>
      <c r="G9" s="126"/>
    </row>
    <row r="10" spans="1:7" ht="15.75">
      <c r="A10" s="126">
        <v>7</v>
      </c>
      <c r="B10" s="127"/>
      <c r="C10" s="126"/>
      <c r="D10" s="127"/>
      <c r="E10" s="126">
        <v>0</v>
      </c>
      <c r="F10" s="126"/>
      <c r="G10" s="126"/>
    </row>
    <row r="11" spans="1:7" ht="15.75">
      <c r="A11" s="126">
        <v>8</v>
      </c>
      <c r="B11" s="127"/>
      <c r="C11" s="126"/>
      <c r="D11" s="127"/>
      <c r="E11" s="126">
        <v>0</v>
      </c>
      <c r="F11" s="126"/>
      <c r="G11" s="126"/>
    </row>
    <row r="12" spans="1:7" ht="15.75">
      <c r="A12" s="126">
        <v>9</v>
      </c>
      <c r="B12" s="127"/>
      <c r="C12" s="126"/>
      <c r="D12" s="127"/>
      <c r="E12" s="126">
        <v>0</v>
      </c>
      <c r="F12" s="126"/>
      <c r="G12" s="126"/>
    </row>
    <row r="13" spans="1:7" ht="18.75">
      <c r="A13" s="126">
        <v>10</v>
      </c>
      <c r="B13" s="127"/>
      <c r="C13" s="126"/>
      <c r="D13" s="127"/>
      <c r="E13" s="126">
        <v>0</v>
      </c>
      <c r="F13" s="25"/>
      <c r="G13" s="126"/>
    </row>
    <row r="14" spans="1:7" ht="15.75">
      <c r="A14" s="126">
        <v>11</v>
      </c>
      <c r="B14" s="127"/>
      <c r="C14" s="126"/>
      <c r="D14" s="127"/>
      <c r="E14" s="126">
        <v>0</v>
      </c>
      <c r="F14" s="126"/>
      <c r="G14" s="126"/>
    </row>
    <row r="15" spans="1:7" ht="15.75">
      <c r="A15" s="126">
        <v>12</v>
      </c>
      <c r="B15" s="127"/>
      <c r="C15" s="126"/>
      <c r="D15" s="127"/>
      <c r="E15" s="126">
        <v>0</v>
      </c>
      <c r="F15" s="126"/>
      <c r="G15" s="126"/>
    </row>
    <row r="16" spans="1:7" ht="15.75">
      <c r="A16" s="126">
        <v>13</v>
      </c>
      <c r="B16" s="127"/>
      <c r="C16" s="126"/>
      <c r="D16" s="127"/>
      <c r="E16" s="126">
        <v>0</v>
      </c>
      <c r="F16" s="126"/>
      <c r="G16" s="126"/>
    </row>
    <row r="17" spans="1:7" ht="15.75">
      <c r="A17" s="126">
        <v>14</v>
      </c>
      <c r="B17" s="127"/>
      <c r="C17" s="126"/>
      <c r="D17" s="127"/>
      <c r="E17" s="126">
        <v>0</v>
      </c>
      <c r="F17" s="126"/>
      <c r="G17" s="126"/>
    </row>
    <row r="18" spans="1:7" ht="15.75">
      <c r="A18" s="126">
        <v>15</v>
      </c>
      <c r="B18" s="127"/>
      <c r="C18" s="126"/>
      <c r="D18" s="127"/>
      <c r="E18" s="126">
        <v>0</v>
      </c>
      <c r="F18" s="126"/>
      <c r="G18" s="126"/>
    </row>
    <row r="19" spans="1:7" ht="15.75">
      <c r="A19" s="126">
        <v>16</v>
      </c>
      <c r="B19" s="127"/>
      <c r="C19" s="126"/>
      <c r="D19" s="127"/>
      <c r="E19" s="126">
        <v>0</v>
      </c>
      <c r="F19" s="126"/>
      <c r="G19" s="126"/>
    </row>
    <row r="20" spans="1:7" ht="15.75">
      <c r="A20" s="126">
        <v>17</v>
      </c>
      <c r="B20" s="127"/>
      <c r="C20" s="126"/>
      <c r="D20" s="127"/>
      <c r="E20" s="126">
        <v>0</v>
      </c>
      <c r="F20" s="126"/>
      <c r="G20" s="126"/>
    </row>
    <row r="21" spans="1:7" ht="15.75">
      <c r="A21" s="126">
        <v>18</v>
      </c>
      <c r="B21" s="127"/>
      <c r="C21" s="126"/>
      <c r="D21" s="127"/>
      <c r="E21" s="126">
        <v>0</v>
      </c>
      <c r="F21" s="126"/>
      <c r="G21" s="126"/>
    </row>
    <row r="22" spans="1:7" ht="15.75">
      <c r="A22" s="126">
        <v>19</v>
      </c>
      <c r="B22" s="127"/>
      <c r="C22" s="126"/>
      <c r="D22" s="127"/>
      <c r="E22" s="126">
        <v>0</v>
      </c>
      <c r="F22" s="126"/>
      <c r="G22" s="126"/>
    </row>
    <row r="23" spans="1:7" ht="15.75">
      <c r="A23" s="126">
        <v>20</v>
      </c>
      <c r="B23" s="127"/>
      <c r="C23" s="126"/>
      <c r="D23" s="127"/>
      <c r="E23" s="126">
        <v>0</v>
      </c>
      <c r="F23" s="126"/>
      <c r="G23" s="126"/>
    </row>
    <row r="24" spans="1:7" ht="18.75">
      <c r="A24" s="378" t="s">
        <v>96</v>
      </c>
      <c r="B24" s="379"/>
      <c r="C24" s="32"/>
      <c r="D24" s="32"/>
      <c r="E24" s="32">
        <f>E23+E22+E21+E20+E19+E18+E17+E16+E15+E14+E13+E12+E11+E10+E9+E8+E7+E6+E5+E4</f>
        <v>0</v>
      </c>
      <c r="F24" s="32"/>
      <c r="G24" s="32"/>
    </row>
  </sheetData>
  <mergeCells count="3">
    <mergeCell ref="A1:G1"/>
    <mergeCell ref="A2:G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Титул</vt:lpstr>
      <vt:lpstr>Разделы 1.1.-1.6</vt:lpstr>
      <vt:lpstr>Раздел 1.7</vt:lpstr>
      <vt:lpstr>Раздел 1.8</vt:lpstr>
      <vt:lpstr>Раздел 1.9</vt:lpstr>
      <vt:lpstr>Раздел 1.10</vt:lpstr>
      <vt:lpstr>Раздел 1.11</vt:lpstr>
      <vt:lpstr>Раздел 1.12</vt:lpstr>
      <vt:lpstr>Раздел 2.1</vt:lpstr>
      <vt:lpstr>Раздел 2.2</vt:lpstr>
      <vt:lpstr>Раздел 2.3</vt:lpstr>
      <vt:lpstr>Раздел 3</vt:lpstr>
      <vt:lpstr>Раздел 4</vt:lpstr>
      <vt:lpstr>Раздел 5.1</vt:lpstr>
      <vt:lpstr>Раздел 5.2</vt:lpstr>
      <vt:lpstr>Раздел 5.3</vt:lpstr>
      <vt:lpstr>Раздел 6.1</vt:lpstr>
      <vt:lpstr>Раздел 6.2</vt:lpstr>
      <vt:lpstr>Раздел 6.3</vt:lpstr>
      <vt:lpstr>Раздел 6.4</vt:lpstr>
      <vt:lpstr>'Раздел 1.10'!OLE_LINK1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2023-11-10T08:13:25Z</dcterms:modified>
</cp:coreProperties>
</file>