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20490" windowHeight="7755" tabRatio="656" firstSheet="9" activeTab="20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6" sheetId="10" r:id="rId12"/>
    <sheet name="Раздел 7" sheetId="11" r:id="rId13"/>
    <sheet name="Раздел 8.1" sheetId="12" r:id="rId14"/>
    <sheet name="Раздел 8.2" sheetId="18" r:id="rId15"/>
    <sheet name="Раздел 8.3" sheetId="19" r:id="rId16"/>
    <sheet name="Раздел 9" sheetId="23" r:id="rId17"/>
    <sheet name="Раздел 10.1" sheetId="5" r:id="rId18"/>
    <sheet name="Раздел 10.2" sheetId="20" r:id="rId19"/>
    <sheet name="Раздел 10.3" sheetId="21" r:id="rId20"/>
    <sheet name="Раздел 10.4." sheetId="27" r:id="rId21"/>
    <sheet name="Раздел 10.4" sheetId="22" state="hidden" r:id="rId22"/>
  </sheets>
  <externalReferences>
    <externalReference r:id="rId23"/>
  </externalReferences>
  <definedNames>
    <definedName name="_xlnm.Print_Area" localSheetId="2">'Раздел 1.1'!$A$1:$H$16</definedName>
    <definedName name="_xlnm.Print_Area" localSheetId="17">'Раздел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D10" i="15" l="1"/>
  <c r="E17" i="27"/>
  <c r="D17" i="27"/>
  <c r="C17" i="27"/>
  <c r="B17" i="27"/>
  <c r="B8" i="12"/>
  <c r="C17" i="22"/>
  <c r="D17" i="22"/>
  <c r="E17" i="22"/>
  <c r="B17" i="22"/>
  <c r="C10" i="10"/>
  <c r="D10" i="10"/>
  <c r="E10" i="10"/>
  <c r="B10" i="10"/>
  <c r="B9" i="14"/>
  <c r="B3" i="14"/>
  <c r="C3" i="14" s="1"/>
  <c r="E15" i="1"/>
  <c r="F15" i="1"/>
  <c r="L73" i="3"/>
  <c r="K73" i="3"/>
  <c r="J73" i="3"/>
  <c r="I73" i="3"/>
  <c r="H73" i="3"/>
  <c r="G73" i="3"/>
  <c r="D73" i="3"/>
  <c r="C26" i="3"/>
  <c r="L9" i="3"/>
  <c r="K9" i="3"/>
  <c r="J9" i="3"/>
  <c r="I9" i="3"/>
  <c r="F14" i="1"/>
  <c r="C16" i="1"/>
  <c r="E14" i="1"/>
  <c r="G5" i="3"/>
  <c r="D7" i="15"/>
  <c r="B5" i="9"/>
  <c r="C5" i="9"/>
  <c r="D182" i="15"/>
  <c r="D175" i="15"/>
  <c r="D161" i="15"/>
  <c r="D139" i="15"/>
  <c r="D108" i="15"/>
  <c r="D4" i="15"/>
  <c r="L203" i="3"/>
  <c r="K203" i="3"/>
  <c r="J203" i="3"/>
  <c r="I203" i="3"/>
  <c r="H203" i="3"/>
  <c r="G203" i="3"/>
  <c r="D203" i="3"/>
  <c r="C203" i="3"/>
  <c r="L194" i="3"/>
  <c r="K194" i="3"/>
  <c r="J194" i="3"/>
  <c r="J184" i="3"/>
  <c r="I194" i="3"/>
  <c r="H194" i="3"/>
  <c r="G194" i="3"/>
  <c r="D194" i="3"/>
  <c r="C194" i="3"/>
  <c r="L185" i="3"/>
  <c r="L184" i="3"/>
  <c r="K185" i="3"/>
  <c r="K184" i="3" s="1"/>
  <c r="J185" i="3"/>
  <c r="I185" i="3"/>
  <c r="I184" i="3" s="1"/>
  <c r="H185" i="3"/>
  <c r="H184" i="3" s="1"/>
  <c r="G185" i="3"/>
  <c r="G184" i="3" s="1"/>
  <c r="D185" i="3"/>
  <c r="D184" i="3" s="1"/>
  <c r="C185" i="3"/>
  <c r="C184" i="3"/>
  <c r="L174" i="3"/>
  <c r="K174" i="3"/>
  <c r="J174" i="3"/>
  <c r="I174" i="3"/>
  <c r="H174" i="3"/>
  <c r="G174" i="3"/>
  <c r="D174" i="3"/>
  <c r="C174" i="3"/>
  <c r="L162" i="3"/>
  <c r="K162" i="3"/>
  <c r="J162" i="3"/>
  <c r="I162" i="3"/>
  <c r="I151" i="3"/>
  <c r="H162" i="3"/>
  <c r="G162" i="3"/>
  <c r="D162" i="3"/>
  <c r="D151" i="3" s="1"/>
  <c r="C162" i="3"/>
  <c r="L152" i="3"/>
  <c r="L151" i="3" s="1"/>
  <c r="K152" i="3"/>
  <c r="K151" i="3" s="1"/>
  <c r="J152" i="3"/>
  <c r="J151" i="3" s="1"/>
  <c r="I152" i="3"/>
  <c r="H152" i="3"/>
  <c r="H151" i="3" s="1"/>
  <c r="G152" i="3"/>
  <c r="G151" i="3" s="1"/>
  <c r="D152" i="3"/>
  <c r="C152" i="3"/>
  <c r="L139" i="3"/>
  <c r="K139" i="3"/>
  <c r="J139" i="3"/>
  <c r="I139" i="3"/>
  <c r="H139" i="3"/>
  <c r="G139" i="3"/>
  <c r="G113" i="3" s="1"/>
  <c r="D139" i="3"/>
  <c r="C139" i="3"/>
  <c r="L126" i="3"/>
  <c r="K126" i="3"/>
  <c r="J126" i="3"/>
  <c r="I126" i="3"/>
  <c r="H126" i="3"/>
  <c r="G126" i="3"/>
  <c r="D126" i="3"/>
  <c r="C126" i="3"/>
  <c r="L114" i="3"/>
  <c r="L113" i="3" s="1"/>
  <c r="K114" i="3"/>
  <c r="K113" i="3"/>
  <c r="J114" i="3"/>
  <c r="J113" i="3" s="1"/>
  <c r="I114" i="3"/>
  <c r="I113" i="3"/>
  <c r="H114" i="3"/>
  <c r="H113" i="3" s="1"/>
  <c r="G114" i="3"/>
  <c r="D114" i="3"/>
  <c r="D113" i="3" s="1"/>
  <c r="C114" i="3"/>
  <c r="C113" i="3" s="1"/>
  <c r="L102" i="3"/>
  <c r="K102" i="3"/>
  <c r="J102" i="3"/>
  <c r="I102" i="3"/>
  <c r="H102" i="3"/>
  <c r="G102" i="3"/>
  <c r="D102" i="3"/>
  <c r="C102" i="3"/>
  <c r="L95" i="3"/>
  <c r="K95" i="3"/>
  <c r="J95" i="3"/>
  <c r="I95" i="3"/>
  <c r="I84" i="3"/>
  <c r="H95" i="3"/>
  <c r="G95" i="3"/>
  <c r="G84" i="3"/>
  <c r="D95" i="3"/>
  <c r="C95" i="3"/>
  <c r="L85" i="3"/>
  <c r="L84" i="3" s="1"/>
  <c r="K85" i="3"/>
  <c r="K84" i="3" s="1"/>
  <c r="J85" i="3"/>
  <c r="J84" i="3" s="1"/>
  <c r="I85" i="3"/>
  <c r="H85" i="3"/>
  <c r="H84" i="3" s="1"/>
  <c r="G85" i="3"/>
  <c r="C85" i="3"/>
  <c r="D85" i="3"/>
  <c r="D84" i="3"/>
  <c r="C73" i="3"/>
  <c r="L61" i="3"/>
  <c r="K61" i="3"/>
  <c r="K51" i="3"/>
  <c r="J61" i="3"/>
  <c r="I61" i="3"/>
  <c r="H61" i="3"/>
  <c r="G61" i="3"/>
  <c r="G51" i="3" s="1"/>
  <c r="D61" i="3"/>
  <c r="C61" i="3"/>
  <c r="L52" i="3"/>
  <c r="L51" i="3" s="1"/>
  <c r="K52" i="3"/>
  <c r="J52" i="3"/>
  <c r="J51" i="3"/>
  <c r="I52" i="3"/>
  <c r="I51" i="3"/>
  <c r="H52" i="3"/>
  <c r="H51" i="3"/>
  <c r="G52" i="3"/>
  <c r="D52" i="3"/>
  <c r="D51" i="3"/>
  <c r="C52" i="3"/>
  <c r="C51" i="3" s="1"/>
  <c r="L36" i="3"/>
  <c r="K36" i="3"/>
  <c r="J36" i="3"/>
  <c r="I36" i="3"/>
  <c r="H36" i="3"/>
  <c r="G36" i="3"/>
  <c r="D36" i="3"/>
  <c r="C36" i="3"/>
  <c r="L30" i="3"/>
  <c r="K30" i="3"/>
  <c r="J30" i="3"/>
  <c r="J25" i="3" s="1"/>
  <c r="I30" i="3"/>
  <c r="H30" i="3"/>
  <c r="G30" i="3"/>
  <c r="G25" i="3" s="1"/>
  <c r="D30" i="3"/>
  <c r="C30" i="3"/>
  <c r="C25" i="3"/>
  <c r="L26" i="3"/>
  <c r="K26" i="3"/>
  <c r="J26" i="3"/>
  <c r="I26" i="3"/>
  <c r="I25" i="3"/>
  <c r="H26" i="3"/>
  <c r="H25" i="3" s="1"/>
  <c r="G26" i="3"/>
  <c r="D26" i="3"/>
  <c r="D25" i="3" s="1"/>
  <c r="L20" i="3"/>
  <c r="K20" i="3"/>
  <c r="J20" i="3"/>
  <c r="I20" i="3"/>
  <c r="H20" i="3"/>
  <c r="G20" i="3"/>
  <c r="D20" i="3"/>
  <c r="C20" i="3"/>
  <c r="K5" i="3"/>
  <c r="K4" i="3" s="1"/>
  <c r="J5" i="3"/>
  <c r="J4" i="3" s="1"/>
  <c r="I5" i="3"/>
  <c r="I4" i="3"/>
  <c r="H9" i="3"/>
  <c r="G9" i="3"/>
  <c r="G4" i="3"/>
  <c r="D9" i="3"/>
  <c r="C9" i="3"/>
  <c r="L5" i="3"/>
  <c r="H5" i="3"/>
  <c r="D5" i="3"/>
  <c r="C5" i="3"/>
  <c r="C4" i="3" s="1"/>
  <c r="B9" i="16"/>
  <c r="D9" i="16"/>
  <c r="C9" i="16"/>
  <c r="D4" i="25"/>
  <c r="D38" i="25"/>
  <c r="G38" i="25"/>
  <c r="C38" i="25"/>
  <c r="H33" i="25"/>
  <c r="G33" i="25"/>
  <c r="D33" i="25"/>
  <c r="C33" i="25"/>
  <c r="C28" i="25"/>
  <c r="G28" i="25"/>
  <c r="C24" i="25"/>
  <c r="H24" i="25"/>
  <c r="G24" i="25"/>
  <c r="C19" i="25"/>
  <c r="D19" i="25"/>
  <c r="C15" i="25"/>
  <c r="G15" i="25"/>
  <c r="H15" i="25"/>
  <c r="H42" i="25" s="1"/>
  <c r="C10" i="25"/>
  <c r="C42" i="25" s="1"/>
  <c r="D10" i="25"/>
  <c r="H19" i="25"/>
  <c r="G19" i="25"/>
  <c r="H38" i="25"/>
  <c r="H28" i="25"/>
  <c r="D28" i="25"/>
  <c r="D42" i="25" s="1"/>
  <c r="D24" i="25"/>
  <c r="D15" i="25"/>
  <c r="H10" i="25"/>
  <c r="G10" i="25"/>
  <c r="G4" i="25"/>
  <c r="G42" i="25" s="1"/>
  <c r="H4" i="25"/>
  <c r="H34" i="8"/>
  <c r="G34" i="8"/>
  <c r="B3" i="20"/>
  <c r="C7" i="20"/>
  <c r="D3" i="20"/>
  <c r="C37" i="20" s="1"/>
  <c r="B36" i="20"/>
  <c r="B31" i="20"/>
  <c r="C31" i="20" s="1"/>
  <c r="B26" i="20"/>
  <c r="C26" i="20" s="1"/>
  <c r="B21" i="20"/>
  <c r="B15" i="20"/>
  <c r="C15" i="20" s="1"/>
  <c r="C3" i="20"/>
  <c r="C24" i="20"/>
  <c r="C10" i="20"/>
  <c r="C14" i="20"/>
  <c r="A12" i="5"/>
  <c r="M5" i="9"/>
  <c r="F5" i="9"/>
  <c r="E3" i="21"/>
  <c r="B3" i="21"/>
  <c r="J5" i="9"/>
  <c r="D34" i="8"/>
  <c r="C34" i="8"/>
  <c r="A10" i="5"/>
  <c r="A6" i="5" s="1"/>
  <c r="C28" i="20"/>
  <c r="C20" i="20"/>
  <c r="C23" i="20"/>
  <c r="C8" i="20"/>
  <c r="C13" i="20"/>
  <c r="C9" i="20"/>
  <c r="C151" i="3"/>
  <c r="C84" i="3"/>
  <c r="L25" i="3"/>
  <c r="L4" i="3"/>
  <c r="H4" i="3"/>
  <c r="D4" i="3"/>
  <c r="C25" i="20"/>
  <c r="C29" i="20"/>
  <c r="I16" i="1"/>
  <c r="C12" i="14" s="1"/>
  <c r="C22" i="20"/>
  <c r="C12" i="20"/>
  <c r="C6" i="20"/>
  <c r="C11" i="20"/>
  <c r="K25" i="3"/>
  <c r="C21" i="20"/>
  <c r="C5" i="14"/>
  <c r="C14" i="14"/>
  <c r="C13" i="14"/>
  <c r="D3" i="15" l="1"/>
  <c r="B8" i="5"/>
  <c r="G8" i="5"/>
  <c r="K8" i="5"/>
  <c r="H8" i="5"/>
  <c r="J8" i="5"/>
  <c r="D8" i="5"/>
  <c r="F8" i="5"/>
  <c r="E8" i="5"/>
  <c r="I8" i="5"/>
  <c r="A7" i="5"/>
  <c r="C8" i="5"/>
  <c r="L8" i="5"/>
  <c r="C17" i="20"/>
  <c r="C19" i="20"/>
  <c r="C18" i="20"/>
  <c r="C35" i="20"/>
  <c r="C16" i="20"/>
  <c r="C36" i="20"/>
  <c r="C15" i="14"/>
  <c r="C10" i="14"/>
  <c r="C8" i="14"/>
  <c r="C4" i="14"/>
  <c r="C30" i="20"/>
  <c r="C34" i="20"/>
  <c r="C7" i="14"/>
  <c r="C11" i="14"/>
  <c r="C9" i="14"/>
  <c r="C6" i="14"/>
  <c r="C38" i="20"/>
  <c r="C27" i="20"/>
  <c r="C33" i="20"/>
  <c r="C32" i="20"/>
  <c r="A8" i="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<sst xmlns="http://schemas.openxmlformats.org/spreadsheetml/2006/main" count="1330" uniqueCount="985">
  <si>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</si>
  <si>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</si>
  <si>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</si>
  <si>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</si>
  <si>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</si>
  <si>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</si>
  <si>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</si>
  <si>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</si>
  <si>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</si>
  <si>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</si>
  <si>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</si>
  <si>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</si>
  <si>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</si>
  <si>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</si>
  <si>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</si>
  <si>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</si>
  <si>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</si>
  <si>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</si>
  <si>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</si>
  <si>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</si>
  <si>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</si>
  <si>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</si>
  <si>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</si>
  <si>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</si>
  <si>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</si>
  <si>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</si>
  <si>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</si>
  <si>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</si>
  <si>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</si>
  <si>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</si>
  <si>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</si>
  <si>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</si>
  <si>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</si>
  <si>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</si>
  <si>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</si>
  <si>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</si>
  <si>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</si>
  <si>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</si>
  <si>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</si>
  <si>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</si>
  <si>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</si>
  <si>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</si>
  <si>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</si>
  <si>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</si>
  <si>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</si>
  <si>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</si>
  <si>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</si>
  <si>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</si>
  <si>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</si>
  <si>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</si>
  <si>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</si>
  <si>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</si>
  <si>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</si>
  <si>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</si>
  <si>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</si>
  <si>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</si>
  <si>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</si>
  <si>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</si>
  <si>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</si>
  <si>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</si>
  <si>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</si>
  <si>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</si>
  <si>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</si>
  <si>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</si>
  <si>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</si>
  <si>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</si>
  <si>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</si>
  <si>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</si>
  <si>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</si>
  <si>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</si>
  <si>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</si>
  <si>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</si>
  <si>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</si>
  <si>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</si>
  <si>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</si>
  <si>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</si>
  <si>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</si>
  <si>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</si>
  <si>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indexed="8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</si>
  <si>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</si>
  <si>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</si>
  <si>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</si>
  <si>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</si>
  <si>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</si>
  <si>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</si>
  <si>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</si>
  <si>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</si>
  <si>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</si>
  <si>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</si>
  <si>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</si>
  <si>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</si>
  <si>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</si>
  <si>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</si>
  <si>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</si>
  <si>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</si>
  <si>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</si>
  <si>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</si>
  <si>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</si>
  <si>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</si>
  <si>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</si>
  <si>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</si>
  <si>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</si>
  <si>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</si>
  <si>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</si>
  <si>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</si>
  <si>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</si>
  <si>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</si>
  <si>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</si>
  <si>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</si>
  <si>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</si>
  <si>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</si>
  <si>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</si>
  <si>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</si>
  <si>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</si>
  <si>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</si>
  <si>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</si>
  <si>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</si>
  <si>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</si>
  <si>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</si>
  <si>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</si>
  <si>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</si>
  <si>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</si>
  <si>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</si>
  <si>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</si>
  <si>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</si>
  <si>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</si>
  <si>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indexed="8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</si>
  <si>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</si>
  <si>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</si>
  <si>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</si>
  <si>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r>
      <rPr>
        <b/>
        <sz val="14"/>
        <color indexed="8"/>
        <rFont val="Times New Roman"/>
        <family val="1"/>
        <charset val="204"/>
      </rPr>
      <t xml:space="preserve">Направленность мероприятий </t>
    </r>
    <r>
      <rPr>
        <i/>
        <sz val="14"/>
        <color indexed="8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</si>
  <si>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</si>
  <si>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</si>
  <si>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</si>
  <si>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</si>
  <si>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</si>
  <si>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</si>
  <si>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</si>
  <si>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</si>
  <si>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</si>
  <si>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</si>
  <si>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</si>
  <si>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</si>
  <si>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</si>
  <si>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</si>
  <si>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</si>
  <si>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</si>
  <si>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</si>
  <si>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</si>
  <si>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</si>
  <si>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</si>
  <si>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indexed="8"/>
        <rFont val="Calibri"/>
        <family val="2"/>
        <charset val="204"/>
      </rPr>
      <t>∙</t>
    </r>
    <r>
      <rPr>
        <sz val="14"/>
        <color indexed="8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</si>
  <si>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</si>
  <si>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indexed="8"/>
        <rFont val="Calibri"/>
        <family val="2"/>
        <charset val="204"/>
      </rPr>
      <t>∙</t>
    </r>
    <r>
      <rPr>
        <sz val="14"/>
        <color indexed="8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</si>
  <si>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</si>
  <si>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</si>
  <si>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</si>
  <si>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</si>
  <si>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</si>
  <si>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</si>
  <si>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</si>
  <si>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</si>
  <si>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</si>
  <si>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</si>
  <si>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</si>
  <si>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</si>
  <si>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</si>
  <si>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</si>
  <si>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</si>
  <si>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</si>
  <si>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</si>
  <si>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</si>
  <si>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</si>
  <si>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</si>
  <si>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</si>
  <si>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</si>
  <si>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</si>
  <si>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</si>
  <si>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</si>
  <si>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</si>
  <si>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</si>
  <si>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</si>
  <si>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</si>
  <si>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</si>
  <si>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</si>
  <si>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</si>
  <si>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</si>
  <si>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</si>
  <si>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</si>
  <si>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</si>
  <si>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</si>
  <si>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</si>
  <si>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</si>
  <si>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</si>
  <si>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</si>
  <si>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</si>
  <si>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</si>
  <si>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</si>
  <si>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</si>
  <si>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</si>
  <si>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</si>
  <si>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</si>
  <si>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</si>
  <si>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</si>
  <si>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</si>
  <si>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</si>
  <si>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</si>
  <si>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</si>
  <si>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</si>
  <si>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</si>
  <si>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</si>
  <si>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</si>
  <si>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</si>
  <si>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</si>
  <si>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</si>
  <si>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</si>
  <si>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</si>
  <si>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</si>
  <si>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</si>
  <si>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</si>
  <si>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</si>
  <si>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</si>
  <si>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</si>
  <si>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</si>
  <si>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</si>
  <si>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</si>
  <si>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indexed="8"/>
        <rFont val="Calibri"/>
        <family val="2"/>
        <charset val="204"/>
      </rPr>
      <t>∙</t>
    </r>
    <r>
      <rPr>
        <sz val="14"/>
        <color indexed="8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</si>
  <si>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</si>
  <si>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</si>
  <si>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</si>
  <si>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</si>
  <si>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</si>
  <si>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</si>
  <si>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</si>
  <si>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</si>
  <si>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</si>
  <si>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</si>
  <si>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</si>
  <si>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</si>
  <si>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</si>
  <si>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</si>
  <si>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</si>
  <si>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</si>
  <si>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</si>
  <si>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</si>
  <si>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</si>
  <si>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</si>
  <si>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</si>
  <si>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</si>
  <si>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</si>
  <si>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</si>
  <si>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</si>
  <si>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</si>
  <si>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</si>
  <si>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indexed="8"/>
        <rFont val="Times New Roman"/>
        <family val="1"/>
        <charset val="204"/>
      </rPr>
      <t>д.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u/>
        <sz val="14"/>
        <color indexed="8"/>
        <rFont val="Times New Roman"/>
        <family val="1"/>
        <charset val="204"/>
      </rPr>
      <t>м.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u/>
        <sz val="14"/>
        <color indexed="8"/>
        <rFont val="Times New Roman"/>
        <family val="1"/>
        <charset val="204"/>
      </rPr>
      <t>г.</t>
    </r>
    <r>
      <rPr>
        <b/>
        <sz val="14"/>
        <color indexed="8"/>
        <rFont val="Times New Roman"/>
        <family val="1"/>
        <charset val="204"/>
      </rPr>
      <t>)</t>
    </r>
  </si>
  <si>
    <t>Городские</t>
  </si>
  <si>
    <t>Региональные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</si>
  <si>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</si>
  <si>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</si>
  <si>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</si>
  <si>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</si>
  <si>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</si>
  <si>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</si>
  <si>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</si>
  <si>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</si>
  <si>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</si>
  <si>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</si>
  <si>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</si>
  <si>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</si>
  <si>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</si>
  <si>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</si>
  <si>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</si>
  <si>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</si>
  <si>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</si>
  <si>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</si>
  <si>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</si>
  <si>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</si>
  <si>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</si>
  <si>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</si>
  <si>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</si>
  <si>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м-н "Правые Чёмы"</t>
  </si>
  <si>
    <t>МБОУ СОШ № 80</t>
  </si>
  <si>
    <t>Ресурсный центр, ул. Новоморская, 12</t>
  </si>
  <si>
    <t>Акция «От сердца к сердцу»</t>
  </si>
  <si>
    <t>МБОУ СОШ № 119</t>
  </si>
  <si>
    <t>Акция «Экология здоровья», посвященная Всемирному дню здоровья</t>
  </si>
  <si>
    <t>МБУК ДК "Академия"</t>
  </si>
  <si>
    <t>ТРЦ "Эдем"</t>
  </si>
  <si>
    <t>МБОУ СОШ № 112</t>
  </si>
  <si>
    <t>Караоке-программа "Мы любим, петь" для молодежи с ограниченными возможностями здоровья</t>
  </si>
  <si>
    <t>Концерт, посвященный Дню матери</t>
  </si>
  <si>
    <t>Митинг, посвящённый Дню памяти и скорби</t>
  </si>
  <si>
    <t>День физкультурника</t>
  </si>
  <si>
    <t>В рамках акции «Безопасный маршрут» интерактивное занятие по профилактике ВИЧ, СПИДа</t>
  </si>
  <si>
    <t>НГПУ</t>
  </si>
  <si>
    <t>Михайловская набережная</t>
  </si>
  <si>
    <t>Творческое пространство МИФ</t>
  </si>
  <si>
    <t>Штаб трудовых отрядов</t>
  </si>
  <si>
    <t>14-18</t>
  </si>
  <si>
    <t>Творческое пространство "Астероид Б-612"</t>
  </si>
  <si>
    <t>"Зелёный кинотеатр"</t>
  </si>
  <si>
    <t>14-35</t>
  </si>
  <si>
    <t>«Подпроект «Огни Маяка »</t>
  </si>
  <si>
    <t>14-65</t>
  </si>
  <si>
    <t>"Служу России"</t>
  </si>
  <si>
    <t>Студия мультупликации</t>
  </si>
  <si>
    <t>"Мое завтра"</t>
  </si>
  <si>
    <t>"Окна"</t>
  </si>
  <si>
    <t>МКУ ЦЮМ "Дельфин"</t>
  </si>
  <si>
    <t>МБУ МЦ "Патриот"</t>
  </si>
  <si>
    <t>Сертификат участника - 1 шт.</t>
  </si>
  <si>
    <t>г. Новосибирск</t>
  </si>
  <si>
    <t>Диплом участника - 1 шт.</t>
  </si>
  <si>
    <t>Диплом участника - 3 шт.</t>
  </si>
  <si>
    <t>нет</t>
  </si>
  <si>
    <t xml:space="preserve">http://www.timolod.ru/centers/youth_centers/opisanie/levobereshie.php </t>
  </si>
  <si>
    <t xml:space="preserve">https://vk.com/centrlevobereje </t>
  </si>
  <si>
    <t xml:space="preserve">https://www.facebook.com/levobereje/ </t>
  </si>
  <si>
    <t>https://www.instagram.com/levobereje/</t>
  </si>
  <si>
    <t>https://www.youtube.com/channel/UCoqSXQKuRHcd5v89j9C_6MQ</t>
  </si>
  <si>
    <t>https://www.facebook.com/profile.php?id=100010190746365</t>
  </si>
  <si>
    <t>https://vk.com/mc_fakel</t>
  </si>
  <si>
    <t>https://vk.com/levoberege</t>
  </si>
  <si>
    <t>"Защити себя сегодня" - профилактика ВИЧ</t>
  </si>
  <si>
    <t>РАКу - нет!</t>
  </si>
  <si>
    <t>Как помочь бездомным животным</t>
  </si>
  <si>
    <t>МБУ ЦМД «Левобережье»</t>
  </si>
  <si>
    <t xml:space="preserve">Городской Фестиваль
 «Ролл Фест 2017»
</t>
  </si>
  <si>
    <t>Содействие формирования здорового образа жизни в молодежной среде</t>
  </si>
  <si>
    <t>от 0 лет и старше</t>
  </si>
  <si>
    <t>IV Открытый турнир города Новосибирска по Вовинам Вьет Во Дао</t>
  </si>
  <si>
    <t>6-35 лет</t>
  </si>
  <si>
    <t>6-17 лет</t>
  </si>
  <si>
    <t>Районная интеллектуальная игра для старшеклассников «Человек. Государство. Закон»</t>
  </si>
  <si>
    <t>14-17 лет</t>
  </si>
  <si>
    <t>«Лыжня ОбьГЭСа» районные массовые старты</t>
  </si>
  <si>
    <t>от 6 лет и старше</t>
  </si>
  <si>
    <t xml:space="preserve">Митинг, посвященный празднованию Дню победы в ВОВ.                                          Торжественное возложение цветов у Мемориального комплекса «Алеша Сибиряк»
в рамках городской акции «Бессмертный полк»
</t>
  </si>
  <si>
    <t>12-35 лет</t>
  </si>
  <si>
    <t>VI конкурс-фестиваль танцевальных культур «Ритмы лета»</t>
  </si>
  <si>
    <t>8-35 лет</t>
  </si>
  <si>
    <t>Открытый шахматный фестиваль «Отважная пешка»</t>
  </si>
  <si>
    <t>Районный фестиваль единоборств</t>
  </si>
  <si>
    <t>«Город над Обью», районная интеллектуальная игра, посвящённая 60-летию района</t>
  </si>
  <si>
    <t>КВН «Молодежь выбирает ЗОЖ»</t>
  </si>
  <si>
    <t>VI интеллектуальный конкурс «Журналиада»</t>
  </si>
  <si>
    <t>Открытый творческий конкурс  «Наш теплый Парк»</t>
  </si>
  <si>
    <t>Районная акция " Авто - Леди" - 2018 , приуроченная к Международному Женскому дню  8 Марта.</t>
  </si>
  <si>
    <t>Районный фестиваль «Жизнь в плюсе»</t>
  </si>
  <si>
    <t>Советский район,  набережная Объского водохранилища, ул. Новоморская</t>
  </si>
  <si>
    <t>организация здорового отдыха, содержательного досуга подростков, молодежи и детей, популяризация роликового спорта, повышение спортивного мастерства</t>
  </si>
  <si>
    <t>формирование здорового образа жизни в молодежной среде, содержательного досуга подростков, молодежи и детей, популяризация въетнамского боевого исскуства Вовинам Вьет Во Дао, повышение уровня  спортивного мастерства молодых спортсменов, обмен опытом работы тренеров</t>
  </si>
  <si>
    <t>10--35</t>
  </si>
  <si>
    <t>Содействие молодёжи в трудной жизненной ситуации</t>
  </si>
  <si>
    <t>14-35 лет</t>
  </si>
  <si>
    <t xml:space="preserve">популяризации шахмат среди юношества;
повышения уровня спортивного мастерства юных шахматистов;
оздоровительного отдыха детей, подростков и молодежи;
организации содержательного досуга детей, подростков и молодежи.
</t>
  </si>
  <si>
    <t>г.Новосибирск</t>
  </si>
  <si>
    <t>Благодарственное письмо - 1шт.</t>
  </si>
  <si>
    <t>Благодарственное письмо - 2 шт.</t>
  </si>
  <si>
    <t>Благодарственное письмо - 1 шт.</t>
  </si>
  <si>
    <t>Кемеровская область</t>
  </si>
  <si>
    <t>Долганова О.Л.</t>
  </si>
  <si>
    <t>муниципальное бюджетное учреждение Советского района города Новосибирска Центр молодежного досуга "Левобережье"</t>
  </si>
  <si>
    <t>Муниципальное бюджетное учреждение  Советского района города Новосибирска Центр молодежного досуга "Левобережье" (МБУ ЦМД "Левобережье") 17.02.1999</t>
  </si>
  <si>
    <t>630057, г. Новосибирск, ул. Энгельса, 17                                                                                                    e-mail: levoberege@inbox.ru  тел. 306-49-72                                                                                                                                                                     страница на портале тымолод.рф:http: //www.timolod.ru/centers/levobereje/</t>
  </si>
  <si>
    <t>Долганова Оксана Леонидовна</t>
  </si>
  <si>
    <t xml:space="preserve">Основные отделы учреждения:                                                                                                                                                                                        ОО  «Левобережье» - Энгельса, 17, первый этаж пяти этажного жилого дома;
ОО «Спутник» - Варшавская, 12, второй этаж двухэтажного здания;
ОО «Факел» - Ветлужская, 28а, первый этаж двухэтажного здания;                                          ОО ДМ «Маяк» - Русская, 1а, отдельное двухэтажное здание
</t>
  </si>
  <si>
    <t>Площадь по основным отделам:                                                                                             ОО «Левобережье» – 180,9 кв.м;
ОО «Спутник» – 394,9 кв.м;
ОО «Факел» – 354,4 кв.м;                                                                                                        ОО ДМ «Маяк» - 1648,4 кв.м
Итого: 2578,6 кв.м.</t>
  </si>
  <si>
    <t>Площадь по основным отделам:                                                                                             ОО «Левобережье» – 180,9 кв.м;
ОО «Спутник» – 381,7 кв.м;
ОО «Факел» – 340,1 кв.м;                                                                                                        ОО ДМ «Маяк» - 1231,6 кв.м.
Итого: 2134,3 кв.м.</t>
  </si>
  <si>
    <t>ОО «Левобережье» – 6;
ОО «Спутник» – 8;
ОО «Факел» – 6;                                                                                                                      ОО ДМ «Маяк» - 12.      
Итого: 32.</t>
  </si>
  <si>
    <t>НООО "Талант - Инициатива Молодость"</t>
  </si>
  <si>
    <t xml:space="preserve">01.06.19-30.08.19 </t>
  </si>
  <si>
    <t>культорганизатор</t>
  </si>
  <si>
    <t>20.06.19-30.06.19</t>
  </si>
  <si>
    <t>Поход в Барсуковскую пещеру Приказ №1-сп от 08.05.19</t>
  </si>
  <si>
    <t>Спортивно-тренировочные сборы Приказ №2-сп от 18.06.19</t>
  </si>
  <si>
    <t>Туристический поход в поселок Горный Приказ №3-сп от 19.06.19</t>
  </si>
  <si>
    <t>29.06.19-05.07.19</t>
  </si>
  <si>
    <t xml:space="preserve">Спортивные сборы №4-пс от 25.06.19 </t>
  </si>
  <si>
    <t xml:space="preserve">01.07.19-10.07.19 </t>
  </si>
  <si>
    <t>Трекинг до горы Белуха №5-пс от 18.06.19</t>
  </si>
  <si>
    <t>20.07.19-28.07.19</t>
  </si>
  <si>
    <t>01.08.19- 10.08.19</t>
  </si>
  <si>
    <t>Радиальный выход Актру №6-пс от 15.07.19</t>
  </si>
  <si>
    <t>Треккинг и восхождение на вершину г. Белуха (4509м) №7-пс от 29.07.19</t>
  </si>
  <si>
    <t xml:space="preserve">Маслянинский район </t>
  </si>
  <si>
    <t>турбаза Колибри, село Ая, алтайский край</t>
  </si>
  <si>
    <t>Тогучинский район, пос. Горный</t>
  </si>
  <si>
    <t>Лагерь «Радужный», с.Быстровка</t>
  </si>
  <si>
    <t>г.Актру, Алтайский край, альплагерь «Актру»</t>
  </si>
  <si>
    <t>г.Белуха (4509м), Алтайский край</t>
  </si>
  <si>
    <t>Интерактивная программа «Вечер духовной музыки»</t>
  </si>
  <si>
    <t>IV Патриотический конкурс исполнительского творчества подростков и молодежи «Голос Родины»</t>
  </si>
  <si>
    <t>Районный творческий фестиваль «Арбат на ОбьГЭСе»</t>
  </si>
  <si>
    <t>Районный слет трудовых отрядов "Здравствуй, лето трудовое"</t>
  </si>
  <si>
    <t>День города, спортивный праздник</t>
  </si>
  <si>
    <t xml:space="preserve">ХХ  районный творческий конкурс «Строки, опаленные войной»    </t>
  </si>
  <si>
    <t>VIII Районный фестиваль самодеятельного творчества «Старая военная пластинка»</t>
  </si>
  <si>
    <t>Фестиваль «Мы одна семья» приуроченный к празднованию международного дня семьи</t>
  </si>
  <si>
    <t xml:space="preserve">Митинги, посвященные  Дню памяти и скорби
</t>
  </si>
  <si>
    <t>Военно-спортивные соревнования «Победный май», среди подростков ОУ, посвященные 74-ой годовщине Победы в ВОВ</t>
  </si>
  <si>
    <t>Праздничная программа, посвящённая Дню молодёжи России</t>
  </si>
  <si>
    <t>«Традициям Быть», районный фестиваль народного творчества</t>
  </si>
  <si>
    <t>Тимбилдинг, посвященный дню физкультурника</t>
  </si>
  <si>
    <t>18-35 лет</t>
  </si>
  <si>
    <t xml:space="preserve">XIV рейтинг-турнир памяти А.А. Волокитина </t>
  </si>
  <si>
    <t xml:space="preserve">Ролл Фест, посвященный Дню России
</t>
  </si>
  <si>
    <t>XXIX Открытый шахматный фестиваль «Отважная пешка»</t>
  </si>
  <si>
    <t>МБУ "ЦМД "Левобережье" ОО "Факел", ул. Ветлужская, 28а и ОО "ДМ "Маяк", ул. Русская, 1а</t>
  </si>
  <si>
    <t>МБУ СШ "Энергия", ул Часовая, 2, игровой корпус</t>
  </si>
  <si>
    <t>01.08.19-11.08.19</t>
  </si>
  <si>
    <t>300 участников</t>
  </si>
  <si>
    <t>250 участников</t>
  </si>
  <si>
    <t>278 участников</t>
  </si>
  <si>
    <t>19/4457</t>
  </si>
  <si>
    <t>41/8040</t>
  </si>
  <si>
    <t>(10)/2688</t>
  </si>
  <si>
    <t>https://vk.com/mcsputnik</t>
  </si>
  <si>
    <t>3/804</t>
  </si>
  <si>
    <t>4/1460</t>
  </si>
  <si>
    <t>https://www.instagram.com/dm.mayk/</t>
  </si>
  <si>
    <t>7/2555</t>
  </si>
  <si>
    <t>Флаер к акции "Что? Где? Когда?" ко Дню пожилых людей</t>
  </si>
  <si>
    <t xml:space="preserve">Публикации – 442/ видеосюжеты – 2                </t>
  </si>
  <si>
    <t>Блокнот «Левобережье»</t>
  </si>
  <si>
    <t>Номерки «Лыжня ОбьГЭСа»</t>
  </si>
  <si>
    <t>Значки «V Открытый турнир города Новосибирска по Вовинам Вьет Во Дао»</t>
  </si>
  <si>
    <t>Листовки про Георгиевскую ленту</t>
  </si>
  <si>
    <t>Блокнот на фестиваль «Отважная пешка»</t>
  </si>
  <si>
    <t>Листовка на акцию «Россия рулит» (2 вида)</t>
  </si>
  <si>
    <t>Значки на акцию «Россия рулит»</t>
  </si>
  <si>
    <t>Календарь «Левобережье»</t>
  </si>
  <si>
    <t>Буклет «Левобережье»</t>
  </si>
  <si>
    <t>Кружка «Левобережье»</t>
  </si>
  <si>
    <t>Кружка на фестиваль «Традициям быть»</t>
  </si>
  <si>
    <t>Баннер «Лыжня ОбьГЭСа»</t>
  </si>
  <si>
    <t>Баннер «Патриотический»</t>
  </si>
  <si>
    <t>Баннер «Салюты»</t>
  </si>
  <si>
    <t xml:space="preserve">Баннер «День Победы» </t>
  </si>
  <si>
    <t>Баннер «Арбат на ОбьГЭСе»</t>
  </si>
  <si>
    <t>Баннер ко Дню молодежи</t>
  </si>
  <si>
    <t>Баннер на фестиваль «Традициям быть»</t>
  </si>
  <si>
    <t>Баннер для штаба волонтёров Советского района</t>
  </si>
  <si>
    <t>Баннер на вход ДМ «Маяк»</t>
  </si>
  <si>
    <t>Баннер «Тайм-кафе»</t>
  </si>
  <si>
    <t>Баннер на фестиваль «Отважная пешка»</t>
  </si>
  <si>
    <t>Баннер на День физкультурника</t>
  </si>
  <si>
    <t>Баннер на КВН</t>
  </si>
  <si>
    <t>Баннер на фестиваль спортивных единоборств</t>
  </si>
  <si>
    <t>8/2970</t>
  </si>
  <si>
    <t>В помощь родителю</t>
  </si>
  <si>
    <t>В помощь специалисту</t>
  </si>
  <si>
    <t>Среднеср., сентябрь 2019 - май 2020</t>
  </si>
  <si>
    <t>Среднеср., сентябрь 2019 - сентябрь 2020</t>
  </si>
  <si>
    <t>Школа ведущих</t>
  </si>
  <si>
    <t>Среднеср., январь-декабрь 2019</t>
  </si>
  <si>
    <t>Молодежный совет</t>
  </si>
  <si>
    <t>Антикафе "#MyTime"</t>
  </si>
  <si>
    <t>Штаб волонтеров</t>
  </si>
  <si>
    <t>Зона окрашивания - ГЭС</t>
  </si>
  <si>
    <t>Среднеср., май-октябрь 2019</t>
  </si>
  <si>
    <t>Краткоср., май - сентябрь 2019</t>
  </si>
  <si>
    <t>"Night Sky" (Ночное небо)</t>
  </si>
  <si>
    <t xml:space="preserve">Долгоср., апрель 2017 - декабрь 2019 </t>
  </si>
  <si>
    <t>Среднеср., Январь - декабрь 2019</t>
  </si>
  <si>
    <t>Среднеср., январь - декабрь 2019</t>
  </si>
  <si>
    <t>Экокухня</t>
  </si>
  <si>
    <t>ЭкоФест</t>
  </si>
  <si>
    <t>январь -декабрь 2019</t>
  </si>
  <si>
    <t>9-16</t>
  </si>
  <si>
    <t>июнь - декабрь 2019</t>
  </si>
  <si>
    <t>12-16</t>
  </si>
  <si>
    <t>МБУ КЦСОН Советского района г.Новосибирска</t>
  </si>
  <si>
    <t>МБУ КЦСОН Советского района г.Новосибирска ул. Иванова, 11а</t>
  </si>
  <si>
    <t>Социально-значимая акция "Посылка солдату"</t>
  </si>
  <si>
    <t>февраль 2019г.</t>
  </si>
  <si>
    <t>МБУ ЦМД "Левобережье" ОО ДМ "Маяк"</t>
  </si>
  <si>
    <t>4-ый Открытый фехтовальный турнур Клуба исторического фехтования "Уроборос"</t>
  </si>
  <si>
    <t>апрель 2019г.</t>
  </si>
  <si>
    <t>1место - 1шт.     3место - 2шт.</t>
  </si>
  <si>
    <t>Открытое первенство ОО "Факел" по быстрым шахматамсреди школьников, посвященное Дню Победы</t>
  </si>
  <si>
    <t>МБУ ЦМД "Левобережье" ОО  "Факел"</t>
  </si>
  <si>
    <t>3 место - 1шт.     4 место - 1шт.                     5 место - 1шт.</t>
  </si>
  <si>
    <t>Праздничный концерт ИЯФ СО РАН</t>
  </si>
  <si>
    <t>База отдыха "Розлив"</t>
  </si>
  <si>
    <t>Почетный диплом - 1 шт.</t>
  </si>
  <si>
    <t>Праздничный концерт, посвященный Дню города</t>
  </si>
  <si>
    <t>июнь 2019г.</t>
  </si>
  <si>
    <t>территория ТОС "НЗК"</t>
  </si>
  <si>
    <t>Благодарность - 3 шт.</t>
  </si>
  <si>
    <t>день соседей ТОС "Огурцово"</t>
  </si>
  <si>
    <t>август 2019г.</t>
  </si>
  <si>
    <t>территория ТОС "Огурцово"</t>
  </si>
  <si>
    <t>Благодарность - 1 шт.</t>
  </si>
  <si>
    <t>день соседей ТОС "Плановый"</t>
  </si>
  <si>
    <t>территория ТОС "Плановый"</t>
  </si>
  <si>
    <t>Откытие спортивного модуля</t>
  </si>
  <si>
    <t>Территория около спортивного модуля (ул.Часовая, 25)</t>
  </si>
  <si>
    <t>день соседей ТОС "НЗК"</t>
  </si>
  <si>
    <t>Благодарность - 4шт.</t>
  </si>
  <si>
    <t>15 Открытый молодежный шахматный рейтинг-турнир памяти А.А. Волокитина</t>
  </si>
  <si>
    <t>05.01.-10.02.2018</t>
  </si>
  <si>
    <t>1 место - 1 шт    3 место - 1 шт.</t>
  </si>
  <si>
    <t>Районный этап городской социально-значимой акции Новосибирского штаба То "Снегоборцы - 2019"</t>
  </si>
  <si>
    <t>25-26 февраля 2019г.</t>
  </si>
  <si>
    <t>Дворовая площадка ул.Варшавская, 12 и с. Огурцово</t>
  </si>
  <si>
    <t>Грамота участника - 2шт.                              Диплом участника - 3 шт.</t>
  </si>
  <si>
    <t>7-ой Чемпионат Советского района г. Новосибирска по классическим шахматам</t>
  </si>
  <si>
    <t>Шахматная школа "Гардэ"</t>
  </si>
  <si>
    <t>1 место - 1шт.</t>
  </si>
  <si>
    <t>Детско-юношеский и молодежный с областным участием фестиваль народной музыки, песни и танца "Родники народной культуры"</t>
  </si>
  <si>
    <t>март 2019г.</t>
  </si>
  <si>
    <t>1 место - 3 шт.    Диплом участника - 33шт.</t>
  </si>
  <si>
    <t>Первый открытый военно-туристкий слет Кировского района "Бугринский рубеж"</t>
  </si>
  <si>
    <t>МБУ ДО ДДТ им. А.И.Ефремова</t>
  </si>
  <si>
    <t>2 место 2 шт.   3 место - 2 шт.    Диплом участника - ШТО Совесткого района</t>
  </si>
  <si>
    <t>Праздничная программа "Танцующий район"</t>
  </si>
  <si>
    <t>Районный семейный праздник "Мы вместе"</t>
  </si>
  <si>
    <t>апрель 2018г.</t>
  </si>
  <si>
    <t>МБУ Центр "Радуга"</t>
  </si>
  <si>
    <t>Районная ителлектуальная игра "Человек.Государство.Закон", посвященная выборам мэра города Новосибирска</t>
  </si>
  <si>
    <t>3 место - 1шт.    Благодарность - 1 шт    Диплом участника - 1 шт.</t>
  </si>
  <si>
    <t>Районный этап городской акции "Трудовой десант"</t>
  </si>
  <si>
    <t>микрорайон ОбьГЭС</t>
  </si>
  <si>
    <t>Благодарность - 5 шт.</t>
  </si>
  <si>
    <t>ХХ Районый творческий конкурс "Строки, опаленные войной", посвященный празднованию 74-й годовщины Великой Победы</t>
  </si>
  <si>
    <t>1 место - 1 шт.   3 место - 1 шт.     Дипломы участника - 3 шт.</t>
  </si>
  <si>
    <t>Открытый районный фестиваль вожатских, трудовых отрядов и молодежных активов "DREAM TEAM"</t>
  </si>
  <si>
    <t>Первенство Советского района г.Новосибирска по спортивному туризму на пешеходных дистанциях</t>
  </si>
  <si>
    <t>МЦ "Мир молодежи</t>
  </si>
  <si>
    <t>1 место - 1шт.   3 место - 1шт.</t>
  </si>
  <si>
    <t>Митинг, посвященный 74-й годовщине Победы в Великой Отечественной войне 1941-1945 годов</t>
  </si>
  <si>
    <t>около ДК "Приморский"</t>
  </si>
  <si>
    <t>Районный молодежный фестиваль "Турфест-2019"</t>
  </si>
  <si>
    <t>15-16.06.2019</t>
  </si>
  <si>
    <t xml:space="preserve"> туристическая база "Азимут-Н"</t>
  </si>
  <si>
    <t xml:space="preserve">1 место - 1 шт.        2 место - 1шт.     </t>
  </si>
  <si>
    <t>7-ой районный конкурс-фестиваль "Ритмы лета"</t>
  </si>
  <si>
    <t>июль 2019г.</t>
  </si>
  <si>
    <t>МАУК ПКиО "У моря Обского"</t>
  </si>
  <si>
    <t>1 место - 1 шт.    Диплом за участие - 1шт.</t>
  </si>
  <si>
    <t>Районная праздничная программа "День Молодежи"</t>
  </si>
  <si>
    <t>Диплом победителя - 1шт.</t>
  </si>
  <si>
    <t>30-летие МЖК "Мы живем командой"</t>
  </si>
  <si>
    <t>микрорайон "Правые Чемы"</t>
  </si>
  <si>
    <t>Диплом за активное участие - 2шт.</t>
  </si>
  <si>
    <t>Акция "Военная служба по контракту в Вооруженных Силах Российской Федерации - Твой выбор"</t>
  </si>
  <si>
    <t>сентябрь 2019г.</t>
  </si>
  <si>
    <t>НВВКУ</t>
  </si>
  <si>
    <t>Концерт, посвященный Декаде пожилого человека</t>
  </si>
  <si>
    <t xml:space="preserve"> 04.10.2019</t>
  </si>
  <si>
    <t>МБУ МЦ "Мир молодежи"</t>
  </si>
  <si>
    <t>Благодарность - 1шт.</t>
  </si>
  <si>
    <t>Заседание по подведению итогов работы КДМ в 2018г.</t>
  </si>
  <si>
    <t>Депутатская,46</t>
  </si>
  <si>
    <t xml:space="preserve">Почетная грамота - 2шт.       Благодарственное письмо - 1 шт.  </t>
  </si>
  <si>
    <t>Городской конкурс МУ сферы МП на лучшую организацию творческих пространств "#МЕСТО_ВМЕСТО"</t>
  </si>
  <si>
    <t>январь 2019г.</t>
  </si>
  <si>
    <t>Сертификат на 10 тыс.руб. - 2 шт.</t>
  </si>
  <si>
    <t>Зимняя спартакиада среди рабоников учреждений молодежной политики г.Новосибирска</t>
  </si>
  <si>
    <t xml:space="preserve">Лыжная база "Заря" </t>
  </si>
  <si>
    <t>Диплом за участие - 1 шт.</t>
  </si>
  <si>
    <t>Городской фестиваль, посвященный Дню защитника отечества "В единстве сила"</t>
  </si>
  <si>
    <t>3 место - 1 шт.</t>
  </si>
  <si>
    <t>Открытый турнир Новосибирской городской детской общественной организации "Потешные полки" по современному мечевому бою "Защитники отечества"</t>
  </si>
  <si>
    <t>МБОУ С(В)Ш №35</t>
  </si>
  <si>
    <t>Художественный "Скетч-марафон 2019"</t>
  </si>
  <si>
    <t>МБУ "Территория молодежи"</t>
  </si>
  <si>
    <t>Диплом за участие - 3 шт.</t>
  </si>
  <si>
    <t>3-ий Городской молодежный форум "Мой зеленый Новосибирск: экологические задачи решаем вместе"</t>
  </si>
  <si>
    <t>Сертификат учатников - 11 шт.</t>
  </si>
  <si>
    <t>I Городская спартакиада воспитанников молодежных центров города Новосибирска</t>
  </si>
  <si>
    <t>площадка у ТРЦ "Континент" ул. Тролейная, 130а</t>
  </si>
  <si>
    <t>2 место - 1шт.</t>
  </si>
  <si>
    <t>5 Открытый турнур г.Новосибирска по Вовинам Вьет во Дао</t>
  </si>
  <si>
    <t>г.Новосибисрк</t>
  </si>
  <si>
    <t>1 место - 9шт.    2 место - 5шт.</t>
  </si>
  <si>
    <t>Отборочный турнир молодых шахматистов на 22-й матч "Ветераны-молодежь", посвященный 74-й годовщине Победы в ВОВ</t>
  </si>
  <si>
    <t>Слет-фестиваль трудовых отрядов города Новосибирска "Открытие"</t>
  </si>
  <si>
    <t>Штаб трудовых отрядов города Новосибирска</t>
  </si>
  <si>
    <t>Акция "Этафета патриотизма поколений"</t>
  </si>
  <si>
    <t>май 2019г.</t>
  </si>
  <si>
    <t>Первенство города Новосибирска по спортивному туризму на пешеходных дистанциях "Майские зори - 2019"</t>
  </si>
  <si>
    <t>Октябрьский район, ТЭЦ-5, р. Плющиха</t>
  </si>
  <si>
    <t>1 место - 1 шт.    2 место - 1 шт.</t>
  </si>
  <si>
    <t>4-ая Летняя городская спартакиада среди учреждений сферы молодежной политики города Новосибирска</t>
  </si>
  <si>
    <t>Заельцовский парк</t>
  </si>
  <si>
    <t>1 место - 3шт.</t>
  </si>
  <si>
    <t>Speed Dating "Хочу работать"</t>
  </si>
  <si>
    <t>МБУ ЦМ "Альтаир"</t>
  </si>
  <si>
    <t>Сертификат участника - 2 шт.</t>
  </si>
  <si>
    <t>Городской фестиваль "Роллер Фест"</t>
  </si>
  <si>
    <t>Набережная Обского водохранилища</t>
  </si>
  <si>
    <t>Работа по настройке и подключению оборудования для приема цифрового сигнала</t>
  </si>
  <si>
    <t>Большой зал мэрии города Новосибирска</t>
  </si>
  <si>
    <t>Городской праздник "День семьи, любви и верности"</t>
  </si>
  <si>
    <t>МБУ Городской центр социальной помощи семье и детям "Заря"</t>
  </si>
  <si>
    <t>Благодарственное письмо - 3шт.</t>
  </si>
  <si>
    <t>Летний слет Военно-патриотических учреждений и оршанизаций города Новосибирска</t>
  </si>
  <si>
    <t>Диплом участника акции - 6 шт.</t>
  </si>
  <si>
    <t>Городской молодежный фестиваль "Лови лето"</t>
  </si>
  <si>
    <t>Театральный сквер НОВАТА</t>
  </si>
  <si>
    <t>Благодарственное письмо - 7шт.</t>
  </si>
  <si>
    <t>Спартакиада среди трудовых отрядов города Новосибирска</t>
  </si>
  <si>
    <t>СК "Фламинго"</t>
  </si>
  <si>
    <t>Диплом участника - 3шт.</t>
  </si>
  <si>
    <t>Социальный проект "Развитие велосипедной инфраструктуры"</t>
  </si>
  <si>
    <t>р.п. Краснообск</t>
  </si>
  <si>
    <t>Благодарность - 3шт.</t>
  </si>
  <si>
    <t>Фестиваль дизайна "КАКТУС"</t>
  </si>
  <si>
    <t>МБУ "Дом молодежи ЖД района"</t>
  </si>
  <si>
    <t>Соревнования между курсантами трудовых отрядов города Новосибирска по стрельбе из пневматической винтовки и электронного автомата АК 74</t>
  </si>
  <si>
    <t>МКУ "Центр гражданского и военно-патриотического воспитания Витязь"</t>
  </si>
  <si>
    <t>диплом участника - 2шт.</t>
  </si>
  <si>
    <t>Первый открытый туристкий слёт Кировского района "Бугринский меридиан"</t>
  </si>
  <si>
    <t>МБУК ПКиО «Бугринская роща»</t>
  </si>
  <si>
    <t xml:space="preserve">1 место - 11шт.                2 место - 5шт. </t>
  </si>
  <si>
    <t>Закрытие рабочего сезона НШТО 2019</t>
  </si>
  <si>
    <t xml:space="preserve">Благодарность - 1 шт.               Благодарственное письмо - 3 шт.                 Диплом победителя - 3шт.              Диплом участника слета-фестиваля ТО -  3 шт. </t>
  </si>
  <si>
    <t>Образовательный интенсив "Продвижение товаров ручной работы: теория и практика" в рамках городского конкурса-фестиваля по прикладному творчеству</t>
  </si>
  <si>
    <t>МБУ МЦ «Содружество»</t>
  </si>
  <si>
    <t xml:space="preserve">Сертификат участника - 3шт. </t>
  </si>
  <si>
    <t>Новосибирский этнокультурный форум с межрегиональным участием "Сибирь многоликая: диалоги культур и поколений"</t>
  </si>
  <si>
    <t>18-19.10.2019</t>
  </si>
  <si>
    <t>МБУК “ДК Академия”</t>
  </si>
  <si>
    <t>Сертификат участника - 1шт.</t>
  </si>
  <si>
    <t>Областной епархальный молодежный Рождественский праздник</t>
  </si>
  <si>
    <t>10 Открытый районный турнур по рукопашному бою "Каинский боец"</t>
  </si>
  <si>
    <t>12-13.01.2019</t>
  </si>
  <si>
    <t>г.Куйбышев</t>
  </si>
  <si>
    <t>3 место - 3шт.  Грамота участника - 1 шт.</t>
  </si>
  <si>
    <t>"Рождественские святки"</t>
  </si>
  <si>
    <t>НСО СДК Вагайцево</t>
  </si>
  <si>
    <t>Благодарственное письмо 1 шт.</t>
  </si>
  <si>
    <t>7 Межрегиональный Крапивинский фольклорный фестиваль "Крещенские вечерки"</t>
  </si>
  <si>
    <t>п. Зеленогорский и п. Крапивинский</t>
  </si>
  <si>
    <t>Диплом лауреата - 1шт.                           Благодарственное письмо - 1шт.</t>
  </si>
  <si>
    <t>Открытый кубок СибГУФК по кикбоксингу</t>
  </si>
  <si>
    <t>22-24.03.2019</t>
  </si>
  <si>
    <t>г.Омск</t>
  </si>
  <si>
    <t>1 место - 6 шт.            2 место - 5шт.                                   3 м. - 6шт.        Грамота тренеру победителя - 1шт.</t>
  </si>
  <si>
    <t>9 Межрегиональная научно-практическая конференция "Мельниковские чтения"</t>
  </si>
  <si>
    <t>3 городской молодежный "Мой зеленый Новосибирск: экологические задачи решаем вместе"</t>
  </si>
  <si>
    <t>Межрегиональный конкурс детского рисунка "Я родом из Сибири"</t>
  </si>
  <si>
    <t>Диплом за участие - 3шт.</t>
  </si>
  <si>
    <t>Командное первенство Новосибирской области по шахматам среди юношей и девушек "Детские коллективы 2019"</t>
  </si>
  <si>
    <t>22-29.03.2019</t>
  </si>
  <si>
    <t>МБУ ДО ДООЦ "Спутник"</t>
  </si>
  <si>
    <t xml:space="preserve">3 место - 1шт.    </t>
  </si>
  <si>
    <t>Открытый турнир по рукопашному бою, посвященный "Дню Великой Победы"</t>
  </si>
  <si>
    <t>13-14.04.2019</t>
  </si>
  <si>
    <t>Спортивный клуб смешанных единоборств г.Бердска</t>
  </si>
  <si>
    <t>1 место - 2шт.</t>
  </si>
  <si>
    <t>Вечер духовных стихов и кантов в городе Бердске</t>
  </si>
  <si>
    <t>Преображенский собор г.Бердска</t>
  </si>
  <si>
    <t>Чемпионат и первенство Новосибирской области по восточному боевому единоборству</t>
  </si>
  <si>
    <t xml:space="preserve"> 28-29.04.2019</t>
  </si>
  <si>
    <t>2 место - 1 шт.    3 место - 1 шт.</t>
  </si>
  <si>
    <t>Областной конкурс на лучшую работу по гражданско-патриотическому воспитанию</t>
  </si>
  <si>
    <t>Областное молодежное гуляние "Красная горка"</t>
  </si>
  <si>
    <t>Х этнический фестиваль "Города Солнца"</t>
  </si>
  <si>
    <t>03-07.07.2019</t>
  </si>
  <si>
    <t>Благодарственные письма - 4шт.</t>
  </si>
  <si>
    <t>XXV Межрегиональный фестиваль традиционной воинской культуры "Где стоишь - там и куликово поле"</t>
  </si>
  <si>
    <t>Чемпионат и Первентсво Новосибирской области по кикбоксингу памяти МС СССР Владимира Иванова</t>
  </si>
  <si>
    <t>19-20.10.2019</t>
  </si>
  <si>
    <t>1 место - 2шт.       2 место - 5шт.             3 место - 4шт.</t>
  </si>
  <si>
    <t>г.Иркутск</t>
  </si>
  <si>
    <t>Всероссийский танцевальный фестиваль "DanceStars"</t>
  </si>
  <si>
    <t>г. Кемерово</t>
  </si>
  <si>
    <t>1 место - 7шт.     2 место - 1шт.</t>
  </si>
  <si>
    <t>Всероссийский фестиваль "IX Открытый чемпионат Алтайского края по быстрым шахматам. Мемориал Р.М.Кура"</t>
  </si>
  <si>
    <t>г.Барнаул</t>
  </si>
  <si>
    <t>1 место - 1шт.     2 место - 1 шт.</t>
  </si>
  <si>
    <t>Всероссийский открытый чемпионат по современной хореографии "Антиграфитация"</t>
  </si>
  <si>
    <t>16-17. 03 2019</t>
  </si>
  <si>
    <t>1 место - 4шт.    2 место - 1 шт.     Диплом за участие - 1шт.   Благодарность - 2шт.</t>
  </si>
  <si>
    <t>Всероссийский Фестиваль Боевых Искусств</t>
  </si>
  <si>
    <t>26-28.04.2019</t>
  </si>
  <si>
    <t>2 место - 1шт.     3 место - 1 шт.</t>
  </si>
  <si>
    <t>Всероссийский конкурс-фестиваль вокально- хореографического творчества "Стрекоза"</t>
  </si>
  <si>
    <t>г.Бердск</t>
  </si>
  <si>
    <t>1 место - 1 шт.  2 место -1шт. 3 место - 2шт.  Благодарственные письма - 2шт.</t>
  </si>
  <si>
    <t>Всероссийский фестиваль-конкурс детского, юношеского и профессионального творчества "Путеводная звезда"</t>
  </si>
  <si>
    <t>3 место - 2 шт.  Диплом участников - 16шт.</t>
  </si>
  <si>
    <t>Открытый Всероссийский чемпионат по современной хореографии "Oriental Bollywood"</t>
  </si>
  <si>
    <t>11-12.05.2019</t>
  </si>
  <si>
    <t>1 место - 1шт.     2 место - 2 шт.</t>
  </si>
  <si>
    <t>Всероссийский экологический субботник "Зеленая весна - 2019"</t>
  </si>
  <si>
    <t>Диплом за участие - 1шт</t>
  </si>
  <si>
    <t>VII Всероссийский фестиваль традиционной культуры "День России на Бирюзовой Катуни"</t>
  </si>
  <si>
    <t>Алтайский край</t>
  </si>
  <si>
    <t>Диплом за участие - 1шт.</t>
  </si>
  <si>
    <t>Международная акция "Ночь музеев"</t>
  </si>
  <si>
    <t>Благодарственное письмо - 2шт.</t>
  </si>
  <si>
    <t>VII Международный фольклорный фестиваль казачьей культуры "Родники Сибири"</t>
  </si>
  <si>
    <t xml:space="preserve"> май 2019г.</t>
  </si>
  <si>
    <t>г.Междуреченск</t>
  </si>
  <si>
    <t xml:space="preserve">диплом лауреата - 1 шт. </t>
  </si>
  <si>
    <t>XVI Международный мастер-класс фестиваль детского мультипликационного кино "Жар-птица"</t>
  </si>
  <si>
    <t>24-30.06.2019</t>
  </si>
  <si>
    <t>Благодарственное письмо - 1шт.            Диплом участника - 1 шт.</t>
  </si>
  <si>
    <t>VIII Международный конкурс-фестиваль музыкально-художественного творчества "Золото Балтики"</t>
  </si>
  <si>
    <t>06-09.06.2019</t>
  </si>
  <si>
    <t>г. Калининград</t>
  </si>
  <si>
    <t>Диплом лауреата 1 степени - 1 шт.     Диплом лауреата 2 степени - 2шт.   Спец.приз - 1 шт.    Благодарственное письмо - 2шт.</t>
  </si>
  <si>
    <t>XVI Международный фестиваль этнической музыки и ремесел "Мир Сибири"</t>
  </si>
  <si>
    <t>12-14.07.2019</t>
  </si>
  <si>
    <t>п. Шушинское Красноярского края</t>
  </si>
  <si>
    <t>Диплом номинанта конкурса - 1 шт.   Благодарственное письмо - 1 шт.</t>
  </si>
  <si>
    <t>Методические рекомендации по оформлению документов</t>
  </si>
  <si>
    <t>Бюллетени "ДА!Выбор.ru"</t>
  </si>
  <si>
    <t>Блокнот сувенирный "Безопаный маршрут"</t>
  </si>
  <si>
    <t>Карандаш "Безопасный маршрут"</t>
  </si>
  <si>
    <t>Праздничная программа "Троица"</t>
  </si>
  <si>
    <t>храм «Благовещение Пресвятой Богородице» Шлюз</t>
  </si>
  <si>
    <t>Фольклорная праздничная программа «Рождественская сказка»</t>
  </si>
  <si>
    <t>МБУ ЦМД "Левобережье"
 ОО ДМ "Маяк"</t>
  </si>
  <si>
    <t>Кинопоказ художественного фильма «Зеленые цепочки», посвященный 75-летию снятия блокады Ленинграда</t>
  </si>
  <si>
    <t xml:space="preserve">«Письмо другу», мастер - класс  в рамках международного дня  ручного письма </t>
  </si>
  <si>
    <t>Кинопоказ «Мы смерти смотрим в лицо», приуроченный к дню освобождения Ленинграда от вражеской блокады для подростков с ТЖС и ОВЗ</t>
  </si>
  <si>
    <t>Рождественская вечерка «Пришла коляда»</t>
  </si>
  <si>
    <t xml:space="preserve">«Блокада Ленинграда», видеоурок </t>
  </si>
  <si>
    <t>Библиотека им. А. Барто, ул. Ветлужская, 28а</t>
  </si>
  <si>
    <t>Акция «РАКу - нет!»,  посвященная Всемирному Дню борьбы против рака</t>
  </si>
  <si>
    <t>микрорайон "Правые Чёмы"</t>
  </si>
  <si>
    <t>Мама, Папа, Я - спортивная семья</t>
  </si>
  <si>
    <t>МБОУ СОШ №165</t>
  </si>
  <si>
    <t>МБОУ СОШ №119, 121</t>
  </si>
  <si>
    <t xml:space="preserve">Урок Мужества « Пароль «Афган»   </t>
  </si>
  <si>
    <t>ЦРБ им. Ломоносова, ул. Софийская, 2</t>
  </si>
  <si>
    <t xml:space="preserve">Митинг, посвященный 30-й годовщине вывода советских войск </t>
  </si>
  <si>
    <t>Мемориальный комплекс «Алёша-сибиряк» набереж-ная р. Обь Советский район (микрорайон  ОбьГЭС)</t>
  </si>
  <si>
    <t>Социально значимая  акция «Посылка солдату»</t>
  </si>
  <si>
    <t>04-22.02.2019</t>
  </si>
  <si>
    <t>Открытие выставки «Наши любимые защитники»</t>
  </si>
  <si>
    <t>МБУ ЦМД "Левобережье"
 ОО "Факел"</t>
  </si>
  <si>
    <t xml:space="preserve">Праздничная программа, посвященная Дню защитника Отечества </t>
  </si>
  <si>
    <t>Ролевая игра «Да Выбор.ru», приуроченная ко Дню молодого избирателя</t>
  </si>
  <si>
    <t>Участие в городской социально значимой акции «Снегоборцы-2019»</t>
  </si>
  <si>
    <t>25-28.02.2019</t>
  </si>
  <si>
    <t>ул. Варшавская, 12;
ул. Инноземная, 11</t>
  </si>
  <si>
    <t>Масленичное гуляние "Эх, разгулай"</t>
  </si>
  <si>
    <t>Масленица, уличное гуляние</t>
  </si>
  <si>
    <t>МБУ ЦМД "Левобережье"
площадка перед ОО "Факел"</t>
  </si>
  <si>
    <t xml:space="preserve">«Широкая Масленица!», уличный праздник </t>
  </si>
  <si>
    <t xml:space="preserve">Дворовая площадка МБУ ЦМД «Левобережье» ОО «Левобережье», </t>
  </si>
  <si>
    <t>Программа "Равный равному"</t>
  </si>
  <si>
    <t>14, 21, 28.03.2019
04, 11, 25.04.2019</t>
  </si>
  <si>
    <t xml:space="preserve">Стартеллинг о волонтерстве </t>
  </si>
  <si>
    <t>«Мы в ответе за свои поступки», интерактивное занятие</t>
  </si>
  <si>
    <t>18-20, 22.03.2019</t>
  </si>
  <si>
    <t>МБОУ СОШ №112 
МБОУ СОШ №80</t>
  </si>
  <si>
    <t xml:space="preserve">«Алкагольная зависимость», интерактивная беседа   </t>
  </si>
  <si>
    <t>МБОУ СОШ №80</t>
  </si>
  <si>
    <t xml:space="preserve">«Обо мне», лекция для девушек в рамках межведомственной операции «Семья» </t>
  </si>
  <si>
    <t>09, 21.03.2019</t>
  </si>
  <si>
    <t xml:space="preserve">МБОУ СОШ № 121
МБОУ СОШ №119 </t>
  </si>
  <si>
    <t>интерактивное занятие «Экстремизм и патриотизм»</t>
  </si>
  <si>
    <t>Акция "Живая земля", посвященная Всемирному дню Земли</t>
  </si>
  <si>
    <t>м-н «Правые Чёмы», Советский район</t>
  </si>
  <si>
    <t>Игра «Камни истории»</t>
  </si>
  <si>
    <t xml:space="preserve">«Опасны ли электронные сига-реты» профилактический кинолекторий </t>
  </si>
  <si>
    <t xml:space="preserve">МБОУ СОШ №112 </t>
  </si>
  <si>
    <t>Праздничная программа "Танцующий район", посвященная 10-летию Детства, объявленного ООН, и Международному Дню танца</t>
  </si>
  <si>
    <t>ДК "Академия"</t>
  </si>
  <si>
    <t>Интеллектуальная игра «Человек. Государство. Закон»</t>
  </si>
  <si>
    <t>«Обо мне», лекция для девушек в рамках межведомственной операции «Семья»</t>
  </si>
  <si>
    <t>ВКИНГУ</t>
  </si>
  <si>
    <t xml:space="preserve">Акция «Трудовой десант» на ШЛЮЗе </t>
  </si>
  <si>
    <t>м-н «Правые Чёмы», Советский район
ул.Шлюзовая 10, 18</t>
  </si>
  <si>
    <t xml:space="preserve">«Профилактике употребления ПАВ»,  групповое занятие в рамках межведомственной операции «Дети России» </t>
  </si>
  <si>
    <t>МБОУ СОШ №119</t>
  </si>
  <si>
    <t>Акция «Ты пешеход», совместно с ГИБДД</t>
  </si>
  <si>
    <t>м-н «Правые Чёмы», Советский район
пешеходный переход по ул. Тружеников</t>
  </si>
  <si>
    <t xml:space="preserve">«Безопасная дорога», видеолекторий по ПДД </t>
  </si>
  <si>
    <t xml:space="preserve">Беседа по профилактике ДТП </t>
  </si>
  <si>
    <t xml:space="preserve">17.04.19 23.04.19 24.04.19 </t>
  </si>
  <si>
    <t>МБУ ЦМД «Левобережье» ОО «Факел»,ул.Ветлужская, 28а, МБУ ЦМД «Левобережье» ОО «Спутник», ул. Варшавская, 12</t>
  </si>
  <si>
    <t>Добровольческая акция «Чистый апрель»</t>
  </si>
  <si>
    <t xml:space="preserve">Видеоурок, посвященный памяти трагедии в Чернобыле    </t>
  </si>
  <si>
    <t xml:space="preserve">Библиотека им. А. Барто, ул. Ветлужская, 28а </t>
  </si>
  <si>
    <t xml:space="preserve">Интерактивная программа на «День Здоровья» </t>
  </si>
  <si>
    <t>Молодежная патриотическая акция «Помнишь Победу – напиши деду!»</t>
  </si>
  <si>
    <t>3.04-8.05.2019</t>
  </si>
  <si>
    <t>МБУ ЦМД "Левобережье"
 ОО  "Маяк"</t>
  </si>
  <si>
    <t>Концерт народного коллектива ансамбля русской песни "Завалинка"</t>
  </si>
  <si>
    <t>ДК "Приморский"</t>
  </si>
  <si>
    <t>Акция  «Подарок ветерану»</t>
  </si>
  <si>
    <t>01-05.05.2019</t>
  </si>
  <si>
    <t>Благотворительная акция в помощь бездомных животных</t>
  </si>
  <si>
    <t>01-30.05.2019</t>
  </si>
  <si>
    <t>МБУ ЦМД «Левобережье», ОО «Спутник» ул. Варшавская, 12</t>
  </si>
  <si>
    <t>Всероссийская акция «Георгиевская ленточка», посвящённая Великой Отечественной Войне</t>
  </si>
  <si>
    <t>м-н «Правые Чёмы»</t>
  </si>
  <si>
    <t>Всероссийская акция «Свеча памяти»</t>
  </si>
  <si>
    <t>м-н «Правые Чёмы», Аллея славы</t>
  </si>
  <si>
    <t>Интерактивная программа «Победная весна»</t>
  </si>
  <si>
    <t>МБУ ЦМД "Левобережье"                      ОО "Спутник"</t>
  </si>
  <si>
    <t>Мастер-класс украшение к георгиевской ленте в технике канзаши</t>
  </si>
  <si>
    <t>Митинг у паспорта ул. Ивлева</t>
  </si>
  <si>
    <t xml:space="preserve">ул.Ивлева      </t>
  </si>
  <si>
    <t>Интерактивное занятие «Профилактика межнациональных конфликтов и правонарушений»</t>
  </si>
  <si>
    <t>Акция «Мой Выбор»</t>
  </si>
  <si>
    <t xml:space="preserve">МБОУ СОШ № 119 ул. Труженников 16а, МБОУ СОШ № 121  ул. Тружеников 10 </t>
  </si>
  <si>
    <t>I форум молодежи «ЛиС2019»</t>
  </si>
  <si>
    <t>Акция экологическая «Наша земля – наше будущее», посвященная всемирному Дню охраны окружающей среды</t>
  </si>
  <si>
    <t>Муниципальная территория по улице Универсальной</t>
  </si>
  <si>
    <t>Военно-патриотическая игра «Дороги Войны», посвященная Дню Победы</t>
  </si>
  <si>
    <t>«День спорта»: зарядка для всех</t>
  </si>
  <si>
    <t xml:space="preserve"> МБУ ЦМД "Левобережье"                      ОО "Спутник"</t>
  </si>
  <si>
    <t>Игра-конкурс «Переменка»</t>
  </si>
  <si>
    <t>"Детские забавы" дворовый праздник, посвященный Дню защиты детей</t>
  </si>
  <si>
    <t>Дворовая площадка, Энгельса, 17</t>
  </si>
  <si>
    <t>«День защиты детей "Все мы дети на большой планете»</t>
  </si>
  <si>
    <t>Кругосветка «Ура! Каникулы», для детей находящихся в ТЖС</t>
  </si>
  <si>
    <t>МБУ «КЦСОН»,  ул. Иванова, 11а</t>
  </si>
  <si>
    <t>Патриотическая акция «Россия-Родина моя», посвящённая Дню независимости России</t>
  </si>
  <si>
    <t>Проводы призывников</t>
  </si>
  <si>
    <t>Акция в рамках Всероссийской акции «Свеча памяти»</t>
  </si>
  <si>
    <t>м-н "Правые Чёмы", Аллея славы</t>
  </si>
  <si>
    <t>Экологическая акция "Чистый город", посвященная Дню города</t>
  </si>
  <si>
    <t>стадион НЭМЗ "Тайра"</t>
  </si>
  <si>
    <t>«Праздник урожая» дворовая программа</t>
  </si>
  <si>
    <t>Дворовая площадка по улице Новоморская, 12</t>
  </si>
  <si>
    <t>Открытие спортивного модуля</t>
  </si>
  <si>
    <t>Двор по ул.Часовая 25</t>
  </si>
  <si>
    <t>«Россия рулит», акция, посвящённая Дню Российского флага совместно с ГИБДД Советского района</t>
  </si>
  <si>
    <t>м-н "Правые Чёмы", ул. Русская</t>
  </si>
  <si>
    <t>Акция, посвященная Дню российского флага</t>
  </si>
  <si>
    <t>Территория Советского района, микрорайон ОбьГЭС, дворовая площадка по улице Энгельса, 17</t>
  </si>
  <si>
    <t>день соседей ТОС  "Огурцово"</t>
  </si>
  <si>
    <t xml:space="preserve"> 24.08.2019</t>
  </si>
  <si>
    <t xml:space="preserve">пос.Огурцово </t>
  </si>
  <si>
    <t>день сосоедей ТОС "Плановый"</t>
  </si>
  <si>
    <t>пос.Плановый</t>
  </si>
  <si>
    <t xml:space="preserve">день соседей ТОС "Пятый" </t>
  </si>
  <si>
    <t>ул.Варшавская</t>
  </si>
  <si>
    <t>«До свидания, лето» дворовая программа, посвященная Дню соседей(ТОС "НЗК" )</t>
  </si>
  <si>
    <t xml:space="preserve"> «No dirt», выставка поделок из вторичного сырья</t>
  </si>
  <si>
    <t>«Гражданская позиция» интерактивное занятие, посвященное Дню выборов</t>
  </si>
  <si>
    <t xml:space="preserve">Фотоконкурс «Широка страна моя родная» в группах в контакте </t>
  </si>
  <si>
    <t>Соревнования по футболу среди дворовых команд</t>
  </si>
  <si>
    <t>ул.Смоленская , д 3</t>
  </si>
  <si>
    <t>«Помнить, чтобы жизнь продолжалась», интерактивное занятие, посвященное Дню солидарности в борьбе с терроризмом</t>
  </si>
  <si>
    <t xml:space="preserve">Библиотека им. Ломоносова, Софийская, 2 </t>
  </si>
  <si>
    <t>Слёт военно-патриотических клубов</t>
  </si>
  <si>
    <t>МКУ ЦЮМ «Дельфин» (ул. Приморская, 23)</t>
  </si>
  <si>
    <t>Открытие спортплощадки на ВАСХНИЛе</t>
  </si>
  <si>
    <t>ВАСХНИЛ</t>
  </si>
  <si>
    <t>23.09.19-27.09.19</t>
  </si>
  <si>
    <t>Акция "Военная служба по контракту в Вооруженных Силах Российской Федерации – Твой выбор"</t>
  </si>
  <si>
    <t>Концерт, посвященный Декаде пожилых</t>
  </si>
  <si>
    <t>ДУ ВАСХНИЛ</t>
  </si>
  <si>
    <t>Праздничная программа, посвященный Декаде пожилых</t>
  </si>
  <si>
    <t>Библиотека им. М.В. Ломоносова</t>
  </si>
  <si>
    <t>Танцевальная площадка в стиле ретро, посвященная Декаде пожилых</t>
  </si>
  <si>
    <t>Дворовая площадка по улице Динамовцев, 16</t>
  </si>
  <si>
    <t>Праздничный концерт, посвященный Дню матери</t>
  </si>
  <si>
    <t xml:space="preserve">Выставка творческих работ "От всей души", посвященная Дню пожилого человека </t>
  </si>
  <si>
    <t xml:space="preserve">Организация экспозиции и открытие выставки художественных работ "Подарок маме" </t>
  </si>
  <si>
    <t xml:space="preserve"> Мастер-класс " - "Веселые лампочки"</t>
  </si>
  <si>
    <t>Акция "Новогодняя варежка + подарок" для семей с детьми в трудной жизненной ситуации</t>
  </si>
  <si>
    <t>1-25.12.2019</t>
  </si>
  <si>
    <t>Территоря микрорайона ОбьГЭС</t>
  </si>
  <si>
    <t>Открытие выставки  художественных работ молодёжи с ограниченными возможностями здоровья «Творчество без границ»</t>
  </si>
  <si>
    <t>Открытие выставки   творческих работ молодёжи с ограниченными возможностями здоровья «Умелые ручки»</t>
  </si>
  <si>
    <t>Новогодняя программа «Новогодняя сказка», для детей КЦ СОН</t>
  </si>
  <si>
    <t>Новогодняя программа «Новогодняя сказка», для людей с ОВЗ</t>
  </si>
  <si>
    <t>Поэтическая Акция, посвященная Дню народного единства</t>
  </si>
  <si>
    <t>памятник Алеша Сибиряк</t>
  </si>
  <si>
    <t>15 Открытый молодёжный шахматный рейтинг-турнир памяти А. А. Волокитина</t>
  </si>
  <si>
    <t>05 января - 10 февраля 2019 г.</t>
  </si>
  <si>
    <t>Районный этап городской социально-значимой акции Новосибирского штаба ТО "Снегоборцы - 2019"</t>
  </si>
  <si>
    <t>25-26 февраля 2019 г.</t>
  </si>
  <si>
    <t>Дворовая площадка             ул. Варшавская, 12 и               с. Огурцово</t>
  </si>
  <si>
    <t>Районный конкурс-фестиваль "Родники народной культуры"</t>
  </si>
  <si>
    <t>Районные массовые старты «Лыжня ОбьГЭСа«</t>
  </si>
  <si>
    <t>ПКиО "У моря Обского"</t>
  </si>
  <si>
    <t>Акция «Авто Леди»</t>
  </si>
  <si>
    <t>микрорайон "Правые Чемы", ул. Русская</t>
  </si>
  <si>
    <t>апрель 2019 г.</t>
  </si>
  <si>
    <t>Районная интеллектуальная игра "Человек. Государство. Закон", посвящённая выборам мэра города Новосибирска</t>
  </si>
  <si>
    <t>Районный этап городской акции "Трудовой десент"</t>
  </si>
  <si>
    <t>18.04.2019,  24.04.2019</t>
  </si>
  <si>
    <t>ул. Шлюзовая, 10, ул. Шлюзовая, 18 МБУ ЦМД «Левобережье»,   ОО"Спутник",                       ул. Варшавская, 12</t>
  </si>
  <si>
    <t>ХХ Районный творческий конкурс "Строки, опалённые войной", посвящённый празднованию 74-й годовщины Великой Победы</t>
  </si>
  <si>
    <t>МБУ ЦМД "Левобережье", ОО "ДМ "Маяк"</t>
  </si>
  <si>
    <t>Районный фестиваль «Старая военная пластинка»</t>
  </si>
  <si>
    <t>Микрорайон "Правые Чемы", Аллея славы</t>
  </si>
  <si>
    <t>Митинг, посвящённый 74-ой годовщине Победы; шествие «Бессмертный Полк»</t>
  </si>
  <si>
    <t>Аллея при МБУК ДК «При-морский»,  ул. Молодости, 15 Набережная Обского водо-хранилища,  Мемориальный комплекс «Алеша-сибиряк» (Совет-ский район, микрорайон ОбьГЭС)</t>
  </si>
  <si>
    <t>Районный этап конкурса профессионального мастерства работников УМП «Формула успеха-2019»</t>
  </si>
  <si>
    <t>Открытый районный фестиваль вожатских, трудовых отрядов и молодёжных активов "DREAM TEAM"</t>
  </si>
  <si>
    <t>МБУ "МЦ "Патриот", ул. Фадеева, 24/1</t>
  </si>
  <si>
    <t>Военно - спортивные соревнования «Победный май», среди подростков ОУ, посвященные 74-ой годовщине Победы в ВОВ</t>
  </si>
  <si>
    <t>МБОУ СОШ № 165 ул.Бердышева 15</t>
  </si>
  <si>
    <t>МАУК ПКиО «У моря Обского»</t>
  </si>
  <si>
    <t>Митинг, посвященный Дню памяти и скорби</t>
  </si>
  <si>
    <t>Мемориальный комплекс "Алеша-Сибиряк"</t>
  </si>
  <si>
    <t>30-летие МЖК Советского района "Мы живем командой"</t>
  </si>
  <si>
    <t>ул. Сиреневая, микрорайон "Правые Чемы"</t>
  </si>
  <si>
    <t>Районный спортивный праздник «День физкультурника»</t>
  </si>
  <si>
    <t>Стадион ООО НЭМЗ «Тайра», Софийская, 2 Б</t>
  </si>
  <si>
    <t>База "Дельфин"</t>
  </si>
  <si>
    <t>Районный этап городской социально-значимой акции Новосибирского штаба ТО " Трудовой десант"</t>
  </si>
  <si>
    <t xml:space="preserve">Фестиваль "Жизнь в плюсе" </t>
  </si>
  <si>
    <t>Благотворительная акция "От сердца к сердцу", в преддверии Декады инвалидов.</t>
  </si>
  <si>
    <t>Ул. Ватутина д. 30 Школа интернат №152</t>
  </si>
  <si>
    <t>Акция безопасный машрут</t>
  </si>
  <si>
    <t>03-10.12.2019</t>
  </si>
  <si>
    <t>МБОУ СОШ №121, МБОУ СОШ№119, ВКИ НГУ</t>
  </si>
  <si>
    <t>Городской фестиваль, посвящённый Дню защитника отечества "В единстве сила"</t>
  </si>
  <si>
    <t>Закрытие городской социальной акции "Снегоборцы"</t>
  </si>
  <si>
    <t xml:space="preserve">Центральный парк города Новосибирска </t>
  </si>
  <si>
    <t xml:space="preserve">I открытый военно-туристский слет Кировского района «Бугринский рубеж» Слет посвящен 30-летию вывода советских войск из Республики Афганистан и  Дню защитника Отечества </t>
  </si>
  <si>
    <t xml:space="preserve">в парке "Бугринская роща" </t>
  </si>
  <si>
    <t>Ш Городской молодёжный форум "Мой зелёный Новосибирск: экологические задачи решаем вместе"</t>
  </si>
  <si>
    <t>технопарк Академгородок</t>
  </si>
  <si>
    <t>1 Городская спартакиада воспитанников молодёжных центров города Новосибирска</t>
  </si>
  <si>
    <t>площадка у ТРЦ "Континент", ул. Троллейная, 130а</t>
  </si>
  <si>
    <t xml:space="preserve">Профильная смена «Твой старт» </t>
  </si>
  <si>
    <t>МКУ ЦПВП ЮМ «Дельфин» «Патриот парк»</t>
  </si>
  <si>
    <t>В чем сила «Soft skills?»</t>
  </si>
  <si>
    <t>МБУ ЦМ "Альтаир" Некрасова 82</t>
  </si>
  <si>
    <t>IVЛетняя городская спартакиада среди учреждений сферы молодежной политики города Новосибирска</t>
  </si>
  <si>
    <t>Городской конкурс социально экологической рекламы "Мы-за чистый город"</t>
  </si>
  <si>
    <t>ТРЦ "Сансити"</t>
  </si>
  <si>
    <t>«Какие возможности?»</t>
  </si>
  <si>
    <t>Роллер Фест, посвященный Дню России</t>
  </si>
  <si>
    <t>набережная Обь ГЭСа</t>
  </si>
  <si>
    <t>Летний слет Военно-патриотических учреждений и организаций города Новосибирска</t>
  </si>
  <si>
    <t>Городской праздник "День соседей</t>
  </si>
  <si>
    <t>Первомайский сквер.</t>
  </si>
  <si>
    <t xml:space="preserve">СК "Фламинго"  ул. Зорге 82\2 </t>
  </si>
  <si>
    <t>МКУ "Центр гражданского и военно-патриотического воспитания Витязь" ул.Фрунзе 57 А</t>
  </si>
  <si>
    <t>"Кросс нации 2019", посвященный Всероссийскому Дню бега</t>
  </si>
  <si>
    <t>Областной епархиальный молодежный Рождественский праздник</t>
  </si>
  <si>
    <t>ДК "Железнодорожников"</t>
  </si>
  <si>
    <t>VII межрегиональный Крапивинский фольклорный фестиваль «Крещенские вечерки»</t>
  </si>
  <si>
    <t>17-19.01.2019</t>
  </si>
  <si>
    <t>7 Межрегиональный Крапивинский фольклорный фестиваль "Крещенские вечёрки"</t>
  </si>
  <si>
    <t>Открытый турнир по рукопашному бою, посвящённый "Дню Великой Победы"</t>
  </si>
  <si>
    <t>13-14 апреля 2019 г.</t>
  </si>
  <si>
    <t>Спортивный клуб смешанных едино- борств г.Бердска</t>
  </si>
  <si>
    <t>14 апреля            2019 г.</t>
  </si>
  <si>
    <t>Преображенский собор г. Бердска</t>
  </si>
  <si>
    <t>Областное молодёжное гуляние "Красная горка"</t>
  </si>
  <si>
    <t>X этнический фестиваль "Города Солнца"</t>
  </si>
  <si>
    <t>03.07.2019-07.07.19</t>
  </si>
  <si>
    <t>Экологическая игра "Чистые игры "</t>
  </si>
  <si>
    <t>РП Краснообск</t>
  </si>
  <si>
    <t>XXVМежрегиональный фестиваль традиционной воинской культуры "Где стоишь-там и куликово поле"</t>
  </si>
  <si>
    <t>первенство Новосибирской области по кикбоксингу памяти МС СССР Владимира Иванова</t>
  </si>
  <si>
    <t>Всероссийский фестиваль                  "IX Открытый чемпионат Алтайского края по быстрым шахматам. Мемориал Р.М.Кура"</t>
  </si>
  <si>
    <t>2 марта 2019 г.</t>
  </si>
  <si>
    <t>г. Барнаул</t>
  </si>
  <si>
    <t>Всероссийский открытый чемпионат по современной хореографии "Антигравитация"</t>
  </si>
  <si>
    <t xml:space="preserve">16-17 марта 2019 </t>
  </si>
  <si>
    <t>Всероссийская акция «Сообщи, где торгуют смертью»</t>
  </si>
  <si>
    <t>Всероссийский экологический субботник "Зеленая весна-2019"</t>
  </si>
  <si>
    <t>Всероссийский фестиваль детского и юношеского творчества "Сокровища нации"</t>
  </si>
  <si>
    <t>ДК "Прогресс"</t>
  </si>
  <si>
    <t>12-14 июля 2019</t>
  </si>
  <si>
    <t>п.Шушинское Красноярского края</t>
  </si>
  <si>
    <t>ОО «Левобережье» – 16;
ОО «Спутник» – 19;
ОО «Факел» – 12;                                                                                                                    ОО ДМ «Маяк» - 28.
Итого: 75</t>
  </si>
  <si>
    <t>Благотворительная акция "От сердца к сердцу", в преддверии Декады пожилого человека</t>
  </si>
  <si>
    <t>Поддержка молодой семьи/Содействие развитию активной жизненной позиции молодежи</t>
  </si>
  <si>
    <t>Содействие формированию здорового образа жизни в молодёжной среде</t>
  </si>
  <si>
    <t xml:space="preserve">«Правила работы в электроустановках» </t>
  </si>
  <si>
    <t>Автономная некоммерческая организация дополнительного профессионального образования «Институт повышения квалификации ТЕХНОПРОГРЕСС»</t>
  </si>
  <si>
    <t>Контрактная система в сфере закупок товаров, работ, услуг для обеспечения государственных и муниципальных нужд</t>
  </si>
  <si>
    <t>Автономная некоммерческая организация Институт дополнительного профессионального образования «Госзаказ»</t>
  </si>
  <si>
    <t>Организация доступной среды жизнедеятельности инвалидов и маломобильных групп населения (ММГ)</t>
  </si>
  <si>
    <t>Автономная некоммерческая организация дополнительного профессионального образования «Академия Образования «Атон»</t>
  </si>
  <si>
    <t>Подготовка и аттестация главных бухгалтеров бюджетных (автономных) учреждений на соответствие квалификации "Составление и представление финансовой отчетности экономического субъекта"</t>
  </si>
  <si>
    <t xml:space="preserve">Негосударственное образовательное частное учреждение организации дополнительного   профессионального   образования   «Актион-МЦФЭР»   </t>
  </si>
  <si>
    <t xml:space="preserve">Бухгалтер по зарплате в государственном (муниципальном) бюджетном (автономном) учреждении </t>
  </si>
  <si>
    <t xml:space="preserve">«Реализация государственной молодежной политики на региональном и муниципальных уровнях» </t>
  </si>
  <si>
    <t xml:space="preserve">Федеральное государственное бюджетное образовательное учреждение высшего образования «Новосибирский государственный педагогический университет» </t>
  </si>
  <si>
    <t>ОО «Левобережье» – пн.-пт. 09:00-21:00, сб. 10:00-21:00
ОО «Спутник» – пн.-сб. 09:00-21:00, вс. 09:00-19:00
ОО «Факел» – пн.-пт. 09:00-21:00, сб-вс. 10:00-20:00                                                                  ОО ДМ «Маяк» - пн.-вс. 09:00-22:00</t>
  </si>
  <si>
    <t>XXVI Международный фестиваль искусств "MO-RE-SOL" Творческий конкурс "ПАРАД-ЗВЕЗД Сибирь 2019"</t>
  </si>
  <si>
    <t>02-03.11.2019</t>
  </si>
  <si>
    <t>г. Новосибирск, р.п. Краснообск</t>
  </si>
  <si>
    <t>Лауреат 1 степени - 4 шт. Лауреат 2 степени - 1 шт. Гран-при - 3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</si>
</sst>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FF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9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462">
    <xf numFmtId="0" fontId="0" fillId="0" borderId="0" xfId="0"/>
    <xf numFmtId="0" fontId="17" fillId="0" borderId="0" xfId="0" applyFont="1"/>
    <xf numFmtId="0" fontId="18" fillId="0" borderId="0" xfId="0" applyFont="1"/>
    <xf numFmtId="0" fontId="0" fillId="0" borderId="0" xfId="0" applyBorder="1"/>
    <xf numFmtId="0" fontId="18" fillId="0" borderId="0" xfId="0" applyFont="1" applyAlignment="1"/>
    <xf numFmtId="0" fontId="16" fillId="0" borderId="0" xfId="0" applyFont="1"/>
    <xf numFmtId="0" fontId="18" fillId="0" borderId="0" xfId="0" applyFont="1" applyBorder="1" applyAlignment="1"/>
    <xf numFmtId="0" fontId="18" fillId="3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9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7" fillId="0" borderId="0" xfId="0" applyFont="1" applyProtection="1"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4" borderId="1" xfId="0" applyFont="1" applyFill="1" applyBorder="1" applyAlignment="1" applyProtection="1">
      <alignment horizontal="left" vertical="top" wrapText="1"/>
      <protection hidden="1"/>
    </xf>
    <xf numFmtId="0" fontId="18" fillId="4" borderId="1" xfId="0" applyFont="1" applyFill="1" applyBorder="1" applyAlignment="1" applyProtection="1">
      <alignment horizontal="center" vertical="top" wrapText="1"/>
      <protection hidden="1"/>
    </xf>
    <xf numFmtId="0" fontId="17" fillId="0" borderId="1" xfId="0" applyFont="1" applyBorder="1" applyAlignment="1" applyProtection="1">
      <alignment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2" fontId="17" fillId="4" borderId="1" xfId="0" applyNumberFormat="1" applyFont="1" applyFill="1" applyBorder="1" applyAlignment="1" applyProtection="1">
      <alignment horizontal="center" vertical="top" wrapText="1"/>
      <protection hidden="1"/>
    </xf>
    <xf numFmtId="0" fontId="17" fillId="0" borderId="2" xfId="0" applyFont="1" applyBorder="1" applyAlignment="1" applyProtection="1">
      <alignment vertical="top" wrapText="1"/>
      <protection hidden="1"/>
    </xf>
    <xf numFmtId="0" fontId="17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vertical="top" wrapText="1"/>
      <protection hidden="1"/>
    </xf>
    <xf numFmtId="0" fontId="18" fillId="3" borderId="2" xfId="0" applyFont="1" applyFill="1" applyBorder="1" applyAlignment="1" applyProtection="1">
      <alignment horizontal="center" vertical="top" wrapText="1"/>
      <protection hidden="1"/>
    </xf>
    <xf numFmtId="0" fontId="18" fillId="3" borderId="4" xfId="0" applyFont="1" applyFill="1" applyBorder="1" applyAlignment="1" applyProtection="1">
      <alignment horizontal="center" vertical="top" wrapText="1"/>
      <protection hidden="1"/>
    </xf>
    <xf numFmtId="0" fontId="18" fillId="4" borderId="1" xfId="0" applyFont="1" applyFill="1" applyBorder="1" applyAlignment="1" applyProtection="1">
      <alignment horizontal="center" vertical="top"/>
      <protection hidden="1"/>
    </xf>
    <xf numFmtId="0" fontId="18" fillId="0" borderId="2" xfId="0" applyNumberFormat="1" applyFont="1" applyBorder="1" applyAlignment="1" applyProtection="1">
      <alignment horizontal="center" vertical="top" wrapText="1"/>
      <protection locked="0"/>
    </xf>
    <xf numFmtId="0" fontId="18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Border="1" applyAlignment="1" applyProtection="1">
      <protection hidden="1"/>
    </xf>
    <xf numFmtId="0" fontId="0" fillId="3" borderId="5" xfId="0" applyFill="1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18" fillId="3" borderId="3" xfId="0" applyFont="1" applyFill="1" applyBorder="1" applyAlignment="1" applyProtection="1">
      <alignment horizontal="center" vertical="top" wrapText="1"/>
      <protection hidden="1"/>
    </xf>
    <xf numFmtId="0" fontId="17" fillId="5" borderId="3" xfId="0" applyFont="1" applyFill="1" applyBorder="1" applyAlignment="1" applyProtection="1">
      <alignment horizontal="center" vertical="top"/>
      <protection hidden="1"/>
    </xf>
    <xf numFmtId="0" fontId="17" fillId="5" borderId="3" xfId="0" applyFont="1" applyFill="1" applyBorder="1" applyAlignment="1" applyProtection="1">
      <alignment vertical="center" wrapText="1"/>
      <protection hidden="1"/>
    </xf>
    <xf numFmtId="0" fontId="17" fillId="5" borderId="3" xfId="0" applyFont="1" applyFill="1" applyBorder="1" applyAlignment="1" applyProtection="1">
      <alignment vertical="top" wrapText="1"/>
      <protection hidden="1"/>
    </xf>
    <xf numFmtId="1" fontId="18" fillId="4" borderId="1" xfId="0" applyNumberFormat="1" applyFont="1" applyFill="1" applyBorder="1" applyAlignment="1" applyProtection="1">
      <alignment horizontal="center" vertical="top" wrapText="1"/>
      <protection hidden="1"/>
    </xf>
    <xf numFmtId="1" fontId="18" fillId="4" borderId="1" xfId="0" applyNumberFormat="1" applyFont="1" applyFill="1" applyBorder="1" applyAlignment="1" applyProtection="1">
      <alignment horizontal="center" vertical="top"/>
      <protection hidden="1"/>
    </xf>
    <xf numFmtId="1" fontId="18" fillId="0" borderId="6" xfId="0" applyNumberFormat="1" applyFont="1" applyBorder="1" applyAlignment="1" applyProtection="1">
      <alignment horizontal="center" vertical="top" wrapText="1"/>
      <protection locked="0"/>
    </xf>
    <xf numFmtId="0" fontId="18" fillId="5" borderId="1" xfId="0" applyFont="1" applyFill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center" vertical="top"/>
      <protection locked="0"/>
    </xf>
    <xf numFmtId="0" fontId="18" fillId="0" borderId="0" xfId="0" applyFont="1" applyAlignment="1" applyProtection="1">
      <alignment vertical="top"/>
      <protection hidden="1"/>
    </xf>
    <xf numFmtId="0" fontId="18" fillId="3" borderId="1" xfId="0" applyFont="1" applyFill="1" applyBorder="1" applyAlignment="1" applyProtection="1">
      <alignment horizontal="center" vertical="top"/>
      <protection hidden="1"/>
    </xf>
    <xf numFmtId="0" fontId="17" fillId="0" borderId="3" xfId="0" applyFont="1" applyBorder="1" applyAlignment="1" applyProtection="1">
      <alignment vertical="top"/>
      <protection hidden="1"/>
    </xf>
    <xf numFmtId="0" fontId="17" fillId="4" borderId="1" xfId="0" applyFont="1" applyFill="1" applyBorder="1" applyAlignment="1" applyProtection="1">
      <alignment horizontal="center" vertical="top"/>
      <protection hidden="1"/>
    </xf>
    <xf numFmtId="0" fontId="17" fillId="0" borderId="3" xfId="0" applyFont="1" applyBorder="1" applyAlignment="1" applyProtection="1">
      <alignment horizontal="left" vertical="top"/>
      <protection hidden="1"/>
    </xf>
    <xf numFmtId="0" fontId="18" fillId="5" borderId="1" xfId="0" applyFont="1" applyFill="1" applyBorder="1" applyAlignment="1" applyProtection="1">
      <alignment horizontal="center" vertical="top"/>
      <protection locked="0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Protection="1">
      <protection hidden="1"/>
    </xf>
    <xf numFmtId="0" fontId="0" fillId="0" borderId="1" xfId="0" applyBorder="1"/>
    <xf numFmtId="0" fontId="18" fillId="5" borderId="1" xfId="0" applyFont="1" applyFill="1" applyBorder="1" applyAlignment="1" applyProtection="1">
      <alignment horizontal="center" vertical="top" wrapText="1"/>
      <protection locked="0"/>
    </xf>
    <xf numFmtId="49" fontId="17" fillId="0" borderId="1" xfId="0" applyNumberFormat="1" applyFont="1" applyBorder="1" applyAlignment="1" applyProtection="1">
      <alignment horizontal="center" vertical="top" wrapText="1"/>
      <protection locked="0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49" fontId="18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8" fillId="4" borderId="1" xfId="0" applyNumberFormat="1" applyFont="1" applyFill="1" applyBorder="1" applyAlignment="1" applyProtection="1">
      <alignment horizontal="center" vertical="top" wrapText="1"/>
      <protection hidden="1"/>
    </xf>
    <xf numFmtId="0" fontId="16" fillId="0" borderId="0" xfId="0" applyFont="1" applyProtection="1">
      <protection hidden="1"/>
    </xf>
    <xf numFmtId="0" fontId="18" fillId="4" borderId="3" xfId="0" applyFont="1" applyFill="1" applyBorder="1" applyAlignment="1" applyProtection="1">
      <alignment horizontal="left"/>
      <protection hidden="1"/>
    </xf>
    <xf numFmtId="0" fontId="17" fillId="4" borderId="1" xfId="0" applyFont="1" applyFill="1" applyBorder="1" applyProtection="1">
      <protection hidden="1"/>
    </xf>
    <xf numFmtId="0" fontId="17" fillId="5" borderId="1" xfId="0" applyFont="1" applyFill="1" applyBorder="1" applyAlignment="1" applyProtection="1">
      <alignment horizontal="center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0" fontId="18" fillId="4" borderId="1" xfId="0" applyFont="1" applyFill="1" applyBorder="1" applyAlignment="1" applyProtection="1">
      <alignment horizontal="right" vertical="top" wrapText="1"/>
      <protection hidden="1"/>
    </xf>
    <xf numFmtId="0" fontId="17" fillId="0" borderId="1" xfId="0" applyFont="1" applyBorder="1" applyAlignment="1" applyProtection="1">
      <alignment horizontal="left" vertical="top"/>
      <protection hidden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8" fillId="5" borderId="1" xfId="0" applyFont="1" applyFill="1" applyBorder="1" applyAlignment="1" applyProtection="1">
      <alignment horizontal="left" vertical="top"/>
      <protection hidden="1"/>
    </xf>
    <xf numFmtId="0" fontId="23" fillId="0" borderId="1" xfId="0" applyFont="1" applyBorder="1" applyAlignment="1" applyProtection="1">
      <alignment horizontal="left" vertical="top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0" fontId="17" fillId="5" borderId="1" xfId="0" applyFont="1" applyFill="1" applyBorder="1" applyAlignment="1" applyProtection="1">
      <alignment wrapText="1"/>
      <protection hidden="1"/>
    </xf>
    <xf numFmtId="0" fontId="17" fillId="5" borderId="1" xfId="0" applyFont="1" applyFill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left" vertical="top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4" borderId="3" xfId="0" applyFont="1" applyFill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</xf>
    <xf numFmtId="0" fontId="2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4" fillId="0" borderId="3" xfId="0" applyFont="1" applyBorder="1" applyAlignment="1" applyProtection="1">
      <alignment vertical="top"/>
      <protection locked="0"/>
    </xf>
    <xf numFmtId="0" fontId="24" fillId="0" borderId="1" xfId="0" applyFont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vertical="top"/>
      <protection locked="0"/>
    </xf>
    <xf numFmtId="0" fontId="18" fillId="4" borderId="3" xfId="0" applyFont="1" applyFill="1" applyBorder="1" applyAlignment="1" applyProtection="1">
      <alignment horizontal="right" vertical="top"/>
      <protection hidden="1"/>
    </xf>
    <xf numFmtId="0" fontId="18" fillId="4" borderId="3" xfId="0" applyFont="1" applyFill="1" applyBorder="1" applyAlignment="1" applyProtection="1">
      <alignment horizontal="center" vertical="top"/>
      <protection hidden="1"/>
    </xf>
    <xf numFmtId="0" fontId="17" fillId="0" borderId="1" xfId="0" applyFont="1" applyBorder="1" applyAlignment="1" applyProtection="1">
      <alignment horizontal="left" vertical="top"/>
      <protection locked="0"/>
    </xf>
    <xf numFmtId="0" fontId="17" fillId="5" borderId="1" xfId="0" applyFont="1" applyFill="1" applyBorder="1" applyAlignment="1" applyProtection="1">
      <alignment horizontal="left" vertical="top" wrapText="1"/>
      <protection locked="0"/>
    </xf>
    <xf numFmtId="0" fontId="18" fillId="3" borderId="8" xfId="0" applyFont="1" applyFill="1" applyBorder="1" applyAlignment="1" applyProtection="1">
      <alignment vertical="top" wrapText="1"/>
      <protection hidden="1"/>
    </xf>
    <xf numFmtId="0" fontId="18" fillId="3" borderId="7" xfId="0" applyFont="1" applyFill="1" applyBorder="1" applyAlignment="1" applyProtection="1">
      <alignment vertical="top" wrapText="1"/>
      <protection hidden="1"/>
    </xf>
    <xf numFmtId="0" fontId="18" fillId="4" borderId="1" xfId="0" applyFont="1" applyFill="1" applyBorder="1" applyAlignment="1" applyProtection="1">
      <alignment horizontal="center" vertical="top" wrapText="1"/>
      <protection hidden="1"/>
    </xf>
    <xf numFmtId="0" fontId="25" fillId="3" borderId="8" xfId="0" applyFont="1" applyFill="1" applyBorder="1" applyAlignment="1" applyProtection="1">
      <alignment vertical="top" wrapText="1"/>
      <protection hidden="1"/>
    </xf>
    <xf numFmtId="0" fontId="26" fillId="3" borderId="7" xfId="0" applyFont="1" applyFill="1" applyBorder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18" fillId="4" borderId="0" xfId="0" applyNumberFormat="1" applyFont="1" applyFill="1" applyBorder="1" applyAlignment="1" applyProtection="1">
      <alignment horizontal="center" vertical="top" wrapText="1"/>
      <protection hidden="1"/>
    </xf>
    <xf numFmtId="0" fontId="17" fillId="0" borderId="1" xfId="0" applyFont="1" applyBorder="1" applyProtection="1">
      <protection locked="0"/>
    </xf>
    <xf numFmtId="2" fontId="18" fillId="5" borderId="1" xfId="0" applyNumberFormat="1" applyFont="1" applyFill="1" applyBorder="1" applyAlignment="1" applyProtection="1">
      <alignment horizontal="center" vertical="top" wrapText="1"/>
      <protection hidden="1"/>
    </xf>
    <xf numFmtId="1" fontId="28" fillId="4" borderId="1" xfId="0" applyNumberFormat="1" applyFont="1" applyFill="1" applyBorder="1" applyAlignment="1" applyProtection="1">
      <alignment horizontal="center" vertical="top" wrapText="1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7" fillId="5" borderId="3" xfId="0" applyFont="1" applyFill="1" applyBorder="1" applyAlignment="1" applyProtection="1">
      <alignment horizontal="left" vertical="top" wrapText="1"/>
      <protection hidden="1"/>
    </xf>
    <xf numFmtId="0" fontId="18" fillId="0" borderId="1" xfId="0" applyFont="1" applyBorder="1" applyAlignment="1" applyProtection="1">
      <alignment horizontal="center" vertical="top"/>
      <protection locked="0"/>
    </xf>
    <xf numFmtId="1" fontId="18" fillId="6" borderId="6" xfId="0" applyNumberFormat="1" applyFont="1" applyFill="1" applyBorder="1" applyAlignment="1" applyProtection="1">
      <alignment horizontal="center" vertical="top" wrapText="1"/>
      <protection locked="0"/>
    </xf>
    <xf numFmtId="1" fontId="18" fillId="4" borderId="6" xfId="0" applyNumberFormat="1" applyFont="1" applyFill="1" applyBorder="1" applyAlignment="1" applyProtection="1">
      <alignment horizontal="center" vertical="top" wrapText="1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164" fontId="1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5" borderId="1" xfId="0" applyFont="1" applyFill="1" applyBorder="1" applyAlignment="1" applyProtection="1">
      <alignment horizontal="left" vertical="top" wrapText="1"/>
      <protection hidden="1"/>
    </xf>
    <xf numFmtId="0" fontId="17" fillId="5" borderId="3" xfId="0" applyFont="1" applyFill="1" applyBorder="1" applyAlignment="1" applyProtection="1">
      <alignment horizontal="left" vertical="top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top" wrapText="1"/>
      <protection hidden="1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18" fillId="4" borderId="3" xfId="0" applyFont="1" applyFill="1" applyBorder="1" applyAlignment="1" applyProtection="1">
      <alignment horizontal="center" vertical="top" wrapText="1"/>
      <protection hidden="1"/>
    </xf>
    <xf numFmtId="0" fontId="18" fillId="4" borderId="1" xfId="0" applyFont="1" applyFill="1" applyBorder="1" applyAlignment="1" applyProtection="1">
      <alignment horizontal="center" vertical="top" wrapText="1"/>
      <protection hidden="1"/>
    </xf>
    <xf numFmtId="0" fontId="17" fillId="3" borderId="3" xfId="0" applyFont="1" applyFill="1" applyBorder="1" applyAlignment="1" applyProtection="1">
      <alignment horizontal="center" vertical="top" wrapText="1"/>
      <protection hidden="1"/>
    </xf>
    <xf numFmtId="1" fontId="14" fillId="0" borderId="0" xfId="0" applyNumberFormat="1" applyFont="1" applyProtection="1">
      <protection hidden="1"/>
    </xf>
    <xf numFmtId="0" fontId="18" fillId="0" borderId="6" xfId="0" applyFont="1" applyBorder="1" applyAlignment="1" applyProtection="1">
      <alignment horizontal="center" vertical="top" wrapText="1"/>
      <protection locked="0"/>
    </xf>
    <xf numFmtId="2" fontId="18" fillId="4" borderId="2" xfId="0" applyNumberFormat="1" applyFont="1" applyFill="1" applyBorder="1" applyAlignment="1" applyProtection="1">
      <alignment horizontal="center" vertical="top" wrapText="1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3" borderId="3" xfId="0" applyFont="1" applyFill="1" applyBorder="1" applyAlignment="1" applyProtection="1">
      <alignment horizontal="center" vertical="top" wrapText="1"/>
      <protection hidden="1"/>
    </xf>
    <xf numFmtId="1" fontId="29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8" fillId="5" borderId="3" xfId="0" applyFont="1" applyFill="1" applyBorder="1" applyAlignment="1" applyProtection="1">
      <alignment vertical="top" wrapText="1"/>
      <protection hidden="1"/>
    </xf>
    <xf numFmtId="0" fontId="26" fillId="5" borderId="7" xfId="0" applyFont="1" applyFill="1" applyBorder="1" applyAlignment="1" applyProtection="1">
      <alignment horizontal="center" vertical="top" wrapText="1"/>
      <protection hidden="1"/>
    </xf>
    <xf numFmtId="0" fontId="30" fillId="5" borderId="8" xfId="0" applyFont="1" applyFill="1" applyBorder="1" applyAlignment="1" applyProtection="1">
      <alignment vertical="top" wrapText="1"/>
      <protection hidden="1"/>
    </xf>
    <xf numFmtId="0" fontId="17" fillId="0" borderId="1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20" fillId="0" borderId="0" xfId="0" applyFont="1"/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7" fillId="0" borderId="8" xfId="0" applyFont="1" applyBorder="1"/>
    <xf numFmtId="0" fontId="17" fillId="0" borderId="7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8" xfId="0" applyFont="1" applyBorder="1" applyAlignment="1">
      <alignment wrapText="1"/>
    </xf>
    <xf numFmtId="0" fontId="17" fillId="0" borderId="1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4" fillId="2" borderId="1" xfId="1" applyBorder="1"/>
    <xf numFmtId="0" fontId="20" fillId="0" borderId="1" xfId="0" applyFont="1" applyBorder="1"/>
    <xf numFmtId="49" fontId="20" fillId="4" borderId="1" xfId="0" applyNumberFormat="1" applyFont="1" applyFill="1" applyBorder="1" applyAlignment="1" applyProtection="1">
      <alignment horizontal="right" wrapText="1"/>
      <protection hidden="1"/>
    </xf>
    <xf numFmtId="0" fontId="29" fillId="2" borderId="1" xfId="1" applyFont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4" borderId="3" xfId="0" applyFont="1" applyFill="1" applyBorder="1" applyAlignment="1" applyProtection="1">
      <alignment horizontal="right" vertical="top"/>
      <protection hidden="1"/>
    </xf>
    <xf numFmtId="0" fontId="18" fillId="0" borderId="9" xfId="0" applyFont="1" applyBorder="1" applyAlignment="1" applyProtection="1">
      <alignment horizontal="left" vertical="top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4" borderId="1" xfId="0" applyFont="1" applyFill="1" applyBorder="1" applyAlignment="1" applyProtection="1">
      <alignment horizontal="right" vertical="top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17" fillId="0" borderId="0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3" xfId="0" applyNumberFormat="1" applyFont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 applyProtection="1">
      <alignment horizontal="center" vertical="top" wrapText="1"/>
      <protection hidden="1"/>
    </xf>
    <xf numFmtId="0" fontId="18" fillId="3" borderId="6" xfId="0" applyFont="1" applyFill="1" applyBorder="1" applyAlignment="1" applyProtection="1">
      <alignment horizontal="center" vertical="top" wrapText="1"/>
      <protection hidden="1"/>
    </xf>
    <xf numFmtId="0" fontId="17" fillId="7" borderId="1" xfId="0" applyFont="1" applyFill="1" applyBorder="1" applyAlignment="1" applyProtection="1">
      <alignment horizontal="left" vertical="top" wrapText="1"/>
      <protection locked="0"/>
    </xf>
    <xf numFmtId="0" fontId="18" fillId="7" borderId="1" xfId="0" applyFont="1" applyFill="1" applyBorder="1" applyAlignment="1" applyProtection="1">
      <alignment horizontal="center" vertical="top" wrapText="1"/>
      <protection locked="0"/>
    </xf>
    <xf numFmtId="0" fontId="5" fillId="7" borderId="3" xfId="0" applyFont="1" applyFill="1" applyBorder="1" applyAlignment="1" applyProtection="1">
      <alignment horizontal="center" vertical="top" wrapText="1"/>
      <protection locked="0"/>
    </xf>
    <xf numFmtId="0" fontId="17" fillId="7" borderId="1" xfId="0" applyFont="1" applyFill="1" applyBorder="1" applyAlignment="1" applyProtection="1">
      <alignment horizontal="center" vertical="top" wrapText="1"/>
      <protection locked="0"/>
    </xf>
    <xf numFmtId="0" fontId="17" fillId="7" borderId="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left" vertical="top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3" borderId="3" xfId="0" applyFont="1" applyFill="1" applyBorder="1" applyAlignment="1" applyProtection="1">
      <alignment horizontal="center" vertical="top" wrapText="1"/>
      <protection hidden="1"/>
    </xf>
    <xf numFmtId="0" fontId="18" fillId="3" borderId="1" xfId="0" applyFont="1" applyFill="1" applyBorder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18" fillId="3" borderId="6" xfId="0" applyFont="1" applyFill="1" applyBorder="1" applyAlignment="1" applyProtection="1">
      <alignment horizontal="center" vertical="top"/>
      <protection hidden="1"/>
    </xf>
    <xf numFmtId="0" fontId="20" fillId="0" borderId="1" xfId="0" applyFont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 applyProtection="1">
      <alignment horizontal="left" vertical="top" wrapText="1"/>
      <protection locked="0"/>
    </xf>
    <xf numFmtId="0" fontId="17" fillId="8" borderId="2" xfId="0" applyFont="1" applyFill="1" applyBorder="1" applyAlignment="1" applyProtection="1">
      <alignment horizontal="center" vertical="top" wrapText="1"/>
      <protection locked="0"/>
    </xf>
    <xf numFmtId="0" fontId="17" fillId="8" borderId="1" xfId="0" applyFont="1" applyFill="1" applyBorder="1" applyAlignment="1" applyProtection="1">
      <alignment horizontal="left" vertical="top" wrapText="1"/>
      <protection locked="0"/>
    </xf>
    <xf numFmtId="0" fontId="17" fillId="8" borderId="1" xfId="0" applyFont="1" applyFill="1" applyBorder="1" applyAlignment="1" applyProtection="1">
      <alignment horizontal="center" vertical="top" wrapText="1"/>
      <protection locked="0"/>
    </xf>
    <xf numFmtId="0" fontId="32" fillId="8" borderId="1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 applyProtection="1">
      <alignment horizontal="center" vertical="top" wrapText="1"/>
      <protection locked="0"/>
    </xf>
    <xf numFmtId="0" fontId="32" fillId="8" borderId="1" xfId="0" applyFont="1" applyFill="1" applyBorder="1" applyAlignment="1" applyProtection="1">
      <alignment horizontal="center" vertical="top" wrapText="1"/>
      <protection locked="0"/>
    </xf>
    <xf numFmtId="0" fontId="18" fillId="8" borderId="1" xfId="0" applyFont="1" applyFill="1" applyBorder="1" applyAlignment="1">
      <alignment horizontal="left" vertical="top" wrapText="1"/>
    </xf>
    <xf numFmtId="0" fontId="18" fillId="8" borderId="2" xfId="0" applyFont="1" applyFill="1" applyBorder="1" applyAlignment="1" applyProtection="1">
      <alignment horizontal="left" vertical="top" wrapText="1"/>
      <protection locked="0"/>
    </xf>
    <xf numFmtId="0" fontId="18" fillId="8" borderId="1" xfId="0" applyFont="1" applyFill="1" applyBorder="1" applyAlignment="1" applyProtection="1">
      <alignment horizontal="left" vertical="top" wrapText="1"/>
      <protection locked="0"/>
    </xf>
    <xf numFmtId="0" fontId="20" fillId="8" borderId="5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14" fontId="17" fillId="8" borderId="1" xfId="0" applyNumberFormat="1" applyFont="1" applyFill="1" applyBorder="1" applyAlignment="1" applyProtection="1">
      <alignment horizontal="center" vertical="top" wrapText="1"/>
      <protection locked="0"/>
    </xf>
    <xf numFmtId="0" fontId="17" fillId="8" borderId="1" xfId="0" applyFont="1" applyFill="1" applyBorder="1" applyAlignment="1" applyProtection="1">
      <alignment horizontal="left" vertical="center" wrapText="1"/>
      <protection locked="0"/>
    </xf>
    <xf numFmtId="0" fontId="17" fillId="5" borderId="3" xfId="0" applyFont="1" applyFill="1" applyBorder="1" applyAlignment="1" applyProtection="1">
      <alignment horizontal="center" wrapText="1"/>
      <protection hidden="1"/>
    </xf>
    <xf numFmtId="0" fontId="18" fillId="5" borderId="3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locked="0"/>
    </xf>
    <xf numFmtId="0" fontId="17" fillId="0" borderId="1" xfId="0" applyFont="1" applyFill="1" applyBorder="1" applyAlignment="1">
      <alignment vertical="top" wrapText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8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 applyProtection="1">
      <alignment horizontal="left" vertical="top" wrapText="1"/>
      <protection hidden="1"/>
    </xf>
    <xf numFmtId="0" fontId="18" fillId="0" borderId="9" xfId="0" applyFont="1" applyBorder="1" applyAlignment="1" applyProtection="1">
      <alignment vertical="top"/>
      <protection hidden="1"/>
    </xf>
    <xf numFmtId="0" fontId="18" fillId="8" borderId="1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14" fontId="20" fillId="0" borderId="1" xfId="0" applyNumberFormat="1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>
      <alignment vertical="top" wrapText="1"/>
    </xf>
    <xf numFmtId="165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0" fillId="5" borderId="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17" fontId="17" fillId="0" borderId="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17" fontId="17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</xf>
    <xf numFmtId="0" fontId="17" fillId="0" borderId="0" xfId="0" applyFont="1" applyFill="1"/>
    <xf numFmtId="0" fontId="15" fillId="0" borderId="1" xfId="2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hidden="1"/>
    </xf>
    <xf numFmtId="0" fontId="15" fillId="0" borderId="1" xfId="2" applyBorder="1" applyAlignment="1">
      <alignment horizontal="center" vertical="center" wrapText="1"/>
    </xf>
    <xf numFmtId="0" fontId="15" fillId="0" borderId="1" xfId="2" applyFill="1" applyBorder="1" applyAlignment="1" applyProtection="1">
      <alignment horizontal="center" vertical="top" wrapText="1"/>
      <protection locked="0"/>
    </xf>
    <xf numFmtId="0" fontId="0" fillId="0" borderId="0" xfId="0"/>
    <xf numFmtId="0" fontId="17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4" borderId="1" xfId="0" applyFont="1" applyFill="1" applyBorder="1" applyAlignment="1" applyProtection="1">
      <alignment horizontal="center" vertical="top" wrapText="1"/>
      <protection hidden="1"/>
    </xf>
    <xf numFmtId="0" fontId="18" fillId="5" borderId="1" xfId="0" applyFont="1" applyFill="1" applyBorder="1" applyAlignment="1" applyProtection="1">
      <alignment horizontal="center" vertical="top"/>
      <protection locked="0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18" fillId="5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14" fontId="17" fillId="0" borderId="1" xfId="0" applyNumberFormat="1" applyFont="1" applyBorder="1" applyAlignment="1" applyProtection="1">
      <alignment horizontal="center" vertical="top" wrapText="1"/>
      <protection locked="0"/>
    </xf>
    <xf numFmtId="0" fontId="20" fillId="5" borderId="1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Border="1" applyAlignment="1" applyProtection="1">
      <alignment horizontal="center" vertical="top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top"/>
      <protection locked="0"/>
    </xf>
    <xf numFmtId="0" fontId="18" fillId="8" borderId="1" xfId="0" applyFont="1" applyFill="1" applyBorder="1" applyAlignment="1" applyProtection="1">
      <alignment horizontal="center" vertical="top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" fontId="20" fillId="0" borderId="1" xfId="0" applyNumberFormat="1" applyFont="1" applyBorder="1" applyAlignment="1">
      <alignment wrapText="1"/>
    </xf>
    <xf numFmtId="165" fontId="20" fillId="0" borderId="1" xfId="0" applyNumberFormat="1" applyFont="1" applyBorder="1" applyAlignment="1">
      <alignment wrapText="1"/>
    </xf>
    <xf numFmtId="2" fontId="20" fillId="0" borderId="1" xfId="0" applyNumberFormat="1" applyFont="1" applyBorder="1" applyAlignment="1">
      <alignment wrapText="1"/>
    </xf>
    <xf numFmtId="1" fontId="20" fillId="5" borderId="1" xfId="0" applyNumberFormat="1" applyFont="1" applyFill="1" applyBorder="1" applyAlignment="1">
      <alignment wrapText="1"/>
    </xf>
    <xf numFmtId="0" fontId="4" fillId="0" borderId="1" xfId="0" applyFont="1" applyBorder="1" applyAlignment="1" applyProtection="1">
      <alignment horizontal="center" vertical="top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14" fontId="20" fillId="0" borderId="1" xfId="0" applyNumberFormat="1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top" wrapText="1"/>
      <protection locked="0"/>
    </xf>
    <xf numFmtId="0" fontId="20" fillId="0" borderId="1" xfId="0" applyFont="1" applyFill="1" applyBorder="1" applyAlignment="1">
      <alignment vertical="top" wrapText="1"/>
    </xf>
    <xf numFmtId="165" fontId="20" fillId="0" borderId="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14" fontId="20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17" fontId="20" fillId="0" borderId="6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hidden="1"/>
    </xf>
    <xf numFmtId="0" fontId="18" fillId="3" borderId="4" xfId="0" applyFont="1" applyFill="1" applyBorder="1" applyAlignment="1" applyProtection="1">
      <alignment horizontal="center" vertical="top" wrapText="1"/>
      <protection hidden="1"/>
    </xf>
    <xf numFmtId="0" fontId="18" fillId="3" borderId="2" xfId="0" applyFont="1" applyFill="1" applyBorder="1" applyAlignment="1" applyProtection="1">
      <alignment horizontal="center" vertical="top" wrapText="1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4" borderId="3" xfId="0" applyFont="1" applyFill="1" applyBorder="1" applyAlignment="1" applyProtection="1">
      <alignment horizontal="right" vertical="top"/>
      <protection hidden="1"/>
    </xf>
    <xf numFmtId="0" fontId="17" fillId="0" borderId="3" xfId="0" applyFont="1" applyBorder="1" applyAlignment="1" applyProtection="1">
      <alignment horizontal="justify" vertical="justify" wrapText="1"/>
      <protection locked="0"/>
    </xf>
    <xf numFmtId="0" fontId="18" fillId="0" borderId="0" xfId="0" applyFont="1" applyAlignment="1">
      <alignment horizontal="center"/>
    </xf>
    <xf numFmtId="0" fontId="17" fillId="5" borderId="3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14" fontId="20" fillId="0" borderId="1" xfId="0" applyNumberFormat="1" applyFont="1" applyFill="1" applyBorder="1" applyAlignment="1">
      <alignment horizontal="left" vertical="top"/>
    </xf>
    <xf numFmtId="14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vertical="top" wrapText="1"/>
      <protection locked="0"/>
    </xf>
    <xf numFmtId="14" fontId="20" fillId="0" borderId="1" xfId="0" applyNumberFormat="1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vertical="top" wrapText="1"/>
    </xf>
    <xf numFmtId="14" fontId="20" fillId="0" borderId="2" xfId="0" applyNumberFormat="1" applyFont="1" applyFill="1" applyBorder="1" applyAlignment="1">
      <alignment horizontal="left" vertical="top"/>
    </xf>
    <xf numFmtId="14" fontId="21" fillId="0" borderId="1" xfId="0" applyNumberFormat="1" applyFont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top" wrapText="1"/>
    </xf>
    <xf numFmtId="165" fontId="20" fillId="5" borderId="1" xfId="0" applyNumberFormat="1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top" wrapText="1"/>
    </xf>
    <xf numFmtId="14" fontId="20" fillId="0" borderId="1" xfId="0" applyNumberFormat="1" applyFont="1" applyBorder="1" applyAlignment="1">
      <alignment horizontal="left" vertical="center" wrapText="1"/>
    </xf>
    <xf numFmtId="165" fontId="20" fillId="5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vertical="center" wrapText="1"/>
    </xf>
    <xf numFmtId="14" fontId="20" fillId="0" borderId="1" xfId="0" applyNumberFormat="1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0" fontId="33" fillId="9" borderId="1" xfId="0" applyFont="1" applyFill="1" applyBorder="1"/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1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1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9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7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1" fillId="0" borderId="1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18" fillId="0" borderId="9" xfId="0" applyFont="1" applyBorder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center"/>
      <protection hidden="1"/>
    </xf>
    <xf numFmtId="0" fontId="32" fillId="0" borderId="9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20" fillId="0" borderId="9" xfId="0" applyFont="1" applyBorder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hidden="1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hidden="1"/>
    </xf>
    <xf numFmtId="0" fontId="18" fillId="4" borderId="11" xfId="0" applyFont="1" applyFill="1" applyBorder="1" applyAlignment="1" applyProtection="1">
      <alignment horizontal="right" vertical="top" wrapText="1"/>
      <protection hidden="1"/>
    </xf>
    <xf numFmtId="0" fontId="18" fillId="4" borderId="19" xfId="0" applyFont="1" applyFill="1" applyBorder="1" applyAlignment="1" applyProtection="1">
      <alignment horizontal="right" vertical="top" wrapText="1"/>
      <protection hidden="1"/>
    </xf>
    <xf numFmtId="0" fontId="18" fillId="4" borderId="4" xfId="0" applyFont="1" applyFill="1" applyBorder="1" applyAlignment="1" applyProtection="1">
      <alignment horizontal="right" vertical="top" wrapText="1"/>
      <protection hidden="1"/>
    </xf>
    <xf numFmtId="0" fontId="18" fillId="4" borderId="10" xfId="0" applyFont="1" applyFill="1" applyBorder="1" applyAlignment="1" applyProtection="1">
      <alignment horizontal="right" vertical="top" wrapText="1"/>
      <protection hidden="1"/>
    </xf>
    <xf numFmtId="0" fontId="18" fillId="4" borderId="3" xfId="0" applyFont="1" applyFill="1" applyBorder="1" applyAlignment="1">
      <alignment horizontal="right" vertical="top"/>
    </xf>
    <xf numFmtId="0" fontId="18" fillId="4" borderId="7" xfId="0" applyFont="1" applyFill="1" applyBorder="1" applyAlignment="1">
      <alignment horizontal="right" vertical="top"/>
    </xf>
    <xf numFmtId="1" fontId="18" fillId="4" borderId="3" xfId="0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6" xfId="0" applyFont="1" applyFill="1" applyBorder="1" applyAlignment="1" applyProtection="1">
      <alignment horizontal="center" vertical="top" wrapText="1"/>
      <protection hidden="1"/>
    </xf>
    <xf numFmtId="0" fontId="18" fillId="4" borderId="2" xfId="0" applyFont="1" applyFill="1" applyBorder="1" applyAlignment="1" applyProtection="1">
      <alignment horizontal="center" vertical="top" wrapText="1"/>
      <protection hidden="1"/>
    </xf>
    <xf numFmtId="0" fontId="17" fillId="5" borderId="6" xfId="0" applyFont="1" applyFill="1" applyBorder="1" applyAlignment="1" applyProtection="1">
      <alignment horizontal="center" vertical="top"/>
      <protection hidden="1"/>
    </xf>
    <xf numFmtId="0" fontId="17" fillId="5" borderId="2" xfId="0" applyFont="1" applyFill="1" applyBorder="1" applyAlignment="1" applyProtection="1">
      <alignment horizontal="center" vertical="top"/>
      <protection hidden="1"/>
    </xf>
    <xf numFmtId="1" fontId="18" fillId="4" borderId="6" xfId="0" applyNumberFormat="1" applyFont="1" applyFill="1" applyBorder="1" applyAlignment="1" applyProtection="1">
      <alignment horizontal="center" vertical="top" wrapText="1"/>
      <protection hidden="1"/>
    </xf>
    <xf numFmtId="1" fontId="18" fillId="0" borderId="6" xfId="0" applyNumberFormat="1" applyFont="1" applyBorder="1" applyAlignment="1" applyProtection="1">
      <alignment horizontal="center" vertical="top" wrapText="1"/>
      <protection locked="0"/>
    </xf>
    <xf numFmtId="1" fontId="18" fillId="0" borderId="2" xfId="0" applyNumberFormat="1" applyFont="1" applyBorder="1" applyAlignment="1" applyProtection="1">
      <alignment horizontal="center" vertical="top" wrapText="1"/>
      <protection locked="0"/>
    </xf>
    <xf numFmtId="1" fontId="4" fillId="6" borderId="3" xfId="0" applyNumberFormat="1" applyFont="1" applyFill="1" applyBorder="1" applyAlignment="1" applyProtection="1">
      <alignment horizontal="center" vertical="top" wrapText="1"/>
      <protection locked="0"/>
    </xf>
    <xf numFmtId="1" fontId="4" fillId="6" borderId="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left"/>
      <protection hidden="1"/>
    </xf>
    <xf numFmtId="0" fontId="18" fillId="3" borderId="11" xfId="0" applyFont="1" applyFill="1" applyBorder="1" applyAlignment="1" applyProtection="1">
      <alignment horizontal="center" vertical="top" wrapText="1"/>
      <protection hidden="1"/>
    </xf>
    <xf numFmtId="0" fontId="18" fillId="3" borderId="19" xfId="0" applyFont="1" applyFill="1" applyBorder="1" applyAlignment="1" applyProtection="1">
      <alignment horizontal="center" vertical="top" wrapText="1"/>
      <protection hidden="1"/>
    </xf>
    <xf numFmtId="0" fontId="18" fillId="3" borderId="4" xfId="0" applyFont="1" applyFill="1" applyBorder="1" applyAlignment="1" applyProtection="1">
      <alignment horizontal="center" vertical="top" wrapText="1"/>
      <protection hidden="1"/>
    </xf>
    <xf numFmtId="0" fontId="18" fillId="3" borderId="10" xfId="0" applyFont="1" applyFill="1" applyBorder="1" applyAlignment="1" applyProtection="1">
      <alignment horizontal="center" vertical="top" wrapText="1"/>
      <protection hidden="1"/>
    </xf>
    <xf numFmtId="0" fontId="18" fillId="3" borderId="6" xfId="0" applyFont="1" applyFill="1" applyBorder="1" applyAlignment="1" applyProtection="1">
      <alignment horizontal="center" vertical="top" wrapText="1"/>
      <protection hidden="1"/>
    </xf>
    <xf numFmtId="0" fontId="18" fillId="3" borderId="20" xfId="0" applyFont="1" applyFill="1" applyBorder="1" applyAlignment="1" applyProtection="1">
      <alignment horizontal="center" vertical="top" wrapText="1"/>
      <protection hidden="1"/>
    </xf>
    <xf numFmtId="0" fontId="18" fillId="3" borderId="2" xfId="0" applyFont="1" applyFill="1" applyBorder="1" applyAlignment="1" applyProtection="1">
      <alignment horizontal="center" vertical="top" wrapText="1"/>
      <protection hidden="1"/>
    </xf>
    <xf numFmtId="0" fontId="18" fillId="3" borderId="12" xfId="0" applyFont="1" applyFill="1" applyBorder="1" applyAlignment="1" applyProtection="1">
      <alignment horizontal="center" vertical="top" wrapText="1"/>
      <protection hidden="1"/>
    </xf>
    <xf numFmtId="0" fontId="18" fillId="3" borderId="0" xfId="0" applyFont="1" applyFill="1" applyBorder="1" applyAlignment="1" applyProtection="1">
      <alignment horizontal="center" vertical="top" wrapText="1"/>
      <protection hidden="1"/>
    </xf>
    <xf numFmtId="0" fontId="18" fillId="3" borderId="9" xfId="0" applyFont="1" applyFill="1" applyBorder="1" applyAlignment="1" applyProtection="1">
      <alignment horizontal="center" vertical="top" wrapText="1"/>
      <protection hidden="1"/>
    </xf>
    <xf numFmtId="0" fontId="18" fillId="3" borderId="1" xfId="0" applyFont="1" applyFill="1" applyBorder="1" applyAlignment="1" applyProtection="1">
      <alignment horizontal="center" vertical="top" wrapText="1"/>
      <protection hidden="1"/>
    </xf>
    <xf numFmtId="0" fontId="18" fillId="0" borderId="9" xfId="0" applyFont="1" applyBorder="1" applyAlignment="1" applyProtection="1">
      <alignment horizontal="left"/>
      <protection hidden="1"/>
    </xf>
    <xf numFmtId="0" fontId="18" fillId="3" borderId="3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hidden="1"/>
    </xf>
    <xf numFmtId="0" fontId="36" fillId="0" borderId="12" xfId="0" applyFont="1" applyBorder="1" applyAlignment="1" applyProtection="1">
      <alignment horizontal="left"/>
      <protection hidden="1"/>
    </xf>
    <xf numFmtId="49" fontId="18" fillId="3" borderId="1" xfId="0" applyNumberFormat="1" applyFont="1" applyFill="1" applyBorder="1" applyAlignment="1" applyProtection="1">
      <alignment horizontal="center" vertical="top" wrapText="1"/>
      <protection hidden="1"/>
    </xf>
    <xf numFmtId="0" fontId="18" fillId="4" borderId="3" xfId="0" applyFont="1" applyFill="1" applyBorder="1" applyAlignment="1" applyProtection="1">
      <alignment horizontal="right" vertical="top"/>
      <protection hidden="1"/>
    </xf>
    <xf numFmtId="0" fontId="18" fillId="4" borderId="7" xfId="0" applyFont="1" applyFill="1" applyBorder="1" applyAlignment="1" applyProtection="1">
      <alignment horizontal="right" vertical="top"/>
      <protection hidden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0" borderId="9" xfId="0" applyFont="1" applyBorder="1" applyAlignment="1">
      <alignment horizontal="left" vertical="top"/>
    </xf>
    <xf numFmtId="0" fontId="18" fillId="3" borderId="1" xfId="0" applyFont="1" applyFill="1" applyBorder="1" applyAlignment="1" applyProtection="1">
      <alignment horizontal="center" vertical="top"/>
      <protection hidden="1"/>
    </xf>
    <xf numFmtId="0" fontId="18" fillId="3" borderId="1" xfId="0" applyFont="1" applyFill="1" applyBorder="1" applyAlignment="1" applyProtection="1">
      <alignment horizontal="center" wrapText="1"/>
      <protection hidden="1"/>
    </xf>
    <xf numFmtId="0" fontId="18" fillId="0" borderId="9" xfId="0" applyFont="1" applyBorder="1" applyAlignment="1" applyProtection="1">
      <alignment horizontal="left" vertical="top" wrapText="1"/>
      <protection hidden="1"/>
    </xf>
    <xf numFmtId="0" fontId="18" fillId="0" borderId="9" xfId="0" applyFont="1" applyBorder="1" applyAlignment="1" applyProtection="1">
      <alignment horizontal="left" wrapText="1"/>
      <protection hidden="1"/>
    </xf>
    <xf numFmtId="0" fontId="17" fillId="0" borderId="9" xfId="0" applyFont="1" applyBorder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26" fillId="3" borderId="3" xfId="0" applyFont="1" applyFill="1" applyBorder="1" applyAlignment="1" applyProtection="1">
      <alignment horizontal="center"/>
      <protection hidden="1"/>
    </xf>
    <xf numFmtId="0" fontId="26" fillId="3" borderId="8" xfId="0" applyFont="1" applyFill="1" applyBorder="1" applyAlignment="1" applyProtection="1">
      <alignment horizontal="center"/>
      <protection hidden="1"/>
    </xf>
    <xf numFmtId="0" fontId="18" fillId="3" borderId="8" xfId="0" applyFont="1" applyFill="1" applyBorder="1" applyAlignment="1" applyProtection="1">
      <alignment horizontal="center" wrapText="1"/>
      <protection hidden="1"/>
    </xf>
    <xf numFmtId="0" fontId="18" fillId="3" borderId="7" xfId="0" applyFont="1" applyFill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</cellXfs>
  <cellStyles count="6">
    <cellStyle name="Акцент1" xfId="1" builtinId="29"/>
    <cellStyle name="Гиперссылка" xfId="2" builtinId="8"/>
    <cellStyle name="Гиперссылка 2" xfId="3"/>
    <cellStyle name="Гиперссылка 3" xfId="4"/>
    <cellStyle name="Гиперссылка 3 2" xfId="5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3;&#1099;&#1096;/Downloads/&#1057;&#1090;&#1072;&#1090;&#1086;&#1090;&#1095;&#1077;&#1090;%20&#1052;&#1057;&#1054;%20&#1044;&#1052;%20&#1052;&#1072;&#1103;&#1082;%20&#1079;&#1072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https://vk.com/mayak_dm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mcsputnik" TargetMode="External"/><Relationship Id="rId3" Type="http://schemas.openxmlformats.org/officeDocument/2006/relationships/hyperlink" Target="https://www.instagram.com/levobereje/" TargetMode="External"/><Relationship Id="rId7" Type="http://schemas.openxmlformats.org/officeDocument/2006/relationships/hyperlink" Target="https://vk.com/mc_fakel" TargetMode="External"/><Relationship Id="rId2" Type="http://schemas.openxmlformats.org/officeDocument/2006/relationships/hyperlink" Target="https://vk.com/centrlevobereje" TargetMode="External"/><Relationship Id="rId1" Type="http://schemas.openxmlformats.org/officeDocument/2006/relationships/hyperlink" Target="http://www.timolod.ru/centers/youth_centers/opisanie/levobereshie.php" TargetMode="External"/><Relationship Id="rId6" Type="http://schemas.openxmlformats.org/officeDocument/2006/relationships/hyperlink" Target="https://www.youtube.com/channel/UCoqSXQKuRHcd5v89j9C_6MQ" TargetMode="External"/><Relationship Id="rId5" Type="http://schemas.openxmlformats.org/officeDocument/2006/relationships/hyperlink" Target="https://www.facebook.com/profile.php?id=100010190746365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https://www.facebook.com/levobereje/" TargetMode="External"/><Relationship Id="rId9" Type="http://schemas.openxmlformats.org/officeDocument/2006/relationships/hyperlink" Target="https://www.instagram.com/dm.mayk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N23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10.140625" style="40" customWidth="1"/>
    <col min="2" max="2" width="9.140625" style="40"/>
    <col min="3" max="3" width="2.140625" style="40" customWidth="1"/>
    <col min="4" max="7" width="9.140625" style="40"/>
    <col min="8" max="8" width="8.5703125" style="40" customWidth="1"/>
    <col min="9" max="9" width="9.140625" style="40"/>
    <col min="10" max="10" width="9.140625" style="40" customWidth="1"/>
    <col min="11" max="11" width="5.42578125" style="40" customWidth="1"/>
    <col min="12" max="12" width="15.7109375" style="40" customWidth="1"/>
    <col min="13" max="13" width="9.140625" style="40"/>
    <col min="14" max="14" width="15.7109375" style="40" customWidth="1"/>
    <col min="15" max="16384" width="9.140625" style="40"/>
  </cols>
  <sheetData>
    <row r="1" spans="1:14" ht="20.25" x14ac:dyDescent="0.25">
      <c r="A1" s="397" t="s">
        <v>209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38.25" customHeight="1" x14ac:dyDescent="0.25"/>
    <row r="3" spans="1:14" ht="19.5" customHeight="1" x14ac:dyDescent="0.25">
      <c r="A3" s="405" t="s">
        <v>221</v>
      </c>
      <c r="B3" s="405"/>
      <c r="C3" s="405"/>
      <c r="D3" s="405"/>
      <c r="E3" s="405"/>
      <c r="L3" s="398"/>
      <c r="M3" s="398"/>
      <c r="N3" s="398"/>
    </row>
    <row r="4" spans="1:14" ht="15.75" x14ac:dyDescent="0.25">
      <c r="A4" s="138" t="s">
        <v>79</v>
      </c>
      <c r="B4" s="404"/>
      <c r="C4" s="404"/>
      <c r="D4" s="404"/>
      <c r="E4" s="404"/>
    </row>
    <row r="5" spans="1:14" ht="21.75" customHeight="1" x14ac:dyDescent="0.25">
      <c r="A5" s="404"/>
      <c r="B5" s="404"/>
      <c r="C5" s="404"/>
      <c r="D5" s="404"/>
      <c r="E5" s="404"/>
    </row>
    <row r="6" spans="1:14" ht="30.75" customHeight="1" x14ac:dyDescent="0.25">
      <c r="A6" s="406" t="s">
        <v>361</v>
      </c>
      <c r="B6" s="406"/>
      <c r="D6" s="407"/>
      <c r="E6" s="407"/>
    </row>
    <row r="7" spans="1:14" ht="12.75" customHeight="1" x14ac:dyDescent="0.25">
      <c r="A7" s="393" t="s">
        <v>222</v>
      </c>
      <c r="B7" s="393"/>
      <c r="D7" s="395" t="s">
        <v>223</v>
      </c>
      <c r="E7" s="395"/>
    </row>
    <row r="8" spans="1:14" ht="12.75" customHeight="1" x14ac:dyDescent="0.25">
      <c r="A8" s="139"/>
      <c r="B8" s="396" t="s">
        <v>224</v>
      </c>
      <c r="C8" s="396"/>
      <c r="D8" s="396"/>
      <c r="E8" s="140"/>
    </row>
    <row r="9" spans="1:14" ht="101.25" customHeight="1" x14ac:dyDescent="0.25"/>
    <row r="10" spans="1:14" ht="18.75" x14ac:dyDescent="0.3">
      <c r="A10" s="400" t="s">
        <v>102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</row>
    <row r="11" spans="1:14" ht="18.75" customHeight="1" x14ac:dyDescent="0.25">
      <c r="A11" s="401" t="s">
        <v>362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</row>
    <row r="12" spans="1:14" x14ac:dyDescent="0.25">
      <c r="A12" s="402" t="s">
        <v>103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</row>
    <row r="13" spans="1:14" ht="18.75" x14ac:dyDescent="0.3">
      <c r="E13" s="41" t="s">
        <v>104</v>
      </c>
      <c r="F13" s="399">
        <v>2019</v>
      </c>
      <c r="G13" s="399"/>
      <c r="H13" s="403" t="s">
        <v>105</v>
      </c>
      <c r="I13" s="403"/>
      <c r="J13" s="403"/>
    </row>
    <row r="23" spans="1:14" ht="18.75" x14ac:dyDescent="0.25">
      <c r="A23" s="394" t="s">
        <v>210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</row>
  </sheetData>
  <mergeCells count="16">
    <mergeCell ref="A7:B7"/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42"/>
  <sheetViews>
    <sheetView zoomScale="70" zoomScaleNormal="70" workbookViewId="0">
      <selection activeCell="D7" sqref="D7"/>
    </sheetView>
  </sheetViews>
  <sheetFormatPr defaultRowHeight="15" x14ac:dyDescent="0.25"/>
  <cols>
    <col min="1" max="1" width="7.140625" customWidth="1"/>
    <col min="2" max="2" width="27.28515625" customWidth="1"/>
    <col min="5" max="5" width="20.285156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263</v>
      </c>
    </row>
    <row r="2" spans="1:10" ht="36.75" customHeight="1" x14ac:dyDescent="0.25">
      <c r="A2" s="443" t="s">
        <v>62</v>
      </c>
      <c r="B2" s="437" t="s">
        <v>234</v>
      </c>
      <c r="C2" s="437" t="s">
        <v>230</v>
      </c>
      <c r="D2" s="437"/>
      <c r="E2" s="431" t="s">
        <v>231</v>
      </c>
      <c r="F2" s="437" t="s">
        <v>95</v>
      </c>
      <c r="G2" s="439" t="s">
        <v>232</v>
      </c>
      <c r="H2" s="441"/>
      <c r="I2" s="437" t="s">
        <v>233</v>
      </c>
      <c r="J2" s="437" t="s">
        <v>155</v>
      </c>
    </row>
    <row r="3" spans="1:10" ht="36.75" customHeight="1" x14ac:dyDescent="0.25">
      <c r="A3" s="443"/>
      <c r="B3" s="437"/>
      <c r="C3" s="142" t="s">
        <v>59</v>
      </c>
      <c r="D3" s="142" t="s">
        <v>90</v>
      </c>
      <c r="E3" s="433"/>
      <c r="F3" s="437"/>
      <c r="G3" s="142" t="s">
        <v>59</v>
      </c>
      <c r="H3" s="142" t="s">
        <v>90</v>
      </c>
      <c r="I3" s="437"/>
      <c r="J3" s="437"/>
    </row>
    <row r="4" spans="1:10" ht="55.5" customHeight="1" x14ac:dyDescent="0.25">
      <c r="A4" s="68"/>
      <c r="B4" s="125" t="s">
        <v>236</v>
      </c>
      <c r="C4" s="125">
        <v>3</v>
      </c>
      <c r="D4" s="125">
        <f>SUM(D5:D9)</f>
        <v>3</v>
      </c>
      <c r="E4" s="125"/>
      <c r="F4" s="125"/>
      <c r="G4" s="125">
        <f>SUM(G5:G9)</f>
        <v>360</v>
      </c>
      <c r="H4" s="125">
        <f>SUM(H5:H9)</f>
        <v>828</v>
      </c>
      <c r="I4" s="125"/>
      <c r="J4" s="125"/>
    </row>
    <row r="5" spans="1:10" ht="126" x14ac:dyDescent="0.25">
      <c r="A5" s="155">
        <v>1</v>
      </c>
      <c r="B5" s="228" t="s">
        <v>406</v>
      </c>
      <c r="C5" s="272"/>
      <c r="D5" s="272">
        <v>1</v>
      </c>
      <c r="E5" s="273">
        <v>43628</v>
      </c>
      <c r="F5" s="274" t="s">
        <v>349</v>
      </c>
      <c r="G5" s="272">
        <v>120</v>
      </c>
      <c r="H5" s="272">
        <v>300</v>
      </c>
      <c r="I5" s="274" t="s">
        <v>350</v>
      </c>
      <c r="J5" s="274" t="s">
        <v>411</v>
      </c>
    </row>
    <row r="6" spans="1:10" ht="204.75" x14ac:dyDescent="0.25">
      <c r="A6" s="155">
        <v>2</v>
      </c>
      <c r="B6" s="228" t="s">
        <v>330</v>
      </c>
      <c r="C6" s="272"/>
      <c r="D6" s="272">
        <v>1</v>
      </c>
      <c r="E6" s="273">
        <v>43590</v>
      </c>
      <c r="F6" s="274" t="s">
        <v>409</v>
      </c>
      <c r="G6" s="275">
        <v>120</v>
      </c>
      <c r="H6" s="272">
        <v>250</v>
      </c>
      <c r="I6" s="274" t="s">
        <v>351</v>
      </c>
      <c r="J6" s="274" t="s">
        <v>412</v>
      </c>
    </row>
    <row r="7" spans="1:10" ht="204.75" x14ac:dyDescent="0.25">
      <c r="A7" s="155">
        <v>3</v>
      </c>
      <c r="B7" s="228" t="s">
        <v>407</v>
      </c>
      <c r="C7" s="155"/>
      <c r="D7" s="155">
        <v>1</v>
      </c>
      <c r="E7" s="155" t="s">
        <v>410</v>
      </c>
      <c r="F7" s="274" t="s">
        <v>408</v>
      </c>
      <c r="G7" s="155">
        <v>120</v>
      </c>
      <c r="H7" s="256">
        <v>278</v>
      </c>
      <c r="I7" s="271" t="s">
        <v>355</v>
      </c>
      <c r="J7" s="155" t="s">
        <v>413</v>
      </c>
    </row>
    <row r="8" spans="1:10" ht="15.75" x14ac:dyDescent="0.25">
      <c r="A8" s="155">
        <v>12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.75" x14ac:dyDescent="0.25">
      <c r="A9" s="155">
        <v>13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56.25" x14ac:dyDescent="0.25">
      <c r="A10" s="156">
        <v>14</v>
      </c>
      <c r="B10" s="125" t="s">
        <v>237</v>
      </c>
      <c r="C10" s="125">
        <f>SUM(C11:C14)</f>
        <v>0</v>
      </c>
      <c r="D10" s="125">
        <f>SUM(D11:D14)</f>
        <v>0</v>
      </c>
      <c r="E10" s="125"/>
      <c r="F10" s="125"/>
      <c r="G10" s="125">
        <f>SUM(G11:G14)</f>
        <v>0</v>
      </c>
      <c r="H10" s="125">
        <f>SUM(H11:H14)</f>
        <v>0</v>
      </c>
      <c r="I10" s="125"/>
      <c r="J10" s="125"/>
    </row>
    <row r="11" spans="1:10" ht="15.75" x14ac:dyDescent="0.25">
      <c r="A11" s="155">
        <v>15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5.75" x14ac:dyDescent="0.25">
      <c r="A12" s="155">
        <v>24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5.75" x14ac:dyDescent="0.25">
      <c r="A13" s="155">
        <v>25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5.75" x14ac:dyDescent="0.25">
      <c r="A14" s="155">
        <v>26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56.25" x14ac:dyDescent="0.25">
      <c r="A15" s="156">
        <v>27</v>
      </c>
      <c r="B15" s="125" t="s">
        <v>238</v>
      </c>
      <c r="C15" s="125">
        <f>SUM(C16:C18)</f>
        <v>0</v>
      </c>
      <c r="D15" s="125">
        <f>SUM(D16:D18)</f>
        <v>0</v>
      </c>
      <c r="E15" s="125"/>
      <c r="F15" s="125"/>
      <c r="G15" s="125">
        <f>SUM(G16:G18)</f>
        <v>0</v>
      </c>
      <c r="H15" s="125">
        <f>SUM(H16:H18)</f>
        <v>0</v>
      </c>
      <c r="I15" s="125"/>
      <c r="J15" s="125"/>
    </row>
    <row r="16" spans="1:10" ht="15.75" x14ac:dyDescent="0.25">
      <c r="A16" s="155">
        <v>28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.75" x14ac:dyDescent="0.25">
      <c r="A17" s="155">
        <v>35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.75" x14ac:dyDescent="0.25">
      <c r="A18" s="155">
        <v>36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56.25" x14ac:dyDescent="0.25">
      <c r="A19" s="156">
        <v>37</v>
      </c>
      <c r="B19" s="125" t="s">
        <v>239</v>
      </c>
      <c r="C19" s="125">
        <f>SUM(C20:C23)</f>
        <v>0</v>
      </c>
      <c r="D19" s="125">
        <f>SUM(D20:D23)</f>
        <v>0</v>
      </c>
      <c r="E19" s="125"/>
      <c r="F19" s="125"/>
      <c r="G19" s="125">
        <f>SUM(G20:G23)</f>
        <v>0</v>
      </c>
      <c r="H19" s="125">
        <f>SUM(H20:H23)</f>
        <v>0</v>
      </c>
      <c r="I19" s="125"/>
      <c r="J19" s="125"/>
    </row>
    <row r="20" spans="1:10" ht="15.75" x14ac:dyDescent="0.25">
      <c r="A20" s="155">
        <v>38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5.75" x14ac:dyDescent="0.25">
      <c r="A21" s="155">
        <v>39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.75" x14ac:dyDescent="0.25">
      <c r="A22" s="155">
        <v>45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5.75" x14ac:dyDescent="0.25">
      <c r="A23" s="155">
        <v>46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8.75" x14ac:dyDescent="0.25">
      <c r="A24" s="156">
        <v>47</v>
      </c>
      <c r="B24" s="125" t="s">
        <v>240</v>
      </c>
      <c r="C24" s="125">
        <f>SUM(C25:C27)</f>
        <v>0</v>
      </c>
      <c r="D24" s="125">
        <f>SUM(D25:D27)</f>
        <v>0</v>
      </c>
      <c r="E24" s="125"/>
      <c r="F24" s="125"/>
      <c r="G24" s="125">
        <f>SUM(G25:G27)</f>
        <v>0</v>
      </c>
      <c r="H24" s="125">
        <f>SUM(H25:H27)</f>
        <v>0</v>
      </c>
      <c r="I24" s="125"/>
      <c r="J24" s="125"/>
    </row>
    <row r="25" spans="1:10" ht="15.75" x14ac:dyDescent="0.25">
      <c r="A25" s="155">
        <v>48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.75" x14ac:dyDescent="0.25">
      <c r="A26" s="155">
        <v>49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.75" x14ac:dyDescent="0.25">
      <c r="A27" s="155">
        <v>56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56.25" x14ac:dyDescent="0.25">
      <c r="A28" s="156">
        <v>57</v>
      </c>
      <c r="B28" s="125" t="s">
        <v>241</v>
      </c>
      <c r="C28" s="125">
        <f>SUM(C29:C32)</f>
        <v>0</v>
      </c>
      <c r="D28" s="125">
        <f>SUM(D29:D32)</f>
        <v>0</v>
      </c>
      <c r="E28" s="125"/>
      <c r="F28" s="125"/>
      <c r="G28" s="125">
        <f>SUM(G29:G32)</f>
        <v>0</v>
      </c>
      <c r="H28" s="125">
        <f>SUM(H29:H32)</f>
        <v>0</v>
      </c>
      <c r="I28" s="125"/>
      <c r="J28" s="125"/>
    </row>
    <row r="29" spans="1:10" ht="15.75" x14ac:dyDescent="0.25">
      <c r="A29" s="155">
        <v>58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x14ac:dyDescent="0.25">
      <c r="A30" s="155">
        <v>64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 x14ac:dyDescent="0.25">
      <c r="A31" s="155">
        <v>65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.75" x14ac:dyDescent="0.25">
      <c r="A32" s="155">
        <v>66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37.5" x14ac:dyDescent="0.25">
      <c r="A33" s="156">
        <v>67</v>
      </c>
      <c r="B33" s="125" t="s">
        <v>242</v>
      </c>
      <c r="C33" s="125">
        <f>SUM(C34:C37)</f>
        <v>0</v>
      </c>
      <c r="D33" s="125">
        <f>SUM(D34:D37)</f>
        <v>0</v>
      </c>
      <c r="E33" s="125"/>
      <c r="F33" s="125"/>
      <c r="G33" s="125">
        <f>SUM(G34:G37)</f>
        <v>0</v>
      </c>
      <c r="H33" s="125">
        <f>SUM(H34:H37)</f>
        <v>0</v>
      </c>
      <c r="I33" s="125"/>
      <c r="J33" s="125"/>
    </row>
    <row r="34" spans="1:10" ht="15.75" x14ac:dyDescent="0.25">
      <c r="A34" s="155">
        <v>68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5.75" x14ac:dyDescent="0.25">
      <c r="A35" s="155">
        <v>69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.75" x14ac:dyDescent="0.25">
      <c r="A36" s="155">
        <v>75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.75" x14ac:dyDescent="0.25">
      <c r="A37" s="155">
        <v>76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12.5" x14ac:dyDescent="0.25">
      <c r="A38" s="156">
        <v>77</v>
      </c>
      <c r="B38" s="125" t="s">
        <v>243</v>
      </c>
      <c r="C38" s="125">
        <f>SUM(C39:C40)</f>
        <v>0</v>
      </c>
      <c r="D38" s="125">
        <f>SUM(D39:D41)</f>
        <v>0</v>
      </c>
      <c r="E38" s="125"/>
      <c r="F38" s="125"/>
      <c r="G38" s="125">
        <f>SUM(G39:G41)</f>
        <v>0</v>
      </c>
      <c r="H38" s="125">
        <f>SUM(H39:H41)</f>
        <v>0</v>
      </c>
      <c r="I38" s="125"/>
      <c r="J38" s="125"/>
    </row>
    <row r="39" spans="1:10" ht="15.75" x14ac:dyDescent="0.25">
      <c r="A39" s="155">
        <v>78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5.75" x14ac:dyDescent="0.25">
      <c r="A40" s="155">
        <v>79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15.75" x14ac:dyDescent="0.25">
      <c r="A41" s="155">
        <v>86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33.75" customHeight="1" x14ac:dyDescent="0.25">
      <c r="A42" s="154">
        <v>87</v>
      </c>
      <c r="B42" s="157" t="s">
        <v>235</v>
      </c>
      <c r="C42" s="157">
        <f>SUM(C4,C10,C15,C19,C24,C28,C33,C38)</f>
        <v>3</v>
      </c>
      <c r="D42" s="157">
        <f>SUM(D4,D10,D15,D19,D24,D28,D33,D38)</f>
        <v>3</v>
      </c>
      <c r="E42" s="157"/>
      <c r="F42" s="157"/>
      <c r="G42" s="157">
        <f>SUM(G4,G10,G15,G19,G24,G28,G33,G38)</f>
        <v>360</v>
      </c>
      <c r="H42" s="157">
        <f>SUM(H4,H10,H15,H19,H24,H28,H33,H38)</f>
        <v>828</v>
      </c>
      <c r="I42" s="154"/>
      <c r="J42" s="154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9"/>
  <sheetViews>
    <sheetView view="pageBreakPreview" zoomScale="80" zoomScaleNormal="100" zoomScaleSheetLayoutView="80" workbookViewId="0">
      <selection activeCell="C5" sqref="C5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0" t="s">
        <v>129</v>
      </c>
      <c r="B1" s="160"/>
      <c r="C1" s="160"/>
      <c r="D1" s="160"/>
    </row>
    <row r="2" spans="1:4" ht="94.5" customHeight="1" x14ac:dyDescent="0.25">
      <c r="A2" s="126" t="s">
        <v>130</v>
      </c>
      <c r="B2" s="158" t="s">
        <v>244</v>
      </c>
      <c r="C2" s="158" t="s">
        <v>245</v>
      </c>
      <c r="D2" s="158" t="s">
        <v>201</v>
      </c>
    </row>
    <row r="3" spans="1:4" ht="37.5" customHeight="1" x14ac:dyDescent="0.25">
      <c r="A3" s="118" t="s">
        <v>60</v>
      </c>
      <c r="B3" s="304">
        <v>59</v>
      </c>
      <c r="C3" s="263">
        <v>59</v>
      </c>
      <c r="D3" s="276">
        <v>4704</v>
      </c>
    </row>
    <row r="4" spans="1:4" ht="37.5" customHeight="1" x14ac:dyDescent="0.25">
      <c r="A4" s="118" t="s">
        <v>61</v>
      </c>
      <c r="B4" s="304">
        <v>28</v>
      </c>
      <c r="C4" s="263">
        <v>28</v>
      </c>
      <c r="D4" s="246">
        <v>2514</v>
      </c>
    </row>
    <row r="5" spans="1:4" ht="20.25" customHeight="1" x14ac:dyDescent="0.25">
      <c r="A5" s="118" t="s">
        <v>69</v>
      </c>
      <c r="B5" s="304">
        <v>0</v>
      </c>
      <c r="C5" s="263">
        <v>0</v>
      </c>
      <c r="D5" s="263">
        <v>0</v>
      </c>
    </row>
    <row r="6" spans="1:4" ht="37.5" customHeight="1" x14ac:dyDescent="0.25">
      <c r="A6" s="118" t="s">
        <v>70</v>
      </c>
      <c r="B6" s="304">
        <v>0</v>
      </c>
      <c r="C6" s="263">
        <v>0</v>
      </c>
      <c r="D6" s="246">
        <v>0</v>
      </c>
    </row>
    <row r="7" spans="1:4" ht="37.5" customHeight="1" x14ac:dyDescent="0.25">
      <c r="A7" s="118" t="s">
        <v>71</v>
      </c>
      <c r="B7" s="304">
        <v>18</v>
      </c>
      <c r="C7" s="263">
        <v>18</v>
      </c>
      <c r="D7" s="246">
        <v>1375</v>
      </c>
    </row>
    <row r="8" spans="1:4" ht="37.5" customHeight="1" x14ac:dyDescent="0.25">
      <c r="A8" s="118" t="s">
        <v>72</v>
      </c>
      <c r="B8" s="304">
        <v>19</v>
      </c>
      <c r="C8" s="263">
        <v>19</v>
      </c>
      <c r="D8" s="246">
        <v>1301</v>
      </c>
    </row>
    <row r="9" spans="1:4" ht="18" customHeight="1" x14ac:dyDescent="0.25">
      <c r="A9" s="159" t="s">
        <v>91</v>
      </c>
      <c r="B9" s="163">
        <f>SUM(B3:B8)</f>
        <v>124</v>
      </c>
      <c r="C9" s="37">
        <f>SUM(C3:C8)</f>
        <v>124</v>
      </c>
      <c r="D9" s="37">
        <f>SUM(D3:D8)</f>
        <v>9894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E25"/>
  <sheetViews>
    <sheetView view="pageBreakPreview" zoomScale="60" zoomScaleNormal="100" workbookViewId="0">
      <selection activeCell="C8" sqref="C8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52" t="s">
        <v>143</v>
      </c>
      <c r="B1" s="452"/>
      <c r="C1" s="452"/>
      <c r="D1" s="452"/>
      <c r="E1" s="452"/>
    </row>
    <row r="2" spans="1:5" ht="94.5" customHeight="1" x14ac:dyDescent="0.25">
      <c r="A2" s="26" t="s">
        <v>144</v>
      </c>
      <c r="B2" s="26" t="s">
        <v>145</v>
      </c>
      <c r="C2" s="26" t="s">
        <v>146</v>
      </c>
      <c r="D2" s="26" t="s">
        <v>147</v>
      </c>
      <c r="E2" s="26" t="s">
        <v>148</v>
      </c>
    </row>
    <row r="3" spans="1:5" ht="56.25" x14ac:dyDescent="0.3">
      <c r="A3" s="75" t="s">
        <v>149</v>
      </c>
      <c r="B3" s="249">
        <v>60</v>
      </c>
      <c r="C3" s="246">
        <v>17</v>
      </c>
      <c r="D3" s="246">
        <v>50</v>
      </c>
      <c r="E3" s="246">
        <v>60</v>
      </c>
    </row>
    <row r="4" spans="1:5" ht="75" x14ac:dyDescent="0.3">
      <c r="A4" s="75" t="s">
        <v>150</v>
      </c>
      <c r="B4" s="249">
        <v>59</v>
      </c>
      <c r="C4" s="263">
        <v>6</v>
      </c>
      <c r="D4" s="263">
        <v>6</v>
      </c>
      <c r="E4" s="246">
        <v>39</v>
      </c>
    </row>
    <row r="5" spans="1:5" ht="112.5" x14ac:dyDescent="0.3">
      <c r="A5" s="75" t="s">
        <v>225</v>
      </c>
      <c r="B5" s="264">
        <v>37</v>
      </c>
      <c r="C5" s="264">
        <v>6</v>
      </c>
      <c r="D5" s="264">
        <v>17</v>
      </c>
      <c r="E5" s="264">
        <v>23</v>
      </c>
    </row>
    <row r="6" spans="1:5" ht="24" customHeight="1" x14ac:dyDescent="0.3">
      <c r="A6" s="75" t="s">
        <v>226</v>
      </c>
      <c r="B6" s="249">
        <v>1</v>
      </c>
      <c r="C6" s="246">
        <v>1</v>
      </c>
      <c r="D6" s="246">
        <v>0</v>
      </c>
      <c r="E6" s="246">
        <v>1</v>
      </c>
    </row>
    <row r="7" spans="1:5" ht="37.5" x14ac:dyDescent="0.3">
      <c r="A7" s="75" t="s">
        <v>151</v>
      </c>
      <c r="B7" s="249">
        <v>0</v>
      </c>
      <c r="C7" s="246">
        <v>0</v>
      </c>
      <c r="D7" s="246">
        <v>0</v>
      </c>
      <c r="E7" s="246">
        <v>0</v>
      </c>
    </row>
    <row r="8" spans="1:5" ht="56.25" x14ac:dyDescent="0.3">
      <c r="A8" s="75" t="s">
        <v>152</v>
      </c>
      <c r="B8" s="249">
        <v>0</v>
      </c>
      <c r="C8" s="246">
        <v>0</v>
      </c>
      <c r="D8" s="246">
        <v>0</v>
      </c>
      <c r="E8" s="246">
        <v>0</v>
      </c>
    </row>
    <row r="9" spans="1:5" ht="56.25" x14ac:dyDescent="0.3">
      <c r="A9" s="75" t="s">
        <v>153</v>
      </c>
      <c r="B9" s="249">
        <v>4</v>
      </c>
      <c r="C9" s="246">
        <v>0</v>
      </c>
      <c r="D9" s="246">
        <v>0</v>
      </c>
      <c r="E9" s="246">
        <v>4</v>
      </c>
    </row>
    <row r="10" spans="1:5" ht="18.75" x14ac:dyDescent="0.25">
      <c r="A10" s="76" t="s">
        <v>91</v>
      </c>
      <c r="B10" s="28">
        <f>SUM(B3:B9)</f>
        <v>161</v>
      </c>
      <c r="C10" s="248">
        <f>SUM(C3:C9)</f>
        <v>30</v>
      </c>
      <c r="D10" s="248">
        <f>SUM(D3:D9)</f>
        <v>73</v>
      </c>
      <c r="E10" s="248">
        <f>SUM(E3:E9)</f>
        <v>127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101"/>
  <sheetViews>
    <sheetView view="pageBreakPreview" zoomScale="90" zoomScaleNormal="100" zoomScaleSheetLayoutView="90" workbookViewId="0">
      <selection activeCell="G102" sqref="G102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51" t="s">
        <v>154</v>
      </c>
      <c r="B1" s="453"/>
      <c r="C1" s="453"/>
      <c r="D1" s="453"/>
    </row>
    <row r="2" spans="1:4" ht="37.5" x14ac:dyDescent="0.25">
      <c r="A2" s="26" t="s">
        <v>93</v>
      </c>
      <c r="B2" s="26" t="s">
        <v>94</v>
      </c>
      <c r="C2" s="26" t="s">
        <v>95</v>
      </c>
      <c r="D2" s="26" t="s">
        <v>155</v>
      </c>
    </row>
    <row r="3" spans="1:4" ht="18.75" x14ac:dyDescent="0.25">
      <c r="A3" s="203" t="s">
        <v>227</v>
      </c>
      <c r="B3" s="193"/>
      <c r="C3" s="192"/>
      <c r="D3" s="193"/>
    </row>
    <row r="4" spans="1:4" ht="63" x14ac:dyDescent="0.25">
      <c r="A4" s="277" t="s">
        <v>472</v>
      </c>
      <c r="B4" s="224">
        <v>43466</v>
      </c>
      <c r="C4" s="277" t="s">
        <v>473</v>
      </c>
      <c r="D4" s="277" t="s">
        <v>357</v>
      </c>
    </row>
    <row r="5" spans="1:4" ht="47.25" x14ac:dyDescent="0.25">
      <c r="A5" s="277" t="s">
        <v>474</v>
      </c>
      <c r="B5" s="278" t="s">
        <v>475</v>
      </c>
      <c r="C5" s="277" t="s">
        <v>476</v>
      </c>
      <c r="D5" s="277" t="s">
        <v>357</v>
      </c>
    </row>
    <row r="6" spans="1:4" s="242" customFormat="1" ht="47.25" x14ac:dyDescent="0.25">
      <c r="A6" s="277" t="s">
        <v>477</v>
      </c>
      <c r="B6" s="278" t="s">
        <v>478</v>
      </c>
      <c r="C6" s="277" t="s">
        <v>476</v>
      </c>
      <c r="D6" s="277" t="s">
        <v>479</v>
      </c>
    </row>
    <row r="7" spans="1:4" s="242" customFormat="1" ht="47.25" x14ac:dyDescent="0.25">
      <c r="A7" s="279" t="s">
        <v>480</v>
      </c>
      <c r="B7" s="313">
        <v>43604</v>
      </c>
      <c r="C7" s="282" t="s">
        <v>481</v>
      </c>
      <c r="D7" s="282" t="s">
        <v>482</v>
      </c>
    </row>
    <row r="8" spans="1:4" s="242" customFormat="1" ht="15.75" x14ac:dyDescent="0.25">
      <c r="A8" s="279" t="s">
        <v>483</v>
      </c>
      <c r="B8" s="314">
        <v>43638</v>
      </c>
      <c r="C8" s="280" t="s">
        <v>484</v>
      </c>
      <c r="D8" s="280" t="s">
        <v>485</v>
      </c>
    </row>
    <row r="9" spans="1:4" s="242" customFormat="1" ht="31.5" x14ac:dyDescent="0.25">
      <c r="A9" s="279" t="s">
        <v>486</v>
      </c>
      <c r="B9" s="287" t="s">
        <v>487</v>
      </c>
      <c r="C9" s="315" t="s">
        <v>488</v>
      </c>
      <c r="D9" s="280" t="s">
        <v>489</v>
      </c>
    </row>
    <row r="10" spans="1:4" s="242" customFormat="1" ht="31.5" x14ac:dyDescent="0.25">
      <c r="A10" s="279" t="s">
        <v>490</v>
      </c>
      <c r="B10" s="287" t="s">
        <v>491</v>
      </c>
      <c r="C10" s="280" t="s">
        <v>492</v>
      </c>
      <c r="D10" s="280" t="s">
        <v>493</v>
      </c>
    </row>
    <row r="11" spans="1:4" s="242" customFormat="1" ht="31.5" x14ac:dyDescent="0.25">
      <c r="A11" s="279" t="s">
        <v>494</v>
      </c>
      <c r="B11" s="287" t="s">
        <v>491</v>
      </c>
      <c r="C11" s="280" t="s">
        <v>495</v>
      </c>
      <c r="D11" s="280" t="s">
        <v>493</v>
      </c>
    </row>
    <row r="12" spans="1:4" s="242" customFormat="1" ht="47.25" x14ac:dyDescent="0.25">
      <c r="A12" s="279" t="s">
        <v>496</v>
      </c>
      <c r="B12" s="224">
        <v>43697</v>
      </c>
      <c r="C12" s="280" t="s">
        <v>497</v>
      </c>
      <c r="D12" s="280" t="s">
        <v>493</v>
      </c>
    </row>
    <row r="13" spans="1:4" s="242" customFormat="1" ht="15.75" x14ac:dyDescent="0.25">
      <c r="A13" s="279" t="s">
        <v>498</v>
      </c>
      <c r="B13" s="224">
        <v>43705</v>
      </c>
      <c r="C13" s="280" t="s">
        <v>488</v>
      </c>
      <c r="D13" s="280" t="s">
        <v>499</v>
      </c>
    </row>
    <row r="14" spans="1:4" ht="18.75" x14ac:dyDescent="0.25">
      <c r="A14" s="192" t="s">
        <v>124</v>
      </c>
      <c r="B14" s="202"/>
      <c r="C14" s="192"/>
      <c r="D14" s="193"/>
    </row>
    <row r="15" spans="1:4" ht="47.25" x14ac:dyDescent="0.25">
      <c r="A15" s="277" t="s">
        <v>500</v>
      </c>
      <c r="B15" s="278" t="s">
        <v>501</v>
      </c>
      <c r="C15" s="277" t="s">
        <v>481</v>
      </c>
      <c r="D15" s="281" t="s">
        <v>502</v>
      </c>
    </row>
    <row r="16" spans="1:4" ht="47.25" x14ac:dyDescent="0.25">
      <c r="A16" s="282" t="s">
        <v>503</v>
      </c>
      <c r="B16" s="283" t="s">
        <v>504</v>
      </c>
      <c r="C16" s="282" t="s">
        <v>505</v>
      </c>
      <c r="D16" s="282" t="s">
        <v>506</v>
      </c>
    </row>
    <row r="17" spans="1:4" s="242" customFormat="1" ht="31.5" x14ac:dyDescent="0.25">
      <c r="A17" s="277" t="s">
        <v>507</v>
      </c>
      <c r="B17" s="224">
        <v>43541</v>
      </c>
      <c r="C17" s="277" t="s">
        <v>508</v>
      </c>
      <c r="D17" s="277" t="s">
        <v>509</v>
      </c>
    </row>
    <row r="18" spans="1:4" s="242" customFormat="1" ht="63" x14ac:dyDescent="0.25">
      <c r="A18" s="277" t="s">
        <v>510</v>
      </c>
      <c r="B18" s="278" t="s">
        <v>511</v>
      </c>
      <c r="C18" s="282" t="s">
        <v>286</v>
      </c>
      <c r="D18" s="282" t="s">
        <v>512</v>
      </c>
    </row>
    <row r="19" spans="1:4" s="242" customFormat="1" ht="31.5" x14ac:dyDescent="0.25">
      <c r="A19" s="277" t="s">
        <v>513</v>
      </c>
      <c r="B19" s="278" t="s">
        <v>511</v>
      </c>
      <c r="C19" s="282" t="s">
        <v>514</v>
      </c>
      <c r="D19" s="282" t="s">
        <v>515</v>
      </c>
    </row>
    <row r="20" spans="1:4" s="242" customFormat="1" ht="31.5" x14ac:dyDescent="0.25">
      <c r="A20" s="277" t="s">
        <v>516</v>
      </c>
      <c r="B20" s="283" t="s">
        <v>511</v>
      </c>
      <c r="C20" s="277" t="s">
        <v>286</v>
      </c>
      <c r="D20" s="282" t="s">
        <v>359</v>
      </c>
    </row>
    <row r="21" spans="1:4" s="242" customFormat="1" ht="31.5" x14ac:dyDescent="0.25">
      <c r="A21" s="277" t="s">
        <v>517</v>
      </c>
      <c r="B21" s="283" t="s">
        <v>518</v>
      </c>
      <c r="C21" s="277" t="s">
        <v>519</v>
      </c>
      <c r="D21" s="282" t="s">
        <v>359</v>
      </c>
    </row>
    <row r="22" spans="1:4" s="242" customFormat="1" ht="63" x14ac:dyDescent="0.25">
      <c r="A22" s="277" t="s">
        <v>520</v>
      </c>
      <c r="B22" s="219">
        <v>43565</v>
      </c>
      <c r="C22" s="277" t="s">
        <v>481</v>
      </c>
      <c r="D22" s="282" t="s">
        <v>521</v>
      </c>
    </row>
    <row r="23" spans="1:4" s="242" customFormat="1" ht="31.5" x14ac:dyDescent="0.25">
      <c r="A23" s="277" t="s">
        <v>522</v>
      </c>
      <c r="B23" s="283" t="s">
        <v>478</v>
      </c>
      <c r="C23" s="315" t="s">
        <v>523</v>
      </c>
      <c r="D23" s="282" t="s">
        <v>524</v>
      </c>
    </row>
    <row r="24" spans="1:4" s="242" customFormat="1" ht="63" x14ac:dyDescent="0.25">
      <c r="A24" s="277" t="s">
        <v>525</v>
      </c>
      <c r="B24" s="219">
        <v>43581</v>
      </c>
      <c r="C24" s="277" t="s">
        <v>476</v>
      </c>
      <c r="D24" s="282" t="s">
        <v>526</v>
      </c>
    </row>
    <row r="25" spans="1:4" s="242" customFormat="1" ht="47.25" x14ac:dyDescent="0.25">
      <c r="A25" s="279" t="s">
        <v>527</v>
      </c>
      <c r="B25" s="316">
        <v>43604</v>
      </c>
      <c r="C25" s="218" t="s">
        <v>309</v>
      </c>
      <c r="D25" s="282" t="s">
        <v>313</v>
      </c>
    </row>
    <row r="26" spans="1:4" s="242" customFormat="1" ht="47.25" x14ac:dyDescent="0.25">
      <c r="A26" s="279" t="s">
        <v>528</v>
      </c>
      <c r="B26" s="316">
        <v>43586</v>
      </c>
      <c r="C26" s="279" t="s">
        <v>529</v>
      </c>
      <c r="D26" s="317" t="s">
        <v>530</v>
      </c>
    </row>
    <row r="27" spans="1:4" s="242" customFormat="1" ht="47.25" x14ac:dyDescent="0.25">
      <c r="A27" s="279" t="s">
        <v>531</v>
      </c>
      <c r="B27" s="316">
        <v>43594</v>
      </c>
      <c r="C27" s="317" t="s">
        <v>532</v>
      </c>
      <c r="D27" s="279" t="s">
        <v>493</v>
      </c>
    </row>
    <row r="28" spans="1:4" s="242" customFormat="1" ht="31.5" x14ac:dyDescent="0.25">
      <c r="A28" s="284" t="s">
        <v>533</v>
      </c>
      <c r="B28" s="218" t="s">
        <v>534</v>
      </c>
      <c r="C28" s="318" t="s">
        <v>535</v>
      </c>
      <c r="D28" s="282" t="s">
        <v>536</v>
      </c>
    </row>
    <row r="29" spans="1:4" s="242" customFormat="1" ht="31.5" x14ac:dyDescent="0.25">
      <c r="A29" s="279" t="s">
        <v>537</v>
      </c>
      <c r="B29" s="218" t="s">
        <v>538</v>
      </c>
      <c r="C29" s="279" t="s">
        <v>539</v>
      </c>
      <c r="D29" s="282" t="s">
        <v>540</v>
      </c>
    </row>
    <row r="30" spans="1:4" ht="47.25" x14ac:dyDescent="0.25">
      <c r="A30" s="285" t="s">
        <v>541</v>
      </c>
      <c r="B30" s="319" t="s">
        <v>538</v>
      </c>
      <c r="C30" s="277" t="s">
        <v>476</v>
      </c>
      <c r="D30" s="320" t="s">
        <v>542</v>
      </c>
    </row>
    <row r="31" spans="1:4" ht="31.5" x14ac:dyDescent="0.25">
      <c r="A31" s="285" t="s">
        <v>543</v>
      </c>
      <c r="B31" s="321">
        <v>43707</v>
      </c>
      <c r="C31" s="277" t="s">
        <v>544</v>
      </c>
      <c r="D31" s="320" t="s">
        <v>545</v>
      </c>
    </row>
    <row r="32" spans="1:4" ht="47.25" x14ac:dyDescent="0.25">
      <c r="A32" s="277" t="s">
        <v>546</v>
      </c>
      <c r="B32" s="277" t="s">
        <v>547</v>
      </c>
      <c r="C32" s="277" t="s">
        <v>548</v>
      </c>
      <c r="D32" s="282" t="s">
        <v>493</v>
      </c>
    </row>
    <row r="33" spans="1:4" ht="31.5" x14ac:dyDescent="0.25">
      <c r="A33" s="216" t="s">
        <v>549</v>
      </c>
      <c r="B33" s="257" t="s">
        <v>550</v>
      </c>
      <c r="C33" s="216" t="s">
        <v>551</v>
      </c>
      <c r="D33" s="216" t="s">
        <v>552</v>
      </c>
    </row>
    <row r="34" spans="1:4" ht="18.75" x14ac:dyDescent="0.25">
      <c r="A34" s="192" t="s">
        <v>255</v>
      </c>
      <c r="B34" s="202"/>
      <c r="C34" s="192"/>
      <c r="D34" s="193"/>
    </row>
    <row r="35" spans="1:4" s="242" customFormat="1" ht="31.5" x14ac:dyDescent="0.25">
      <c r="A35" s="225" t="s">
        <v>553</v>
      </c>
      <c r="B35" s="322">
        <v>43483</v>
      </c>
      <c r="C35" s="227" t="s">
        <v>554</v>
      </c>
      <c r="D35" s="282" t="s">
        <v>555</v>
      </c>
    </row>
    <row r="36" spans="1:4" s="242" customFormat="1" ht="47.25" x14ac:dyDescent="0.25">
      <c r="A36" s="282" t="s">
        <v>556</v>
      </c>
      <c r="B36" s="219" t="s">
        <v>557</v>
      </c>
      <c r="C36" s="317"/>
      <c r="D36" s="282" t="s">
        <v>558</v>
      </c>
    </row>
    <row r="37" spans="1:4" s="242" customFormat="1" ht="47.25" x14ac:dyDescent="0.25">
      <c r="A37" s="277" t="s">
        <v>559</v>
      </c>
      <c r="B37" s="224">
        <v>43524</v>
      </c>
      <c r="C37" s="277" t="s">
        <v>560</v>
      </c>
      <c r="D37" s="282" t="s">
        <v>561</v>
      </c>
    </row>
    <row r="38" spans="1:4" s="242" customFormat="1" ht="31.5" x14ac:dyDescent="0.25">
      <c r="A38" s="277" t="s">
        <v>562</v>
      </c>
      <c r="B38" s="224">
        <v>43518</v>
      </c>
      <c r="C38" s="277" t="s">
        <v>309</v>
      </c>
      <c r="D38" s="282" t="s">
        <v>563</v>
      </c>
    </row>
    <row r="39" spans="1:4" s="242" customFormat="1" ht="78.75" x14ac:dyDescent="0.25">
      <c r="A39" s="282" t="s">
        <v>564</v>
      </c>
      <c r="B39" s="224">
        <v>43519</v>
      </c>
      <c r="C39" s="277" t="s">
        <v>565</v>
      </c>
      <c r="D39" s="282" t="s">
        <v>313</v>
      </c>
    </row>
    <row r="40" spans="1:4" s="242" customFormat="1" ht="31.5" x14ac:dyDescent="0.25">
      <c r="A40" s="282" t="s">
        <v>566</v>
      </c>
      <c r="B40" s="278" t="s">
        <v>511</v>
      </c>
      <c r="C40" s="277" t="s">
        <v>567</v>
      </c>
      <c r="D40" s="282" t="s">
        <v>568</v>
      </c>
    </row>
    <row r="41" spans="1:4" s="242" customFormat="1" ht="47.25" x14ac:dyDescent="0.25">
      <c r="A41" s="282" t="s">
        <v>569</v>
      </c>
      <c r="B41" s="219">
        <v>43580</v>
      </c>
      <c r="C41" s="277" t="s">
        <v>294</v>
      </c>
      <c r="D41" s="282" t="s">
        <v>570</v>
      </c>
    </row>
    <row r="42" spans="1:4" s="242" customFormat="1" ht="47.25" x14ac:dyDescent="0.25">
      <c r="A42" s="277" t="s">
        <v>571</v>
      </c>
      <c r="B42" s="219">
        <v>43599</v>
      </c>
      <c r="C42" s="277" t="s">
        <v>572</v>
      </c>
      <c r="D42" s="282" t="s">
        <v>573</v>
      </c>
    </row>
    <row r="43" spans="1:4" s="242" customFormat="1" ht="31.5" x14ac:dyDescent="0.25">
      <c r="A43" s="277" t="s">
        <v>574</v>
      </c>
      <c r="B43" s="219">
        <v>43590</v>
      </c>
      <c r="C43" s="277" t="s">
        <v>575</v>
      </c>
      <c r="D43" s="282" t="s">
        <v>576</v>
      </c>
    </row>
    <row r="44" spans="1:4" s="242" customFormat="1" ht="63" x14ac:dyDescent="0.25">
      <c r="A44" s="277" t="s">
        <v>577</v>
      </c>
      <c r="B44" s="219">
        <v>43589</v>
      </c>
      <c r="C44" s="277" t="s">
        <v>356</v>
      </c>
      <c r="D44" s="282" t="s">
        <v>573</v>
      </c>
    </row>
    <row r="45" spans="1:4" s="242" customFormat="1" ht="31.5" x14ac:dyDescent="0.25">
      <c r="A45" s="277" t="s">
        <v>578</v>
      </c>
      <c r="B45" s="219">
        <v>43610</v>
      </c>
      <c r="C45" s="277" t="s">
        <v>579</v>
      </c>
      <c r="D45" s="282" t="s">
        <v>313</v>
      </c>
    </row>
    <row r="46" spans="1:4" s="242" customFormat="1" ht="15.75" x14ac:dyDescent="0.25">
      <c r="A46" s="277" t="s">
        <v>580</v>
      </c>
      <c r="B46" s="283" t="s">
        <v>581</v>
      </c>
      <c r="C46" s="315" t="s">
        <v>356</v>
      </c>
      <c r="D46" s="282" t="s">
        <v>312</v>
      </c>
    </row>
    <row r="47" spans="1:4" s="242" customFormat="1" ht="47.25" x14ac:dyDescent="0.25">
      <c r="A47" s="277" t="s">
        <v>582</v>
      </c>
      <c r="B47" s="219">
        <v>43586</v>
      </c>
      <c r="C47" s="315" t="s">
        <v>583</v>
      </c>
      <c r="D47" s="282" t="s">
        <v>584</v>
      </c>
    </row>
    <row r="48" spans="1:4" s="242" customFormat="1" ht="47.25" x14ac:dyDescent="0.25">
      <c r="A48" s="277" t="s">
        <v>585</v>
      </c>
      <c r="B48" s="219">
        <v>43620</v>
      </c>
      <c r="C48" s="277" t="s">
        <v>586</v>
      </c>
      <c r="D48" s="282" t="s">
        <v>587</v>
      </c>
    </row>
    <row r="49" spans="1:4" s="242" customFormat="1" ht="15.75" x14ac:dyDescent="0.25">
      <c r="A49" s="279" t="s">
        <v>588</v>
      </c>
      <c r="B49" s="323">
        <v>43627</v>
      </c>
      <c r="C49" s="279" t="s">
        <v>589</v>
      </c>
      <c r="D49" s="279" t="s">
        <v>590</v>
      </c>
    </row>
    <row r="50" spans="1:4" s="242" customFormat="1" ht="31.5" x14ac:dyDescent="0.25">
      <c r="A50" s="279" t="s">
        <v>591</v>
      </c>
      <c r="B50" s="323">
        <v>43628</v>
      </c>
      <c r="C50" s="279" t="s">
        <v>592</v>
      </c>
      <c r="D50" s="279" t="s">
        <v>552</v>
      </c>
    </row>
    <row r="51" spans="1:4" s="242" customFormat="1" ht="47.25" x14ac:dyDescent="0.25">
      <c r="A51" s="279" t="s">
        <v>593</v>
      </c>
      <c r="B51" s="323">
        <v>43619</v>
      </c>
      <c r="C51" s="279" t="s">
        <v>594</v>
      </c>
      <c r="D51" s="286" t="s">
        <v>358</v>
      </c>
    </row>
    <row r="52" spans="1:4" s="242" customFormat="1" ht="47.25" x14ac:dyDescent="0.25">
      <c r="A52" s="279" t="s">
        <v>595</v>
      </c>
      <c r="B52" s="323">
        <v>43651</v>
      </c>
      <c r="C52" s="279" t="s">
        <v>596</v>
      </c>
      <c r="D52" s="279" t="s">
        <v>597</v>
      </c>
    </row>
    <row r="53" spans="1:4" s="242" customFormat="1" ht="47.25" x14ac:dyDescent="0.25">
      <c r="A53" s="280" t="s">
        <v>598</v>
      </c>
      <c r="B53" s="314">
        <v>43697</v>
      </c>
      <c r="C53" s="280" t="s">
        <v>308</v>
      </c>
      <c r="D53" s="280" t="s">
        <v>599</v>
      </c>
    </row>
    <row r="54" spans="1:4" s="242" customFormat="1" ht="31.5" x14ac:dyDescent="0.25">
      <c r="A54" s="280" t="s">
        <v>600</v>
      </c>
      <c r="B54" s="314">
        <v>43707</v>
      </c>
      <c r="C54" s="280" t="s">
        <v>601</v>
      </c>
      <c r="D54" s="280" t="s">
        <v>602</v>
      </c>
    </row>
    <row r="55" spans="1:4" s="242" customFormat="1" ht="31.5" x14ac:dyDescent="0.25">
      <c r="A55" s="280" t="s">
        <v>603</v>
      </c>
      <c r="B55" s="314">
        <v>43716</v>
      </c>
      <c r="C55" s="280" t="s">
        <v>604</v>
      </c>
      <c r="D55" s="280" t="s">
        <v>605</v>
      </c>
    </row>
    <row r="56" spans="1:4" s="242" customFormat="1" ht="31.5" x14ac:dyDescent="0.25">
      <c r="A56" s="280" t="s">
        <v>606</v>
      </c>
      <c r="B56" s="314">
        <v>43723</v>
      </c>
      <c r="C56" s="280" t="s">
        <v>607</v>
      </c>
      <c r="D56" s="280" t="s">
        <v>608</v>
      </c>
    </row>
    <row r="57" spans="1:4" s="242" customFormat="1" ht="31.5" x14ac:dyDescent="0.25">
      <c r="A57" s="280" t="s">
        <v>609</v>
      </c>
      <c r="B57" s="314">
        <v>43723</v>
      </c>
      <c r="C57" s="280" t="s">
        <v>610</v>
      </c>
      <c r="D57" s="280" t="s">
        <v>359</v>
      </c>
    </row>
    <row r="58" spans="1:4" s="242" customFormat="1" ht="63" x14ac:dyDescent="0.25">
      <c r="A58" s="280" t="s">
        <v>611</v>
      </c>
      <c r="B58" s="314">
        <v>43727</v>
      </c>
      <c r="C58" s="280" t="s">
        <v>612</v>
      </c>
      <c r="D58" s="280" t="s">
        <v>613</v>
      </c>
    </row>
    <row r="59" spans="1:4" s="242" customFormat="1" ht="47.25" x14ac:dyDescent="0.25">
      <c r="A59" s="324" t="s">
        <v>614</v>
      </c>
      <c r="B59" s="325">
        <v>43736</v>
      </c>
      <c r="C59" s="228" t="s">
        <v>615</v>
      </c>
      <c r="D59" s="326" t="s">
        <v>616</v>
      </c>
    </row>
    <row r="60" spans="1:4" s="242" customFormat="1" ht="78.75" x14ac:dyDescent="0.25">
      <c r="A60" s="221" t="s">
        <v>617</v>
      </c>
      <c r="B60" s="327">
        <v>43749</v>
      </c>
      <c r="C60" s="222" t="s">
        <v>594</v>
      </c>
      <c r="D60" s="326" t="s">
        <v>618</v>
      </c>
    </row>
    <row r="61" spans="1:4" s="242" customFormat="1" ht="78.75" x14ac:dyDescent="0.25">
      <c r="A61" s="324" t="s">
        <v>619</v>
      </c>
      <c r="B61" s="325">
        <v>43756</v>
      </c>
      <c r="C61" s="228" t="s">
        <v>620</v>
      </c>
      <c r="D61" s="326" t="s">
        <v>621</v>
      </c>
    </row>
    <row r="62" spans="1:4" s="242" customFormat="1" ht="63" x14ac:dyDescent="0.25">
      <c r="A62" s="324" t="s">
        <v>622</v>
      </c>
      <c r="B62" s="328" t="s">
        <v>623</v>
      </c>
      <c r="C62" s="228" t="s">
        <v>624</v>
      </c>
      <c r="D62" s="326" t="s">
        <v>625</v>
      </c>
    </row>
    <row r="63" spans="1:4" ht="18.75" customHeight="1" x14ac:dyDescent="0.25">
      <c r="A63" s="192" t="s">
        <v>256</v>
      </c>
      <c r="B63" s="202"/>
      <c r="C63" s="192"/>
      <c r="D63" s="193"/>
    </row>
    <row r="64" spans="1:4" ht="18.75" customHeight="1" x14ac:dyDescent="0.25">
      <c r="A64" s="218" t="s">
        <v>626</v>
      </c>
      <c r="B64" s="219" t="s">
        <v>557</v>
      </c>
      <c r="C64" s="326" t="s">
        <v>356</v>
      </c>
      <c r="D64" s="223" t="s">
        <v>357</v>
      </c>
    </row>
    <row r="65" spans="1:4" ht="18.75" customHeight="1" x14ac:dyDescent="0.25">
      <c r="A65" s="218" t="s">
        <v>627</v>
      </c>
      <c r="B65" s="219" t="s">
        <v>628</v>
      </c>
      <c r="C65" s="218" t="s">
        <v>629</v>
      </c>
      <c r="D65" s="218" t="s">
        <v>630</v>
      </c>
    </row>
    <row r="66" spans="1:4" ht="18.75" customHeight="1" x14ac:dyDescent="0.25">
      <c r="A66" s="218" t="s">
        <v>631</v>
      </c>
      <c r="B66" s="219">
        <v>43485</v>
      </c>
      <c r="C66" s="217" t="s">
        <v>632</v>
      </c>
      <c r="D66" s="217" t="s">
        <v>633</v>
      </c>
    </row>
    <row r="67" spans="1:4" ht="18.75" customHeight="1" x14ac:dyDescent="0.25">
      <c r="A67" s="218" t="s">
        <v>634</v>
      </c>
      <c r="B67" s="226" t="s">
        <v>557</v>
      </c>
      <c r="C67" s="326" t="s">
        <v>635</v>
      </c>
      <c r="D67" s="326" t="s">
        <v>636</v>
      </c>
    </row>
    <row r="68" spans="1:4" ht="18.75" customHeight="1" x14ac:dyDescent="0.25">
      <c r="A68" s="218" t="s">
        <v>637</v>
      </c>
      <c r="B68" s="226" t="s">
        <v>638</v>
      </c>
      <c r="C68" s="217" t="s">
        <v>639</v>
      </c>
      <c r="D68" s="326" t="s">
        <v>640</v>
      </c>
    </row>
    <row r="69" spans="1:4" ht="18.75" customHeight="1" x14ac:dyDescent="0.25">
      <c r="A69" s="218" t="s">
        <v>641</v>
      </c>
      <c r="B69" s="226">
        <v>43497</v>
      </c>
      <c r="C69" s="326" t="s">
        <v>356</v>
      </c>
      <c r="D69" s="217" t="s">
        <v>357</v>
      </c>
    </row>
    <row r="70" spans="1:4" ht="18.75" customHeight="1" x14ac:dyDescent="0.25">
      <c r="A70" s="326" t="s">
        <v>642</v>
      </c>
      <c r="B70" s="226" t="s">
        <v>478</v>
      </c>
      <c r="C70" s="217" t="s">
        <v>356</v>
      </c>
      <c r="D70" s="217" t="s">
        <v>310</v>
      </c>
    </row>
    <row r="71" spans="1:4" s="242" customFormat="1" ht="18.75" customHeight="1" x14ac:dyDescent="0.25">
      <c r="A71" s="220" t="s">
        <v>643</v>
      </c>
      <c r="B71" s="323">
        <v>43561</v>
      </c>
      <c r="C71" s="220" t="s">
        <v>356</v>
      </c>
      <c r="D71" s="220" t="s">
        <v>644</v>
      </c>
    </row>
    <row r="72" spans="1:4" s="242" customFormat="1" ht="18.75" customHeight="1" x14ac:dyDescent="0.25">
      <c r="A72" s="289" t="s">
        <v>645</v>
      </c>
      <c r="B72" s="289" t="s">
        <v>646</v>
      </c>
      <c r="C72" s="289" t="s">
        <v>647</v>
      </c>
      <c r="D72" s="220" t="s">
        <v>648</v>
      </c>
    </row>
    <row r="73" spans="1:4" s="242" customFormat="1" ht="18.75" customHeight="1" x14ac:dyDescent="0.25">
      <c r="A73" s="290" t="s">
        <v>649</v>
      </c>
      <c r="B73" s="291" t="s">
        <v>650</v>
      </c>
      <c r="C73" s="290" t="s">
        <v>651</v>
      </c>
      <c r="D73" s="290" t="s">
        <v>652</v>
      </c>
    </row>
    <row r="74" spans="1:4" s="242" customFormat="1" ht="18.75" customHeight="1" x14ac:dyDescent="0.25">
      <c r="A74" s="220" t="s">
        <v>653</v>
      </c>
      <c r="B74" s="323">
        <v>43569</v>
      </c>
      <c r="C74" s="220" t="s">
        <v>654</v>
      </c>
      <c r="D74" s="220" t="s">
        <v>359</v>
      </c>
    </row>
    <row r="75" spans="1:4" s="242" customFormat="1" ht="18.75" customHeight="1" x14ac:dyDescent="0.25">
      <c r="A75" s="329" t="s">
        <v>655</v>
      </c>
      <c r="B75" s="329" t="s">
        <v>656</v>
      </c>
      <c r="C75" s="329" t="s">
        <v>356</v>
      </c>
      <c r="D75" s="329" t="s">
        <v>657</v>
      </c>
    </row>
    <row r="76" spans="1:4" s="242" customFormat="1" ht="18.75" customHeight="1" x14ac:dyDescent="0.25">
      <c r="A76" s="220" t="s">
        <v>658</v>
      </c>
      <c r="B76" s="323">
        <v>43586</v>
      </c>
      <c r="C76" s="220" t="s">
        <v>356</v>
      </c>
      <c r="D76" s="220" t="s">
        <v>310</v>
      </c>
    </row>
    <row r="77" spans="1:4" s="242" customFormat="1" ht="18.75" customHeight="1" x14ac:dyDescent="0.25">
      <c r="A77" s="220" t="s">
        <v>659</v>
      </c>
      <c r="B77" s="323">
        <v>43590</v>
      </c>
      <c r="C77" s="220" t="s">
        <v>356</v>
      </c>
      <c r="D77" s="220" t="s">
        <v>357</v>
      </c>
    </row>
    <row r="78" spans="1:4" s="242" customFormat="1" ht="18.75" customHeight="1" x14ac:dyDescent="0.25">
      <c r="A78" s="220" t="s">
        <v>660</v>
      </c>
      <c r="B78" s="220" t="s">
        <v>661</v>
      </c>
      <c r="C78" s="220" t="s">
        <v>356</v>
      </c>
      <c r="D78" s="220" t="s">
        <v>662</v>
      </c>
    </row>
    <row r="79" spans="1:4" s="242" customFormat="1" ht="18.75" customHeight="1" x14ac:dyDescent="0.25">
      <c r="A79" s="220" t="s">
        <v>663</v>
      </c>
      <c r="B79" s="323">
        <v>43730</v>
      </c>
      <c r="C79" s="220" t="s">
        <v>356</v>
      </c>
      <c r="D79" s="220" t="s">
        <v>561</v>
      </c>
    </row>
    <row r="80" spans="1:4" s="242" customFormat="1" ht="18.75" customHeight="1" x14ac:dyDescent="0.25">
      <c r="A80" s="326" t="s">
        <v>664</v>
      </c>
      <c r="B80" s="326" t="s">
        <v>665</v>
      </c>
      <c r="C80" s="326" t="s">
        <v>356</v>
      </c>
      <c r="D80" s="326" t="s">
        <v>666</v>
      </c>
    </row>
    <row r="81" spans="1:4" s="242" customFormat="1" ht="18.75" customHeight="1" x14ac:dyDescent="0.25">
      <c r="A81" s="288"/>
      <c r="B81" s="292"/>
      <c r="C81" s="288"/>
      <c r="D81" s="220"/>
    </row>
    <row r="82" spans="1:4" ht="18.75" x14ac:dyDescent="0.25">
      <c r="A82" s="78"/>
      <c r="B82" s="61"/>
      <c r="C82" s="78"/>
      <c r="D82" s="61"/>
    </row>
    <row r="83" spans="1:4" ht="18.75" x14ac:dyDescent="0.25">
      <c r="A83" s="192" t="s">
        <v>252</v>
      </c>
      <c r="B83" s="202"/>
      <c r="C83" s="192"/>
      <c r="D83" s="193"/>
    </row>
    <row r="84" spans="1:4" ht="31.5" x14ac:dyDescent="0.25">
      <c r="A84" s="222" t="s">
        <v>668</v>
      </c>
      <c r="B84" s="322">
        <v>43513</v>
      </c>
      <c r="C84" s="225" t="s">
        <v>669</v>
      </c>
      <c r="D84" s="216" t="s">
        <v>670</v>
      </c>
    </row>
    <row r="85" spans="1:4" ht="47.25" x14ac:dyDescent="0.25">
      <c r="A85" s="220" t="s">
        <v>671</v>
      </c>
      <c r="B85" s="316">
        <v>43557</v>
      </c>
      <c r="C85" s="218" t="s">
        <v>672</v>
      </c>
      <c r="D85" s="218" t="s">
        <v>673</v>
      </c>
    </row>
    <row r="86" spans="1:4" ht="47.25" x14ac:dyDescent="0.25">
      <c r="A86" s="218" t="s">
        <v>674</v>
      </c>
      <c r="B86" s="218" t="s">
        <v>675</v>
      </c>
      <c r="C86" s="218" t="s">
        <v>356</v>
      </c>
      <c r="D86" s="218" t="s">
        <v>676</v>
      </c>
    </row>
    <row r="87" spans="1:4" ht="31.5" x14ac:dyDescent="0.25">
      <c r="A87" s="218" t="s">
        <v>677</v>
      </c>
      <c r="B87" s="218" t="s">
        <v>678</v>
      </c>
      <c r="C87" s="218" t="s">
        <v>667</v>
      </c>
      <c r="D87" s="218" t="s">
        <v>679</v>
      </c>
    </row>
    <row r="88" spans="1:4" ht="47.25" x14ac:dyDescent="0.25">
      <c r="A88" s="218" t="s">
        <v>680</v>
      </c>
      <c r="B88" s="218" t="s">
        <v>581</v>
      </c>
      <c r="C88" s="218" t="s">
        <v>681</v>
      </c>
      <c r="D88" s="218" t="s">
        <v>682</v>
      </c>
    </row>
    <row r="89" spans="1:4" ht="63" x14ac:dyDescent="0.25">
      <c r="A89" s="218" t="s">
        <v>683</v>
      </c>
      <c r="B89" s="218" t="s">
        <v>581</v>
      </c>
      <c r="C89" s="218" t="s">
        <v>311</v>
      </c>
      <c r="D89" s="218" t="s">
        <v>684</v>
      </c>
    </row>
    <row r="90" spans="1:4" s="242" customFormat="1" ht="47.25" x14ac:dyDescent="0.25">
      <c r="A90" s="218" t="s">
        <v>685</v>
      </c>
      <c r="B90" s="218" t="s">
        <v>686</v>
      </c>
      <c r="C90" s="218" t="s">
        <v>356</v>
      </c>
      <c r="D90" s="326" t="s">
        <v>687</v>
      </c>
    </row>
    <row r="91" spans="1:4" s="242" customFormat="1" ht="31.5" x14ac:dyDescent="0.25">
      <c r="A91" s="218" t="s">
        <v>688</v>
      </c>
      <c r="B91" s="316">
        <v>43621</v>
      </c>
      <c r="C91" s="218" t="s">
        <v>356</v>
      </c>
      <c r="D91" s="218" t="s">
        <v>689</v>
      </c>
    </row>
    <row r="92" spans="1:4" s="242" customFormat="1" ht="47.25" x14ac:dyDescent="0.25">
      <c r="A92" s="218" t="s">
        <v>690</v>
      </c>
      <c r="B92" s="330">
        <v>43628</v>
      </c>
      <c r="C92" s="216" t="s">
        <v>691</v>
      </c>
      <c r="D92" s="217" t="s">
        <v>692</v>
      </c>
    </row>
    <row r="93" spans="1:4" ht="18.75" x14ac:dyDescent="0.25">
      <c r="A93" s="192" t="s">
        <v>253</v>
      </c>
      <c r="B93" s="202"/>
      <c r="C93" s="192"/>
      <c r="D93" s="193"/>
    </row>
    <row r="94" spans="1:4" ht="15.75" x14ac:dyDescent="0.25">
      <c r="A94" s="218" t="s">
        <v>693</v>
      </c>
      <c r="B94" s="330">
        <v>43603</v>
      </c>
      <c r="C94" s="216" t="s">
        <v>311</v>
      </c>
      <c r="D94" s="223" t="s">
        <v>694</v>
      </c>
    </row>
    <row r="95" spans="1:4" ht="47.25" x14ac:dyDescent="0.25">
      <c r="A95" s="218" t="s">
        <v>695</v>
      </c>
      <c r="B95" s="216" t="s">
        <v>696</v>
      </c>
      <c r="C95" s="216" t="s">
        <v>697</v>
      </c>
      <c r="D95" s="217" t="s">
        <v>698</v>
      </c>
    </row>
    <row r="96" spans="1:4" ht="47.25" x14ac:dyDescent="0.25">
      <c r="A96" s="218" t="s">
        <v>699</v>
      </c>
      <c r="B96" s="224" t="s">
        <v>700</v>
      </c>
      <c r="C96" s="217" t="s">
        <v>311</v>
      </c>
      <c r="D96" s="217" t="s">
        <v>701</v>
      </c>
    </row>
    <row r="97" spans="1:4" ht="60.75" customHeight="1" x14ac:dyDescent="0.25">
      <c r="A97" s="217" t="s">
        <v>702</v>
      </c>
      <c r="B97" s="331" t="s">
        <v>703</v>
      </c>
      <c r="C97" s="331" t="s">
        <v>704</v>
      </c>
      <c r="D97" s="221" t="s">
        <v>705</v>
      </c>
    </row>
    <row r="98" spans="1:4" ht="45" customHeight="1" x14ac:dyDescent="0.25">
      <c r="A98" s="218" t="s">
        <v>706</v>
      </c>
      <c r="B98" s="218" t="s">
        <v>707</v>
      </c>
      <c r="C98" s="218" t="s">
        <v>708</v>
      </c>
      <c r="D98" s="218" t="s">
        <v>709</v>
      </c>
    </row>
    <row r="99" spans="1:4" s="242" customFormat="1" ht="47.25" x14ac:dyDescent="0.25">
      <c r="A99" s="293" t="s">
        <v>981</v>
      </c>
      <c r="B99" s="294" t="s">
        <v>982</v>
      </c>
      <c r="C99" s="295" t="s">
        <v>983</v>
      </c>
      <c r="D99" s="220" t="s">
        <v>984</v>
      </c>
    </row>
    <row r="100" spans="1:4" ht="15.75" x14ac:dyDescent="0.25">
      <c r="A100" s="293"/>
      <c r="B100" s="293"/>
      <c r="C100" s="293"/>
      <c r="D100" s="293"/>
    </row>
    <row r="101" spans="1:4" ht="18.75" x14ac:dyDescent="0.25">
      <c r="A101" s="78"/>
      <c r="B101" s="61"/>
      <c r="C101" s="78"/>
      <c r="D101" s="61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E38"/>
  <sheetViews>
    <sheetView view="pageBreakPreview" topLeftCell="B1" zoomScale="80" zoomScaleNormal="100" zoomScaleSheetLayoutView="80" workbookViewId="0">
      <selection activeCell="C16" sqref="C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54" t="s">
        <v>166</v>
      </c>
      <c r="B1" s="454"/>
      <c r="C1" s="454"/>
      <c r="D1" s="185"/>
      <c r="E1" s="185"/>
    </row>
    <row r="2" spans="1:5" ht="18.75" x14ac:dyDescent="0.25">
      <c r="A2" s="403" t="s">
        <v>167</v>
      </c>
      <c r="B2" s="403"/>
      <c r="C2" s="403"/>
      <c r="D2" s="181"/>
      <c r="E2" s="181"/>
    </row>
    <row r="3" spans="1:5" ht="75.75" customHeight="1" x14ac:dyDescent="0.25">
      <c r="A3" s="26" t="s">
        <v>168</v>
      </c>
      <c r="B3" s="184" t="s">
        <v>259</v>
      </c>
      <c r="C3" s="183" t="s">
        <v>260</v>
      </c>
      <c r="D3" s="182" t="s">
        <v>261</v>
      </c>
      <c r="E3" s="182" t="s">
        <v>262</v>
      </c>
    </row>
    <row r="4" spans="1:5" ht="18.75" x14ac:dyDescent="0.3">
      <c r="A4" s="79" t="s">
        <v>169</v>
      </c>
      <c r="B4" s="82"/>
      <c r="C4" s="204"/>
      <c r="D4" s="83"/>
      <c r="E4" s="83"/>
    </row>
    <row r="5" spans="1:5" ht="18.75" x14ac:dyDescent="0.25">
      <c r="A5" s="77" t="s">
        <v>170</v>
      </c>
      <c r="B5" s="251" t="s">
        <v>314</v>
      </c>
      <c r="C5" s="141"/>
      <c r="D5" s="155"/>
      <c r="E5" s="155"/>
    </row>
    <row r="6" spans="1:5" ht="37.5" x14ac:dyDescent="0.25">
      <c r="A6" s="243" t="s">
        <v>171</v>
      </c>
      <c r="B6" s="238" t="s">
        <v>315</v>
      </c>
      <c r="C6" s="179"/>
      <c r="D6" s="178"/>
      <c r="E6" s="178"/>
    </row>
    <row r="7" spans="1:5" ht="18.75" customHeight="1" x14ac:dyDescent="0.25">
      <c r="A7" s="243" t="s">
        <v>172</v>
      </c>
      <c r="B7" s="238" t="s">
        <v>316</v>
      </c>
      <c r="C7" s="178"/>
      <c r="D7" s="178"/>
      <c r="E7" s="178"/>
    </row>
    <row r="8" spans="1:5" ht="18.75" customHeight="1" x14ac:dyDescent="0.25">
      <c r="A8" s="243" t="s">
        <v>172</v>
      </c>
      <c r="B8" s="238" t="str">
        <f>'[1]Раздел 8.1'!$B$7</f>
        <v>https://vk.com/mayak_dm</v>
      </c>
      <c r="C8" s="179">
        <v>1394</v>
      </c>
      <c r="D8" s="178" t="s">
        <v>414</v>
      </c>
      <c r="E8" s="178">
        <v>353</v>
      </c>
    </row>
    <row r="9" spans="1:5" ht="18.75" customHeight="1" x14ac:dyDescent="0.25">
      <c r="A9" s="239" t="s">
        <v>173</v>
      </c>
      <c r="B9" s="238" t="s">
        <v>322</v>
      </c>
      <c r="C9" s="178">
        <v>2762</v>
      </c>
      <c r="D9" s="178" t="s">
        <v>415</v>
      </c>
      <c r="E9" s="178">
        <v>670</v>
      </c>
    </row>
    <row r="10" spans="1:5" ht="18.75" customHeight="1" x14ac:dyDescent="0.25">
      <c r="A10" s="239" t="s">
        <v>173</v>
      </c>
      <c r="B10" s="241" t="s">
        <v>321</v>
      </c>
      <c r="C10" s="178">
        <v>544</v>
      </c>
      <c r="D10" s="231" t="s">
        <v>416</v>
      </c>
      <c r="E10" s="178">
        <v>224</v>
      </c>
    </row>
    <row r="11" spans="1:5" ht="18.75" customHeight="1" x14ac:dyDescent="0.25">
      <c r="A11" s="239" t="s">
        <v>173</v>
      </c>
      <c r="B11" s="241" t="s">
        <v>417</v>
      </c>
      <c r="C11" s="178">
        <v>99</v>
      </c>
      <c r="D11" s="178" t="s">
        <v>418</v>
      </c>
      <c r="E11" s="178">
        <v>67</v>
      </c>
    </row>
    <row r="12" spans="1:5" ht="18.75" customHeight="1" x14ac:dyDescent="0.25">
      <c r="A12" s="239"/>
      <c r="B12" s="240"/>
      <c r="C12" s="178"/>
      <c r="D12" s="178"/>
      <c r="E12" s="178"/>
    </row>
    <row r="13" spans="1:5" ht="18.75" customHeight="1" x14ac:dyDescent="0.25">
      <c r="A13" s="77" t="s">
        <v>174</v>
      </c>
      <c r="B13" s="251" t="s">
        <v>314</v>
      </c>
      <c r="C13" s="178"/>
      <c r="D13" s="178"/>
      <c r="E13" s="178"/>
    </row>
    <row r="14" spans="1:5" ht="18.75" x14ac:dyDescent="0.25">
      <c r="A14" s="243" t="s">
        <v>175</v>
      </c>
      <c r="B14" s="238" t="s">
        <v>317</v>
      </c>
      <c r="C14" s="178">
        <v>402</v>
      </c>
      <c r="D14" s="303" t="s">
        <v>449</v>
      </c>
      <c r="E14" s="178">
        <v>3</v>
      </c>
    </row>
    <row r="15" spans="1:5" ht="30" x14ac:dyDescent="0.25">
      <c r="A15" s="243" t="s">
        <v>175</v>
      </c>
      <c r="B15" s="238" t="s">
        <v>320</v>
      </c>
      <c r="C15" s="178">
        <v>3673</v>
      </c>
      <c r="D15" s="178" t="s">
        <v>419</v>
      </c>
      <c r="E15" s="178">
        <v>4</v>
      </c>
    </row>
    <row r="16" spans="1:5" ht="18.75" x14ac:dyDescent="0.25">
      <c r="A16" s="243" t="s">
        <v>176</v>
      </c>
      <c r="B16" s="238" t="s">
        <v>420</v>
      </c>
      <c r="C16" s="178">
        <v>409</v>
      </c>
      <c r="D16" s="178" t="s">
        <v>419</v>
      </c>
      <c r="E16" s="178">
        <v>5</v>
      </c>
    </row>
    <row r="17" spans="1:5" ht="18.75" x14ac:dyDescent="0.25">
      <c r="A17" s="243" t="s">
        <v>176</v>
      </c>
      <c r="B17" s="238" t="s">
        <v>318</v>
      </c>
      <c r="C17" s="178">
        <v>748</v>
      </c>
      <c r="D17" s="303" t="s">
        <v>421</v>
      </c>
      <c r="E17" s="178">
        <v>8</v>
      </c>
    </row>
    <row r="18" spans="1:5" ht="30" x14ac:dyDescent="0.25">
      <c r="A18" s="80" t="s">
        <v>202</v>
      </c>
      <c r="B18" s="238" t="s">
        <v>319</v>
      </c>
      <c r="C18" s="178">
        <v>22</v>
      </c>
      <c r="D18" s="303"/>
      <c r="E18" s="178"/>
    </row>
    <row r="19" spans="1:5" ht="18.75" x14ac:dyDescent="0.25">
      <c r="A19" s="84" t="s">
        <v>177</v>
      </c>
      <c r="B19" s="251"/>
      <c r="C19" s="179"/>
      <c r="D19" s="178"/>
      <c r="E19" s="178"/>
    </row>
    <row r="20" spans="1:5" ht="18.75" x14ac:dyDescent="0.3">
      <c r="A20" s="52" t="s">
        <v>178</v>
      </c>
      <c r="B20" s="81" t="s">
        <v>182</v>
      </c>
      <c r="C20" s="205" t="s">
        <v>181</v>
      </c>
      <c r="D20" s="81"/>
      <c r="E20" s="81"/>
    </row>
    <row r="21" spans="1:5" ht="18.75" customHeight="1" x14ac:dyDescent="0.25">
      <c r="A21" s="243" t="s">
        <v>179</v>
      </c>
      <c r="B21" s="251" t="s">
        <v>314</v>
      </c>
      <c r="C21" s="250"/>
      <c r="D21" s="251"/>
      <c r="E21" s="251"/>
    </row>
    <row r="22" spans="1:5" ht="18.75" x14ac:dyDescent="0.25">
      <c r="A22" s="243" t="s">
        <v>180</v>
      </c>
      <c r="B22" s="251" t="s">
        <v>314</v>
      </c>
      <c r="C22" s="250"/>
      <c r="D22" s="251"/>
      <c r="E22" s="251"/>
    </row>
    <row r="23" spans="1:5" ht="18.75" x14ac:dyDescent="0.25">
      <c r="A23" s="30"/>
      <c r="B23" s="123"/>
      <c r="C23" s="122"/>
      <c r="D23" s="123"/>
      <c r="E23" s="123"/>
    </row>
    <row r="24" spans="1:5" ht="18.75" x14ac:dyDescent="0.3">
      <c r="A24" s="1"/>
      <c r="B24" s="1"/>
      <c r="C24" s="1"/>
      <c r="D24" s="1"/>
      <c r="E24" s="1"/>
    </row>
    <row r="26" spans="1:5" ht="37.5" customHeight="1" x14ac:dyDescent="0.25"/>
    <row r="27" spans="1:5" ht="75" customHeight="1" x14ac:dyDescent="0.25"/>
    <row r="28" spans="1:5" ht="38.25" customHeight="1" x14ac:dyDescent="0.25"/>
    <row r="37" spans="1:5" ht="18.75" x14ac:dyDescent="0.3">
      <c r="A37" s="1"/>
      <c r="B37" s="1"/>
      <c r="C37" s="1"/>
      <c r="D37" s="1"/>
      <c r="E37" s="1"/>
    </row>
    <row r="38" spans="1:5" ht="18.75" x14ac:dyDescent="0.3">
      <c r="A38" s="1"/>
      <c r="B38" s="1"/>
      <c r="C38" s="1"/>
      <c r="D38" s="1"/>
      <c r="E38" s="1"/>
    </row>
  </sheetData>
  <mergeCells count="2">
    <mergeCell ref="A1:C1"/>
    <mergeCell ref="A2:C2"/>
  </mergeCells>
  <hyperlinks>
    <hyperlink ref="B6" r:id="rId1"/>
    <hyperlink ref="B7" r:id="rId2"/>
    <hyperlink ref="B17" r:id="rId3"/>
    <hyperlink ref="B14" r:id="rId4"/>
    <hyperlink ref="B15" r:id="rId5"/>
    <hyperlink ref="B18" r:id="rId6"/>
    <hyperlink ref="B10" r:id="rId7"/>
    <hyperlink ref="B11" r:id="rId8"/>
    <hyperlink ref="B16" r:id="rId9"/>
  </hyperlinks>
  <pageMargins left="0.7" right="0.7" top="0.75" bottom="0.75" header="0.3" footer="0.3"/>
  <pageSetup paperSize="9" orientation="landscape" r:id="rId1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B327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03" t="s">
        <v>183</v>
      </c>
      <c r="B1" s="403"/>
    </row>
    <row r="2" spans="1:2" ht="18.75" x14ac:dyDescent="0.25">
      <c r="A2" s="208" t="s">
        <v>184</v>
      </c>
      <c r="B2" s="26" t="s">
        <v>191</v>
      </c>
    </row>
    <row r="3" spans="1:2" ht="73.5" customHeight="1" x14ac:dyDescent="0.25">
      <c r="A3" s="210" t="s">
        <v>185</v>
      </c>
      <c r="B3" s="215">
        <v>11</v>
      </c>
    </row>
    <row r="4" spans="1:2" ht="101.25" customHeight="1" x14ac:dyDescent="0.25">
      <c r="A4" s="210" t="s">
        <v>186</v>
      </c>
      <c r="B4" s="215" t="s">
        <v>423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45"/>
  <sheetViews>
    <sheetView view="pageBreakPreview" topLeftCell="B1" zoomScale="80" zoomScaleNormal="100" zoomScaleSheetLayoutView="80" workbookViewId="0">
      <selection activeCell="B28" sqref="B28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11" t="s">
        <v>187</v>
      </c>
      <c r="B1" s="211"/>
      <c r="C1" s="211"/>
      <c r="D1" s="211"/>
    </row>
    <row r="2" spans="1:4" ht="37.5" customHeight="1" x14ac:dyDescent="0.25">
      <c r="A2" s="26" t="s">
        <v>62</v>
      </c>
      <c r="B2" s="26" t="s">
        <v>188</v>
      </c>
      <c r="C2" s="26" t="s">
        <v>189</v>
      </c>
      <c r="D2" s="26" t="s">
        <v>190</v>
      </c>
    </row>
    <row r="3" spans="1:4" ht="24.75" customHeight="1" x14ac:dyDescent="0.25">
      <c r="A3" s="73">
        <v>1</v>
      </c>
      <c r="B3" s="30" t="s">
        <v>192</v>
      </c>
      <c r="C3" s="332" t="s">
        <v>710</v>
      </c>
      <c r="D3" s="21">
        <v>20</v>
      </c>
    </row>
    <row r="4" spans="1:4" ht="24.75" customHeight="1" x14ac:dyDescent="0.25">
      <c r="A4" s="73">
        <v>2</v>
      </c>
      <c r="B4" s="30" t="s">
        <v>193</v>
      </c>
      <c r="C4" s="309" t="s">
        <v>422</v>
      </c>
      <c r="D4" s="21">
        <v>100</v>
      </c>
    </row>
    <row r="5" spans="1:4" s="242" customFormat="1" ht="24.75" customHeight="1" x14ac:dyDescent="0.25">
      <c r="A5" s="63"/>
      <c r="C5" s="254" t="s">
        <v>427</v>
      </c>
      <c r="D5" s="245">
        <v>80</v>
      </c>
    </row>
    <row r="6" spans="1:4" s="242" customFormat="1" ht="24.75" customHeight="1" x14ac:dyDescent="0.25">
      <c r="A6" s="244"/>
      <c r="B6" s="243"/>
      <c r="C6" s="254" t="s">
        <v>429</v>
      </c>
      <c r="D6" s="245">
        <v>100</v>
      </c>
    </row>
    <row r="7" spans="1:4" s="242" customFormat="1" ht="24.75" customHeight="1" x14ac:dyDescent="0.25">
      <c r="A7" s="244">
        <v>3</v>
      </c>
      <c r="B7" s="243" t="s">
        <v>194</v>
      </c>
      <c r="C7" s="254" t="s">
        <v>432</v>
      </c>
      <c r="D7" s="245">
        <v>100</v>
      </c>
    </row>
    <row r="8" spans="1:4" s="242" customFormat="1" ht="24.75" customHeight="1" x14ac:dyDescent="0.25">
      <c r="A8" s="244"/>
      <c r="B8" s="243"/>
      <c r="C8" s="254" t="s">
        <v>323</v>
      </c>
      <c r="D8" s="245">
        <v>250</v>
      </c>
    </row>
    <row r="9" spans="1:4" s="242" customFormat="1" ht="24.75" customHeight="1" x14ac:dyDescent="0.25">
      <c r="A9" s="244"/>
      <c r="B9" s="243"/>
      <c r="C9" s="254" t="s">
        <v>324</v>
      </c>
      <c r="D9" s="245">
        <v>40</v>
      </c>
    </row>
    <row r="10" spans="1:4" s="242" customFormat="1" ht="24.75" customHeight="1" x14ac:dyDescent="0.25">
      <c r="A10" s="244"/>
      <c r="B10" s="243"/>
      <c r="C10" s="254" t="s">
        <v>325</v>
      </c>
      <c r="D10" s="245">
        <v>300</v>
      </c>
    </row>
    <row r="11" spans="1:4" s="242" customFormat="1" ht="24.75" customHeight="1" x14ac:dyDescent="0.25">
      <c r="A11" s="244"/>
      <c r="B11" s="243"/>
      <c r="C11" s="254" t="s">
        <v>450</v>
      </c>
      <c r="D11" s="245">
        <v>100</v>
      </c>
    </row>
    <row r="12" spans="1:4" s="242" customFormat="1" ht="24.75" customHeight="1" x14ac:dyDescent="0.25">
      <c r="A12" s="244"/>
      <c r="B12" s="243"/>
      <c r="C12" s="254" t="s">
        <v>711</v>
      </c>
      <c r="D12" s="245">
        <v>150</v>
      </c>
    </row>
    <row r="13" spans="1:4" s="242" customFormat="1" ht="24.75" customHeight="1" x14ac:dyDescent="0.25">
      <c r="A13" s="244"/>
      <c r="B13" s="243"/>
      <c r="C13" s="254" t="s">
        <v>451</v>
      </c>
      <c r="D13" s="245">
        <v>100</v>
      </c>
    </row>
    <row r="14" spans="1:4" s="242" customFormat="1" ht="24.75" customHeight="1" x14ac:dyDescent="0.25">
      <c r="A14" s="73">
        <v>4</v>
      </c>
      <c r="B14" s="78" t="s">
        <v>177</v>
      </c>
      <c r="C14" s="254" t="s">
        <v>424</v>
      </c>
      <c r="D14" s="245"/>
    </row>
    <row r="15" spans="1:4" s="242" customFormat="1" ht="24.75" customHeight="1" x14ac:dyDescent="0.25">
      <c r="A15" s="244"/>
      <c r="B15" s="243"/>
      <c r="C15" s="254" t="s">
        <v>425</v>
      </c>
      <c r="D15" s="245">
        <v>240</v>
      </c>
    </row>
    <row r="16" spans="1:4" s="242" customFormat="1" ht="24.75" customHeight="1" x14ac:dyDescent="0.25">
      <c r="A16" s="244"/>
      <c r="B16" s="243"/>
      <c r="C16" s="254" t="s">
        <v>426</v>
      </c>
      <c r="D16" s="245"/>
    </row>
    <row r="17" spans="1:4" s="242" customFormat="1" ht="24.75" customHeight="1" x14ac:dyDescent="0.25">
      <c r="A17" s="244"/>
      <c r="B17" s="243"/>
      <c r="C17" s="254" t="s">
        <v>428</v>
      </c>
      <c r="D17" s="245"/>
    </row>
    <row r="18" spans="1:4" s="242" customFormat="1" ht="24.75" customHeight="1" x14ac:dyDescent="0.25">
      <c r="A18" s="244"/>
      <c r="B18" s="243"/>
      <c r="C18" s="254" t="s">
        <v>430</v>
      </c>
      <c r="D18" s="245">
        <v>90</v>
      </c>
    </row>
    <row r="19" spans="1:4" s="242" customFormat="1" ht="24.75" customHeight="1" x14ac:dyDescent="0.25">
      <c r="A19" s="244"/>
      <c r="B19" s="243"/>
      <c r="C19" s="254" t="s">
        <v>431</v>
      </c>
      <c r="D19" s="245"/>
    </row>
    <row r="20" spans="1:4" s="242" customFormat="1" ht="24.75" customHeight="1" x14ac:dyDescent="0.25">
      <c r="A20" s="244"/>
      <c r="B20" s="243"/>
      <c r="C20" s="254" t="s">
        <v>433</v>
      </c>
      <c r="D20" s="245"/>
    </row>
    <row r="21" spans="1:4" s="242" customFormat="1" ht="24.75" customHeight="1" x14ac:dyDescent="0.25">
      <c r="A21" s="244"/>
      <c r="B21" s="243"/>
      <c r="C21" s="254" t="s">
        <v>434</v>
      </c>
      <c r="D21" s="245"/>
    </row>
    <row r="22" spans="1:4" s="242" customFormat="1" ht="24.75" customHeight="1" x14ac:dyDescent="0.25">
      <c r="A22" s="244"/>
      <c r="B22" s="243"/>
      <c r="C22" s="254" t="s">
        <v>435</v>
      </c>
      <c r="D22" s="245">
        <v>1</v>
      </c>
    </row>
    <row r="23" spans="1:4" s="242" customFormat="1" ht="24.75" customHeight="1" x14ac:dyDescent="0.3">
      <c r="A23" s="244"/>
      <c r="B23" s="243"/>
      <c r="C23" s="254" t="s">
        <v>436</v>
      </c>
      <c r="D23" s="310">
        <v>2</v>
      </c>
    </row>
    <row r="24" spans="1:4" s="242" customFormat="1" ht="24.75" customHeight="1" x14ac:dyDescent="0.3">
      <c r="A24" s="244"/>
      <c r="B24" s="243"/>
      <c r="C24" s="254" t="s">
        <v>437</v>
      </c>
      <c r="D24" s="310">
        <v>2</v>
      </c>
    </row>
    <row r="25" spans="1:4" s="242" customFormat="1" ht="24.75" customHeight="1" x14ac:dyDescent="0.3">
      <c r="A25" s="244"/>
      <c r="B25" s="243"/>
      <c r="C25" s="254" t="s">
        <v>438</v>
      </c>
      <c r="D25" s="310">
        <v>1</v>
      </c>
    </row>
    <row r="26" spans="1:4" s="242" customFormat="1" ht="24.75" customHeight="1" x14ac:dyDescent="0.3">
      <c r="A26" s="244"/>
      <c r="B26" s="243"/>
      <c r="C26" s="254" t="s">
        <v>439</v>
      </c>
      <c r="D26" s="310">
        <v>1</v>
      </c>
    </row>
    <row r="27" spans="1:4" s="242" customFormat="1" ht="24.75" customHeight="1" x14ac:dyDescent="0.3">
      <c r="A27" s="244"/>
      <c r="B27" s="243"/>
      <c r="C27" s="254" t="s">
        <v>440</v>
      </c>
      <c r="D27" s="310">
        <v>1</v>
      </c>
    </row>
    <row r="28" spans="1:4" s="242" customFormat="1" ht="25.5" customHeight="1" x14ac:dyDescent="0.3">
      <c r="A28" s="244"/>
      <c r="B28" s="243"/>
      <c r="C28" s="254" t="s">
        <v>441</v>
      </c>
      <c r="D28" s="310">
        <v>1</v>
      </c>
    </row>
    <row r="29" spans="1:4" s="242" customFormat="1" ht="25.5" customHeight="1" x14ac:dyDescent="0.3">
      <c r="A29" s="244"/>
      <c r="B29" s="243"/>
      <c r="C29" s="254" t="s">
        <v>442</v>
      </c>
      <c r="D29" s="310">
        <v>1</v>
      </c>
    </row>
    <row r="30" spans="1:4" s="242" customFormat="1" ht="25.5" customHeight="1" x14ac:dyDescent="0.3">
      <c r="A30" s="244"/>
      <c r="B30" s="243"/>
      <c r="C30" s="254" t="s">
        <v>443</v>
      </c>
      <c r="D30" s="310">
        <v>1</v>
      </c>
    </row>
    <row r="31" spans="1:4" s="242" customFormat="1" ht="25.5" customHeight="1" x14ac:dyDescent="0.3">
      <c r="A31" s="244"/>
      <c r="B31" s="243"/>
      <c r="C31" s="254" t="s">
        <v>444</v>
      </c>
      <c r="D31" s="310">
        <v>2</v>
      </c>
    </row>
    <row r="32" spans="1:4" s="242" customFormat="1" ht="25.5" customHeight="1" x14ac:dyDescent="0.3">
      <c r="A32" s="244"/>
      <c r="B32" s="243"/>
      <c r="C32" s="254" t="s">
        <v>445</v>
      </c>
      <c r="D32" s="310">
        <v>3</v>
      </c>
    </row>
    <row r="33" spans="1:4" s="242" customFormat="1" ht="25.5" customHeight="1" x14ac:dyDescent="0.3">
      <c r="A33" s="244"/>
      <c r="B33" s="243"/>
      <c r="C33" s="254" t="s">
        <v>446</v>
      </c>
      <c r="D33" s="310">
        <v>1</v>
      </c>
    </row>
    <row r="34" spans="1:4" s="242" customFormat="1" ht="25.5" customHeight="1" x14ac:dyDescent="0.3">
      <c r="A34" s="244"/>
      <c r="B34" s="243"/>
      <c r="C34" s="254" t="s">
        <v>447</v>
      </c>
      <c r="D34" s="310">
        <v>1</v>
      </c>
    </row>
    <row r="35" spans="1:4" s="242" customFormat="1" ht="25.5" customHeight="1" x14ac:dyDescent="0.3">
      <c r="A35" s="244"/>
      <c r="B35" s="243"/>
      <c r="C35" s="254" t="s">
        <v>448</v>
      </c>
      <c r="D35" s="310">
        <v>1</v>
      </c>
    </row>
    <row r="36" spans="1:4" s="242" customFormat="1" ht="24.75" customHeight="1" x14ac:dyDescent="0.25">
      <c r="A36" s="244"/>
      <c r="B36" s="243"/>
      <c r="C36" s="333" t="s">
        <v>712</v>
      </c>
      <c r="D36" s="245">
        <v>150</v>
      </c>
    </row>
    <row r="37" spans="1:4" s="242" customFormat="1" ht="24.75" customHeight="1" x14ac:dyDescent="0.25">
      <c r="A37" s="244"/>
      <c r="B37" s="243"/>
      <c r="C37" s="254" t="s">
        <v>713</v>
      </c>
      <c r="D37" s="245">
        <v>100</v>
      </c>
    </row>
    <row r="38" spans="1:4" s="242" customFormat="1" ht="24.75" customHeight="1" x14ac:dyDescent="0.25">
      <c r="A38" s="244"/>
      <c r="B38" s="243"/>
      <c r="C38" s="254"/>
      <c r="D38" s="245"/>
    </row>
    <row r="39" spans="1:4" s="242" customFormat="1" ht="24.75" customHeight="1" x14ac:dyDescent="0.25">
      <c r="A39" s="244"/>
      <c r="B39" s="243"/>
      <c r="C39" s="254"/>
      <c r="D39" s="245"/>
    </row>
    <row r="40" spans="1:4" s="242" customFormat="1" ht="24.75" customHeight="1" x14ac:dyDescent="0.25">
      <c r="A40" s="244"/>
      <c r="B40" s="243"/>
      <c r="C40" s="254"/>
      <c r="D40" s="245"/>
    </row>
    <row r="41" spans="1:4" s="242" customFormat="1" ht="24.75" customHeight="1" x14ac:dyDescent="0.25">
      <c r="A41" s="244"/>
      <c r="B41" s="243"/>
      <c r="C41" s="254"/>
      <c r="D41" s="245"/>
    </row>
    <row r="42" spans="1:4" s="242" customFormat="1" ht="24.75" customHeight="1" x14ac:dyDescent="0.25">
      <c r="A42" s="244"/>
      <c r="B42" s="243"/>
      <c r="C42" s="254"/>
      <c r="D42" s="245"/>
    </row>
    <row r="43" spans="1:4" ht="24.75" customHeight="1" x14ac:dyDescent="0.25">
      <c r="A43" s="73"/>
      <c r="B43" s="30"/>
      <c r="C43" s="254"/>
      <c r="D43" s="245"/>
    </row>
    <row r="44" spans="1:4" ht="24.75" customHeight="1" x14ac:dyDescent="0.25"/>
    <row r="45" spans="1:4" ht="18.75" x14ac:dyDescent="0.3">
      <c r="A45" s="1"/>
      <c r="B45" s="1"/>
      <c r="C45" s="1"/>
      <c r="D4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E7"/>
  <sheetViews>
    <sheetView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54" t="s">
        <v>156</v>
      </c>
      <c r="B1" s="454"/>
      <c r="C1" s="454"/>
      <c r="D1" s="454"/>
      <c r="E1" s="454"/>
    </row>
    <row r="2" spans="1:5" ht="39" customHeight="1" x14ac:dyDescent="0.25">
      <c r="A2" s="111" t="s">
        <v>62</v>
      </c>
      <c r="B2" s="111" t="s">
        <v>157</v>
      </c>
      <c r="C2" s="111" t="s">
        <v>158</v>
      </c>
      <c r="D2" s="111" t="s">
        <v>159</v>
      </c>
      <c r="E2" s="111" t="s">
        <v>160</v>
      </c>
    </row>
    <row r="3" spans="1:5" ht="18.75" x14ac:dyDescent="0.25">
      <c r="A3" s="77">
        <v>1</v>
      </c>
      <c r="B3" s="77" t="s">
        <v>161</v>
      </c>
      <c r="C3" s="113">
        <v>0</v>
      </c>
      <c r="D3" s="113">
        <v>0</v>
      </c>
      <c r="E3" s="78">
        <v>0</v>
      </c>
    </row>
    <row r="4" spans="1:5" ht="18.75" x14ac:dyDescent="0.25">
      <c r="A4" s="30">
        <v>2</v>
      </c>
      <c r="B4" s="77" t="s">
        <v>162</v>
      </c>
      <c r="C4" s="246">
        <v>0</v>
      </c>
      <c r="D4" s="246">
        <v>0</v>
      </c>
      <c r="E4" s="253">
        <v>0</v>
      </c>
    </row>
    <row r="5" spans="1:5" ht="18.75" x14ac:dyDescent="0.25">
      <c r="A5" s="77">
        <v>3</v>
      </c>
      <c r="B5" s="77" t="s">
        <v>163</v>
      </c>
      <c r="C5" s="246">
        <v>0</v>
      </c>
      <c r="D5" s="246">
        <v>0</v>
      </c>
      <c r="E5" s="253">
        <v>0</v>
      </c>
    </row>
    <row r="6" spans="1:5" ht="18.75" x14ac:dyDescent="0.25">
      <c r="A6" s="77">
        <v>4</v>
      </c>
      <c r="B6" s="77" t="s">
        <v>164</v>
      </c>
      <c r="C6" s="246">
        <v>0</v>
      </c>
      <c r="D6" s="246">
        <v>0</v>
      </c>
      <c r="E6" s="253">
        <v>0</v>
      </c>
    </row>
    <row r="7" spans="1:5" ht="18.75" x14ac:dyDescent="0.25">
      <c r="A7" s="30">
        <v>5</v>
      </c>
      <c r="B7" s="77" t="s">
        <v>165</v>
      </c>
      <c r="C7" s="246">
        <v>0</v>
      </c>
      <c r="D7" s="246">
        <v>0</v>
      </c>
      <c r="E7" s="253">
        <v>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59"/>
  <sheetViews>
    <sheetView view="pageBreakPreview" zoomScale="80" zoomScaleNormal="80" zoomScaleSheetLayoutView="80" workbookViewId="0">
      <selection activeCell="B15" sqref="B15"/>
    </sheetView>
  </sheetViews>
  <sheetFormatPr defaultRowHeight="15" x14ac:dyDescent="0.25"/>
  <cols>
    <col min="1" max="1" width="11.42578125" style="40" customWidth="1"/>
    <col min="2" max="2" width="12.5703125" style="40" customWidth="1"/>
    <col min="3" max="3" width="21.28515625" style="40" customWidth="1"/>
    <col min="4" max="4" width="13.140625" style="40" customWidth="1"/>
    <col min="5" max="5" width="24" style="40" customWidth="1"/>
    <col min="6" max="6" width="21.5703125" style="40" customWidth="1"/>
    <col min="7" max="7" width="11.28515625" style="40" customWidth="1"/>
    <col min="8" max="8" width="12.5703125" style="40" customWidth="1"/>
    <col min="9" max="9" width="11.5703125" style="40" customWidth="1"/>
    <col min="10" max="10" width="11.28515625" style="40" bestFit="1" customWidth="1"/>
    <col min="11" max="11" width="23.85546875" style="40" customWidth="1"/>
    <col min="12" max="12" width="22.140625" style="40" customWidth="1"/>
    <col min="13" max="13" width="18.42578125" style="40" customWidth="1"/>
    <col min="14" max="33" width="9.140625" style="40"/>
    <col min="34" max="34" width="12.28515625" style="40" bestFit="1" customWidth="1"/>
    <col min="35" max="16384" width="9.140625" style="40"/>
  </cols>
  <sheetData>
    <row r="1" spans="1:13" ht="18.75" customHeight="1" x14ac:dyDescent="0.25">
      <c r="A1" s="403" t="s">
        <v>131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3" ht="19.5" customHeight="1" x14ac:dyDescent="0.3">
      <c r="A2" s="459" t="s">
        <v>43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3" ht="18.75" x14ac:dyDescent="0.3">
      <c r="A3" s="437" t="s">
        <v>19</v>
      </c>
      <c r="B3" s="450" t="s">
        <v>13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13" ht="19.5" customHeight="1" x14ac:dyDescent="0.25">
      <c r="A4" s="437"/>
      <c r="B4" s="437" t="s">
        <v>14</v>
      </c>
      <c r="C4" s="437" t="s">
        <v>20</v>
      </c>
      <c r="D4" s="437" t="s">
        <v>132</v>
      </c>
      <c r="E4" s="437"/>
      <c r="F4" s="437" t="s">
        <v>15</v>
      </c>
      <c r="G4" s="431" t="s">
        <v>266</v>
      </c>
      <c r="H4" s="437" t="s">
        <v>81</v>
      </c>
      <c r="I4" s="437" t="s">
        <v>85</v>
      </c>
      <c r="J4" s="437" t="s">
        <v>16</v>
      </c>
      <c r="K4" s="437" t="s">
        <v>46</v>
      </c>
      <c r="L4" s="437" t="s">
        <v>17</v>
      </c>
    </row>
    <row r="5" spans="1:13" ht="37.5" customHeight="1" x14ac:dyDescent="0.25">
      <c r="A5" s="437"/>
      <c r="B5" s="437"/>
      <c r="C5" s="437"/>
      <c r="D5" s="26" t="s">
        <v>134</v>
      </c>
      <c r="E5" s="26" t="s">
        <v>133</v>
      </c>
      <c r="F5" s="437"/>
      <c r="G5" s="433"/>
      <c r="H5" s="437"/>
      <c r="I5" s="437"/>
      <c r="J5" s="437"/>
      <c r="K5" s="437"/>
      <c r="L5" s="437"/>
    </row>
    <row r="6" spans="1:13" s="88" customFormat="1" ht="36" customHeight="1" x14ac:dyDescent="0.3">
      <c r="A6" s="115">
        <f>SUM(B6:L6)-A10</f>
        <v>67</v>
      </c>
      <c r="B6" s="128">
        <v>1</v>
      </c>
      <c r="C6" s="128">
        <v>2</v>
      </c>
      <c r="D6" s="128">
        <v>3</v>
      </c>
      <c r="E6" s="128">
        <v>3</v>
      </c>
      <c r="F6" s="128">
        <v>5</v>
      </c>
      <c r="G6" s="128">
        <v>3</v>
      </c>
      <c r="H6" s="128">
        <v>11</v>
      </c>
      <c r="I6" s="128">
        <v>0</v>
      </c>
      <c r="J6" s="128">
        <v>23</v>
      </c>
      <c r="K6" s="128">
        <v>22</v>
      </c>
      <c r="L6" s="128">
        <v>15</v>
      </c>
      <c r="M6" s="105"/>
    </row>
    <row r="7" spans="1:13" ht="18.75" customHeight="1" x14ac:dyDescent="0.3">
      <c r="A7" s="455" t="str">
        <f>IF(A6=B6+C6+D6+E6+F6+G6+H6+I6+J6+K6+L6-A10,"ПРАВИЛЬНО"," НЕПРАВИЛЬНО")</f>
        <v>ПРАВИЛЬНО</v>
      </c>
      <c r="B7" s="456"/>
      <c r="C7" s="457" t="s">
        <v>18</v>
      </c>
      <c r="D7" s="457"/>
      <c r="E7" s="457"/>
      <c r="F7" s="457"/>
      <c r="G7" s="457"/>
      <c r="H7" s="457"/>
      <c r="I7" s="457"/>
      <c r="J7" s="457"/>
      <c r="K7" s="457"/>
      <c r="L7" s="458"/>
      <c r="M7" s="106"/>
    </row>
    <row r="8" spans="1:13" ht="36" customHeight="1" x14ac:dyDescent="0.25">
      <c r="A8" s="129">
        <f>SUM(B8:L8)</f>
        <v>100.00000000000001</v>
      </c>
      <c r="B8" s="129">
        <f>100/A6*(B6-B10)</f>
        <v>1.4925373134328359</v>
      </c>
      <c r="C8" s="129">
        <f>100/A6*(C6-C10)</f>
        <v>2.9850746268656718</v>
      </c>
      <c r="D8" s="129">
        <f>100/A6*(D6-D10)</f>
        <v>4.477611940298508</v>
      </c>
      <c r="E8" s="129">
        <f>100/A6*(E6-E10)</f>
        <v>4.477611940298508</v>
      </c>
      <c r="F8" s="129">
        <f>100/A6*(F6-F10)</f>
        <v>7.4626865671641793</v>
      </c>
      <c r="G8" s="129">
        <f>100/A6*(G6-G10)</f>
        <v>4.477611940298508</v>
      </c>
      <c r="H8" s="129">
        <f>100/A6*(H6-H10)</f>
        <v>11.940298507462687</v>
      </c>
      <c r="I8" s="129">
        <f>100/A6*(I6-I10)</f>
        <v>0</v>
      </c>
      <c r="J8" s="129">
        <f>100/A6*(J6-J10)</f>
        <v>25.373134328358212</v>
      </c>
      <c r="K8" s="129">
        <f>100/A6*(K6-K10)</f>
        <v>28.358208955223883</v>
      </c>
      <c r="L8" s="129">
        <f>100/A6*(L6-L10)</f>
        <v>8.9552238805970159</v>
      </c>
      <c r="M8" s="107"/>
    </row>
    <row r="9" spans="1:13" ht="19.5" customHeight="1" x14ac:dyDescent="0.3">
      <c r="A9" s="450" t="s">
        <v>217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106"/>
    </row>
    <row r="10" spans="1:13" s="69" customFormat="1" ht="36" customHeight="1" x14ac:dyDescent="0.25">
      <c r="A10" s="101">
        <f>SUM(B10:L10)</f>
        <v>21</v>
      </c>
      <c r="B10" s="245"/>
      <c r="C10" s="245"/>
      <c r="D10" s="245"/>
      <c r="E10" s="245"/>
      <c r="F10" s="245"/>
      <c r="G10" s="245"/>
      <c r="H10" s="245">
        <v>3</v>
      </c>
      <c r="I10" s="245"/>
      <c r="J10" s="245">
        <v>6</v>
      </c>
      <c r="K10" s="245">
        <v>3</v>
      </c>
      <c r="L10" s="245">
        <v>9</v>
      </c>
    </row>
    <row r="11" spans="1:13" ht="19.5" customHeight="1" x14ac:dyDescent="0.25">
      <c r="A11" s="449" t="s">
        <v>211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1:13" s="89" customFormat="1" ht="36" customHeight="1" x14ac:dyDescent="0.3">
      <c r="A12" s="37">
        <f>SUM(B12:L12)</f>
        <v>8</v>
      </c>
      <c r="B12" s="108"/>
      <c r="C12" s="108"/>
      <c r="D12" s="108"/>
      <c r="E12" s="108"/>
      <c r="F12" s="108"/>
      <c r="G12" s="108"/>
      <c r="H12" s="206">
        <v>1</v>
      </c>
      <c r="I12" s="206"/>
      <c r="J12" s="206">
        <v>5</v>
      </c>
      <c r="K12" s="206">
        <v>1</v>
      </c>
      <c r="L12" s="206">
        <v>1</v>
      </c>
    </row>
    <row r="13" spans="1:13" s="89" customFormat="1" ht="18.75" x14ac:dyDescent="0.3"/>
    <row r="14" spans="1:13" s="89" customFormat="1" ht="18.75" x14ac:dyDescent="0.3"/>
    <row r="15" spans="1:13" s="89" customFormat="1" ht="18.75" x14ac:dyDescent="0.3"/>
    <row r="16" spans="1:13" s="89" customFormat="1" ht="18.75" x14ac:dyDescent="0.3"/>
    <row r="17" s="89" customFormat="1" ht="18.75" x14ac:dyDescent="0.3"/>
    <row r="18" s="89" customFormat="1" ht="18.75" x14ac:dyDescent="0.3"/>
    <row r="19" s="89" customFormat="1" ht="18.75" x14ac:dyDescent="0.3"/>
    <row r="20" s="89" customFormat="1" ht="18.75" x14ac:dyDescent="0.3"/>
    <row r="21" s="89" customFormat="1" ht="18.75" x14ac:dyDescent="0.3"/>
    <row r="22" s="89" customFormat="1" ht="18.75" x14ac:dyDescent="0.3"/>
    <row r="23" s="89" customFormat="1" ht="18.75" x14ac:dyDescent="0.3"/>
    <row r="24" s="89" customFormat="1" ht="18.75" x14ac:dyDescent="0.3"/>
    <row r="25" s="89" customFormat="1" ht="18.75" x14ac:dyDescent="0.3"/>
    <row r="26" s="89" customFormat="1" ht="18.75" x14ac:dyDescent="0.3"/>
    <row r="27" s="89" customFormat="1" ht="18.75" x14ac:dyDescent="0.3"/>
    <row r="28" s="89" customFormat="1" ht="18.75" x14ac:dyDescent="0.3"/>
    <row r="29" s="89" customFormat="1" ht="18.75" x14ac:dyDescent="0.3"/>
    <row r="30" s="89" customFormat="1" ht="18.75" x14ac:dyDescent="0.3"/>
    <row r="31" s="89" customFormat="1" ht="18.75" x14ac:dyDescent="0.3"/>
    <row r="32" s="89" customFormat="1" ht="18.75" x14ac:dyDescent="0.3"/>
    <row r="33" s="89" customFormat="1" ht="18.75" x14ac:dyDescent="0.3"/>
    <row r="34" s="89" customFormat="1" ht="18.75" x14ac:dyDescent="0.3"/>
    <row r="35" s="89" customFormat="1" ht="18.75" x14ac:dyDescent="0.3"/>
    <row r="36" s="89" customFormat="1" ht="18.75" x14ac:dyDescent="0.3"/>
    <row r="37" s="89" customFormat="1" ht="18.75" x14ac:dyDescent="0.3"/>
    <row r="38" s="89" customFormat="1" ht="18.75" x14ac:dyDescent="0.3"/>
    <row r="39" s="89" customFormat="1" ht="18.75" x14ac:dyDescent="0.3"/>
    <row r="40" s="89" customFormat="1" ht="18.75" x14ac:dyDescent="0.3"/>
    <row r="41" s="89" customFormat="1" ht="18.75" x14ac:dyDescent="0.3"/>
    <row r="42" s="89" customFormat="1" ht="18.75" x14ac:dyDescent="0.3"/>
    <row r="43" s="89" customFormat="1" ht="18.75" x14ac:dyDescent="0.3"/>
    <row r="44" s="89" customFormat="1" ht="18.75" x14ac:dyDescent="0.3"/>
    <row r="45" s="89" customFormat="1" ht="18.75" x14ac:dyDescent="0.3"/>
    <row r="46" s="89" customFormat="1" ht="18.75" x14ac:dyDescent="0.3"/>
    <row r="47" s="89" customFormat="1" ht="18.75" x14ac:dyDescent="0.3"/>
    <row r="48" s="89" customFormat="1" ht="18.75" x14ac:dyDescent="0.3"/>
    <row r="49" s="89" customFormat="1" ht="18.75" x14ac:dyDescent="0.3"/>
    <row r="50" s="89" customFormat="1" ht="18.75" x14ac:dyDescent="0.3"/>
    <row r="51" s="89" customFormat="1" ht="18.75" x14ac:dyDescent="0.3"/>
    <row r="52" s="89" customFormat="1" ht="18.75" x14ac:dyDescent="0.3"/>
    <row r="53" s="89" customFormat="1" ht="18.75" x14ac:dyDescent="0.3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39"/>
  <sheetViews>
    <sheetView view="pageBreakPreview" topLeftCell="A16" zoomScale="80" zoomScaleSheetLayoutView="80" workbookViewId="0">
      <selection activeCell="A31" sqref="A31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426" t="s">
        <v>44</v>
      </c>
      <c r="B1" s="426"/>
      <c r="C1" s="426"/>
    </row>
    <row r="2" spans="1:4" ht="18.75" customHeight="1" x14ac:dyDescent="0.25">
      <c r="A2" s="130" t="s">
        <v>1</v>
      </c>
      <c r="B2" s="130" t="s">
        <v>2</v>
      </c>
      <c r="C2" s="130" t="s">
        <v>47</v>
      </c>
    </row>
    <row r="3" spans="1:4" ht="18.75" customHeight="1" x14ac:dyDescent="0.25">
      <c r="A3" s="27" t="s">
        <v>203</v>
      </c>
      <c r="B3" s="125">
        <f>SUM(B6:B14)</f>
        <v>42</v>
      </c>
      <c r="C3" s="110">
        <f>SUM(B6:B14)</f>
        <v>42</v>
      </c>
      <c r="D3" s="133">
        <f>SUM(B6:B14)-B4</f>
        <v>33</v>
      </c>
    </row>
    <row r="4" spans="1:4" ht="55.5" customHeight="1" x14ac:dyDescent="0.25">
      <c r="A4" s="118" t="s">
        <v>219</v>
      </c>
      <c r="B4" s="64">
        <v>9</v>
      </c>
      <c r="C4" s="109"/>
      <c r="D4" s="133"/>
    </row>
    <row r="5" spans="1:4" ht="18.75" x14ac:dyDescent="0.25">
      <c r="A5" s="131" t="s">
        <v>0</v>
      </c>
      <c r="B5" s="99"/>
      <c r="C5" s="100"/>
    </row>
    <row r="6" spans="1:4" ht="18.75" x14ac:dyDescent="0.25">
      <c r="A6" s="29" t="s">
        <v>208</v>
      </c>
      <c r="B6" s="245">
        <v>23</v>
      </c>
      <c r="C6" s="31">
        <f>100/B3*B6</f>
        <v>54.761904761904759</v>
      </c>
    </row>
    <row r="7" spans="1:4" ht="18.75" customHeight="1" x14ac:dyDescent="0.25">
      <c r="A7" s="29" t="s">
        <v>21</v>
      </c>
      <c r="B7" s="245">
        <v>1</v>
      </c>
      <c r="C7" s="31">
        <f>100/B3*B7</f>
        <v>2.3809523809523809</v>
      </c>
    </row>
    <row r="8" spans="1:4" ht="18.75" customHeight="1" x14ac:dyDescent="0.25">
      <c r="A8" s="29" t="s">
        <v>207</v>
      </c>
      <c r="B8" s="245"/>
      <c r="C8" s="31">
        <f>100/B3*B8</f>
        <v>0</v>
      </c>
    </row>
    <row r="9" spans="1:4" ht="18.75" customHeight="1" x14ac:dyDescent="0.25">
      <c r="A9" s="29" t="s">
        <v>22</v>
      </c>
      <c r="B9" s="245">
        <v>11</v>
      </c>
      <c r="C9" s="31">
        <f>100/B3*B9</f>
        <v>26.19047619047619</v>
      </c>
    </row>
    <row r="10" spans="1:4" ht="18.75" customHeight="1" x14ac:dyDescent="0.25">
      <c r="A10" s="29" t="s">
        <v>23</v>
      </c>
      <c r="B10" s="245"/>
      <c r="C10" s="31">
        <f>100/B3*B10</f>
        <v>0</v>
      </c>
    </row>
    <row r="11" spans="1:4" ht="18.75" customHeight="1" x14ac:dyDescent="0.25">
      <c r="A11" s="29" t="s">
        <v>24</v>
      </c>
      <c r="B11" s="245">
        <v>2</v>
      </c>
      <c r="C11" s="31">
        <f>100/B3*B11</f>
        <v>4.7619047619047619</v>
      </c>
    </row>
    <row r="12" spans="1:4" ht="18.75" customHeight="1" x14ac:dyDescent="0.25">
      <c r="A12" s="29" t="s">
        <v>25</v>
      </c>
      <c r="B12" s="245"/>
      <c r="C12" s="31">
        <f>100/B3*B12</f>
        <v>0</v>
      </c>
    </row>
    <row r="13" spans="1:4" ht="18.75" customHeight="1" x14ac:dyDescent="0.25">
      <c r="A13" s="29" t="s">
        <v>26</v>
      </c>
      <c r="B13" s="245">
        <v>2</v>
      </c>
      <c r="C13" s="31">
        <f>100/B3*B13</f>
        <v>4.7619047619047619</v>
      </c>
    </row>
    <row r="14" spans="1:4" ht="18.75" customHeight="1" x14ac:dyDescent="0.25">
      <c r="A14" s="30" t="s">
        <v>45</v>
      </c>
      <c r="B14" s="245">
        <v>3</v>
      </c>
      <c r="C14" s="31">
        <f>100/B3*B14</f>
        <v>7.1428571428571423</v>
      </c>
    </row>
    <row r="15" spans="1:4" ht="18.75" x14ac:dyDescent="0.25">
      <c r="A15" s="131" t="s">
        <v>27</v>
      </c>
      <c r="B15" s="102">
        <f>SUM(B16,B18,B19,B20)</f>
        <v>33</v>
      </c>
      <c r="C15" s="103" t="str">
        <f>IF(B15=D3,"ПРАВИЛЬНО","НЕПРАВИЛЬНО")</f>
        <v>ПРАВИЛЬНО</v>
      </c>
    </row>
    <row r="16" spans="1:4" ht="18.75" customHeight="1" x14ac:dyDescent="0.25">
      <c r="A16" s="29" t="s">
        <v>195</v>
      </c>
      <c r="B16" s="38">
        <v>26</v>
      </c>
      <c r="C16" s="31">
        <f>100/D3*B16</f>
        <v>78.787878787878782</v>
      </c>
    </row>
    <row r="17" spans="1:3" ht="56.25" customHeight="1" x14ac:dyDescent="0.25">
      <c r="A17" s="33" t="s">
        <v>216</v>
      </c>
      <c r="B17" s="39"/>
      <c r="C17" s="31">
        <f>100/D3*B17</f>
        <v>0</v>
      </c>
    </row>
    <row r="18" spans="1:3" ht="18.75" customHeight="1" x14ac:dyDescent="0.25">
      <c r="A18" s="29" t="s">
        <v>28</v>
      </c>
      <c r="B18" s="39">
        <v>2</v>
      </c>
      <c r="C18" s="31">
        <f>100/D3*B18</f>
        <v>6.0606060606060606</v>
      </c>
    </row>
    <row r="19" spans="1:3" ht="18.75" customHeight="1" x14ac:dyDescent="0.25">
      <c r="A19" s="29" t="s">
        <v>29</v>
      </c>
      <c r="B19" s="39">
        <v>4</v>
      </c>
      <c r="C19" s="31">
        <f>100/D3*B19</f>
        <v>12.121212121212121</v>
      </c>
    </row>
    <row r="20" spans="1:3" ht="18.75" customHeight="1" x14ac:dyDescent="0.25">
      <c r="A20" s="29" t="s">
        <v>30</v>
      </c>
      <c r="B20" s="39">
        <v>1</v>
      </c>
      <c r="C20" s="31">
        <f>100/D3*B20</f>
        <v>3.0303030303030303</v>
      </c>
    </row>
    <row r="21" spans="1:3" ht="18.75" x14ac:dyDescent="0.25">
      <c r="A21" s="131" t="s">
        <v>31</v>
      </c>
      <c r="B21" s="102">
        <f>SUM(B22:B25)</f>
        <v>42</v>
      </c>
      <c r="C21" s="103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8">
        <v>2</v>
      </c>
      <c r="C22" s="31">
        <f>100/B3*B22</f>
        <v>4.7619047619047619</v>
      </c>
    </row>
    <row r="23" spans="1:3" ht="18.75" x14ac:dyDescent="0.25">
      <c r="A23" s="29" t="s">
        <v>33</v>
      </c>
      <c r="B23" s="39">
        <v>15</v>
      </c>
      <c r="C23" s="31">
        <f>100/B3*B23</f>
        <v>35.714285714285715</v>
      </c>
    </row>
    <row r="24" spans="1:3" ht="18.75" x14ac:dyDescent="0.25">
      <c r="A24" s="29" t="s">
        <v>34</v>
      </c>
      <c r="B24" s="39">
        <v>6</v>
      </c>
      <c r="C24" s="31">
        <f>100/B3*B24</f>
        <v>14.285714285714285</v>
      </c>
    </row>
    <row r="25" spans="1:3" ht="18.75" customHeight="1" x14ac:dyDescent="0.25">
      <c r="A25" s="29" t="s">
        <v>35</v>
      </c>
      <c r="B25" s="39">
        <v>19</v>
      </c>
      <c r="C25" s="31">
        <f>100/B3*B25</f>
        <v>45.238095238095241</v>
      </c>
    </row>
    <row r="26" spans="1:3" ht="18.75" x14ac:dyDescent="0.25">
      <c r="A26" s="131" t="s">
        <v>135</v>
      </c>
      <c r="B26" s="102">
        <f>SUM(B27:B30)</f>
        <v>33</v>
      </c>
      <c r="C26" s="103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9">
        <v>3</v>
      </c>
      <c r="C27" s="31">
        <f>100/D3*B27</f>
        <v>9.0909090909090899</v>
      </c>
    </row>
    <row r="28" spans="1:3" ht="18.75" customHeight="1" x14ac:dyDescent="0.25">
      <c r="A28" s="34" t="s">
        <v>36</v>
      </c>
      <c r="B28" s="39">
        <v>4</v>
      </c>
      <c r="C28" s="31">
        <f>100/D3*B28</f>
        <v>12.121212121212121</v>
      </c>
    </row>
    <row r="29" spans="1:3" ht="18.75" customHeight="1" x14ac:dyDescent="0.25">
      <c r="A29" s="34" t="s">
        <v>37</v>
      </c>
      <c r="B29" s="39">
        <v>12</v>
      </c>
      <c r="C29" s="31">
        <f>100/D3*B29</f>
        <v>36.36363636363636</v>
      </c>
    </row>
    <row r="30" spans="1:3" ht="18.75" customHeight="1" x14ac:dyDescent="0.25">
      <c r="A30" s="34" t="s">
        <v>38</v>
      </c>
      <c r="B30" s="39">
        <v>14</v>
      </c>
      <c r="C30" s="31">
        <f>100/D3*B30</f>
        <v>42.424242424242422</v>
      </c>
    </row>
    <row r="31" spans="1:3" ht="18.75" x14ac:dyDescent="0.25">
      <c r="A31" s="104" t="s">
        <v>136</v>
      </c>
      <c r="B31" s="102">
        <f>SUM(B32:B35)</f>
        <v>33</v>
      </c>
      <c r="C31" s="103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9">
        <v>10</v>
      </c>
      <c r="C32" s="31">
        <f>100/D3*B32</f>
        <v>30.303030303030305</v>
      </c>
    </row>
    <row r="33" spans="1:3" ht="18.75" customHeight="1" x14ac:dyDescent="0.25">
      <c r="A33" s="29" t="s">
        <v>36</v>
      </c>
      <c r="B33" s="39">
        <v>7</v>
      </c>
      <c r="C33" s="31">
        <f>100/D3*B33</f>
        <v>21.212121212121211</v>
      </c>
    </row>
    <row r="34" spans="1:3" ht="18.75" customHeight="1" x14ac:dyDescent="0.25">
      <c r="A34" s="29" t="s">
        <v>37</v>
      </c>
      <c r="B34" s="39">
        <v>5</v>
      </c>
      <c r="C34" s="31">
        <f>100/D3*B34</f>
        <v>15.151515151515152</v>
      </c>
    </row>
    <row r="35" spans="1:3" ht="18.75" customHeight="1" x14ac:dyDescent="0.25">
      <c r="A35" s="29" t="s">
        <v>38</v>
      </c>
      <c r="B35" s="39">
        <v>11</v>
      </c>
      <c r="C35" s="31">
        <f>100/D3*B35</f>
        <v>33.333333333333336</v>
      </c>
    </row>
    <row r="36" spans="1:3" ht="18.75" x14ac:dyDescent="0.25">
      <c r="A36" s="131" t="s">
        <v>39</v>
      </c>
      <c r="B36" s="102">
        <f>SUM(B37:B38)</f>
        <v>33</v>
      </c>
      <c r="C36" s="103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9">
        <v>25</v>
      </c>
      <c r="C37" s="31">
        <f>100/D3*B37</f>
        <v>75.757575757575751</v>
      </c>
    </row>
    <row r="38" spans="1:3" ht="18.75" customHeight="1" x14ac:dyDescent="0.25">
      <c r="A38" s="29" t="s">
        <v>41</v>
      </c>
      <c r="B38" s="39">
        <v>8</v>
      </c>
      <c r="C38" s="31">
        <f>100/D3*B38</f>
        <v>24.242424242424242</v>
      </c>
    </row>
    <row r="39" spans="1:3" ht="18.75" x14ac:dyDescent="0.3">
      <c r="A39" s="22"/>
      <c r="B39" s="24"/>
      <c r="C39" s="25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F12"/>
  <sheetViews>
    <sheetView zoomScale="80" zoomScaleNormal="80" workbookViewId="0">
      <selection activeCell="L8" sqref="L8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228</v>
      </c>
      <c r="B1" s="1"/>
      <c r="C1" s="1"/>
      <c r="D1" s="1"/>
    </row>
    <row r="2" spans="1:6" ht="18.75" x14ac:dyDescent="0.3">
      <c r="A2" s="2" t="s">
        <v>264</v>
      </c>
    </row>
    <row r="3" spans="1:6" ht="37.5" customHeight="1" x14ac:dyDescent="0.3">
      <c r="A3" s="152">
        <v>1</v>
      </c>
      <c r="B3" s="207" t="s">
        <v>275</v>
      </c>
      <c r="C3" s="143"/>
      <c r="D3" s="143"/>
      <c r="E3" s="144"/>
      <c r="F3" s="150" t="s">
        <v>363</v>
      </c>
    </row>
    <row r="4" spans="1:6" ht="37.5" customHeight="1" x14ac:dyDescent="0.3">
      <c r="A4" s="153">
        <v>2</v>
      </c>
      <c r="B4" s="149" t="s">
        <v>229</v>
      </c>
      <c r="C4" s="145"/>
      <c r="D4" s="145"/>
      <c r="E4" s="146"/>
      <c r="F4" s="151" t="s">
        <v>272</v>
      </c>
    </row>
    <row r="5" spans="1:6" ht="75" x14ac:dyDescent="0.3">
      <c r="A5" s="152">
        <v>4</v>
      </c>
      <c r="B5" s="150" t="s">
        <v>273</v>
      </c>
      <c r="C5" s="143"/>
      <c r="D5" s="147"/>
      <c r="E5" s="144"/>
      <c r="F5" s="150" t="s">
        <v>364</v>
      </c>
    </row>
    <row r="6" spans="1:6" ht="22.5" customHeight="1" x14ac:dyDescent="0.3">
      <c r="A6" s="152">
        <v>5</v>
      </c>
      <c r="B6" s="148" t="s">
        <v>276</v>
      </c>
      <c r="C6" s="143"/>
      <c r="D6" s="143"/>
      <c r="E6" s="144"/>
      <c r="F6" s="150" t="s">
        <v>365</v>
      </c>
    </row>
    <row r="7" spans="1:6" ht="96" customHeight="1" x14ac:dyDescent="0.3">
      <c r="A7" s="152">
        <v>6</v>
      </c>
      <c r="B7" s="150" t="s">
        <v>274</v>
      </c>
      <c r="C7" s="143"/>
      <c r="D7" s="143"/>
      <c r="E7" s="144"/>
      <c r="F7" s="150" t="s">
        <v>366</v>
      </c>
    </row>
    <row r="8" spans="1:6" ht="111.75" customHeight="1" x14ac:dyDescent="0.3">
      <c r="A8" s="152">
        <v>7</v>
      </c>
      <c r="B8" s="150" t="s">
        <v>268</v>
      </c>
      <c r="C8" s="143"/>
      <c r="D8" s="143"/>
      <c r="E8" s="144"/>
      <c r="F8" s="150" t="s">
        <v>367</v>
      </c>
    </row>
    <row r="9" spans="1:6" ht="113.25" customHeight="1" x14ac:dyDescent="0.3">
      <c r="A9" s="152">
        <v>8</v>
      </c>
      <c r="B9" s="150" t="s">
        <v>269</v>
      </c>
      <c r="C9" s="143"/>
      <c r="D9" s="143"/>
      <c r="E9" s="144"/>
      <c r="F9" s="150" t="s">
        <v>368</v>
      </c>
    </row>
    <row r="10" spans="1:6" ht="94.5" customHeight="1" x14ac:dyDescent="0.3">
      <c r="A10" s="152">
        <v>9</v>
      </c>
      <c r="B10" s="150" t="s">
        <v>267</v>
      </c>
      <c r="C10" s="143"/>
      <c r="D10" s="143"/>
      <c r="E10" s="144"/>
      <c r="F10" s="150" t="s">
        <v>369</v>
      </c>
    </row>
    <row r="11" spans="1:6" ht="96" customHeight="1" x14ac:dyDescent="0.3">
      <c r="A11" s="152">
        <v>10</v>
      </c>
      <c r="B11" s="150" t="s">
        <v>271</v>
      </c>
      <c r="C11" s="143"/>
      <c r="D11" s="143"/>
      <c r="E11" s="144"/>
      <c r="F11" s="207" t="s">
        <v>965</v>
      </c>
    </row>
    <row r="12" spans="1:6" ht="78" customHeight="1" x14ac:dyDescent="0.3">
      <c r="A12" s="152">
        <v>11</v>
      </c>
      <c r="B12" s="150" t="s">
        <v>270</v>
      </c>
      <c r="C12" s="143"/>
      <c r="D12" s="143"/>
      <c r="E12" s="144"/>
      <c r="F12" s="207" t="s">
        <v>980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F51"/>
  <sheetViews>
    <sheetView view="pageBreakPreview" zoomScale="70" zoomScaleNormal="100" zoomScaleSheetLayoutView="70" workbookViewId="0">
      <selection activeCell="C10" sqref="C10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452" t="s">
        <v>137</v>
      </c>
      <c r="B1" s="452"/>
      <c r="C1" s="452"/>
      <c r="D1" s="40"/>
      <c r="E1" s="69"/>
      <c r="F1" s="40"/>
    </row>
    <row r="2" spans="1:6" ht="98.25" customHeight="1" x14ac:dyDescent="0.25">
      <c r="A2" s="208" t="s">
        <v>139</v>
      </c>
      <c r="B2" s="26" t="s">
        <v>140</v>
      </c>
      <c r="C2" s="26" t="s">
        <v>138</v>
      </c>
      <c r="D2" s="208" t="s">
        <v>139</v>
      </c>
      <c r="E2" s="26" t="s">
        <v>140</v>
      </c>
      <c r="F2" s="26" t="s">
        <v>138</v>
      </c>
    </row>
    <row r="3" spans="1:6" s="1" customFormat="1" ht="37.5" x14ac:dyDescent="0.3">
      <c r="A3" s="86" t="s">
        <v>141</v>
      </c>
      <c r="B3" s="37">
        <f>SUM(B4:B51)</f>
        <v>1</v>
      </c>
      <c r="C3" s="125"/>
      <c r="D3" s="86" t="s">
        <v>142</v>
      </c>
      <c r="E3" s="37">
        <f>SUM(E4:E51)</f>
        <v>12</v>
      </c>
      <c r="F3" s="125"/>
    </row>
    <row r="4" spans="1:6" s="237" customFormat="1" ht="168.75" x14ac:dyDescent="0.3">
      <c r="A4" s="297" t="s">
        <v>969</v>
      </c>
      <c r="B4" s="296">
        <v>1</v>
      </c>
      <c r="C4" s="265" t="s">
        <v>970</v>
      </c>
      <c r="D4" s="297" t="s">
        <v>971</v>
      </c>
      <c r="E4" s="296">
        <v>3</v>
      </c>
      <c r="F4" s="265" t="s">
        <v>972</v>
      </c>
    </row>
    <row r="5" spans="1:6" s="237" customFormat="1" ht="131.25" x14ac:dyDescent="0.3">
      <c r="A5" s="298"/>
      <c r="B5" s="296"/>
      <c r="C5" s="265"/>
      <c r="D5" s="297" t="s">
        <v>973</v>
      </c>
      <c r="E5" s="299">
        <v>5</v>
      </c>
      <c r="F5" s="265" t="s">
        <v>974</v>
      </c>
    </row>
    <row r="6" spans="1:6" s="237" customFormat="1" ht="262.5" x14ac:dyDescent="0.3">
      <c r="A6" s="298"/>
      <c r="B6" s="296"/>
      <c r="C6" s="265"/>
      <c r="D6" s="298" t="s">
        <v>975</v>
      </c>
      <c r="E6" s="296">
        <v>1</v>
      </c>
      <c r="F6" s="265" t="s">
        <v>976</v>
      </c>
    </row>
    <row r="7" spans="1:6" s="237" customFormat="1" ht="171" customHeight="1" x14ac:dyDescent="0.3">
      <c r="A7" s="298"/>
      <c r="B7" s="296"/>
      <c r="C7" s="265"/>
      <c r="D7" s="297" t="s">
        <v>977</v>
      </c>
      <c r="E7" s="296">
        <v>1</v>
      </c>
      <c r="F7" s="265" t="s">
        <v>976</v>
      </c>
    </row>
    <row r="8" spans="1:6" s="237" customFormat="1" ht="187.5" x14ac:dyDescent="0.3">
      <c r="A8" s="298"/>
      <c r="B8" s="296"/>
      <c r="C8" s="260"/>
      <c r="D8" s="297" t="s">
        <v>978</v>
      </c>
      <c r="E8" s="296">
        <v>2</v>
      </c>
      <c r="F8" s="265" t="s">
        <v>979</v>
      </c>
    </row>
    <row r="9" spans="1:6" s="237" customFormat="1" ht="18.75" x14ac:dyDescent="0.3">
      <c r="A9" s="298"/>
      <c r="B9" s="296"/>
      <c r="C9" s="260"/>
      <c r="D9" s="297"/>
      <c r="E9" s="296"/>
      <c r="F9" s="265"/>
    </row>
    <row r="10" spans="1:6" s="237" customFormat="1" ht="18.75" x14ac:dyDescent="0.3">
      <c r="A10" s="297"/>
      <c r="B10" s="296"/>
      <c r="C10" s="298"/>
      <c r="D10" s="297"/>
      <c r="E10" s="296"/>
      <c r="F10" s="265"/>
    </row>
    <row r="11" spans="1:6" s="237" customFormat="1" ht="18.75" x14ac:dyDescent="0.3">
      <c r="A11" s="297"/>
      <c r="B11" s="296"/>
      <c r="C11" s="265"/>
      <c r="D11" s="297"/>
      <c r="E11" s="296"/>
      <c r="F11" s="265"/>
    </row>
    <row r="12" spans="1:6" s="237" customFormat="1" ht="18.75" x14ac:dyDescent="0.3">
      <c r="A12" s="265"/>
      <c r="B12" s="299"/>
      <c r="C12" s="265"/>
      <c r="D12" s="297"/>
      <c r="E12" s="296"/>
      <c r="F12" s="265"/>
    </row>
    <row r="13" spans="1:6" s="237" customFormat="1" ht="18.75" x14ac:dyDescent="0.3">
      <c r="A13" s="265"/>
      <c r="B13" s="299"/>
      <c r="C13" s="265"/>
      <c r="D13" s="297"/>
      <c r="E13" s="296"/>
      <c r="F13" s="265"/>
    </row>
    <row r="14" spans="1:6" s="237" customFormat="1" ht="18.75" x14ac:dyDescent="0.3">
      <c r="A14" s="265"/>
      <c r="B14" s="300"/>
      <c r="C14" s="265"/>
      <c r="D14" s="297"/>
      <c r="E14" s="296"/>
      <c r="F14" s="265"/>
    </row>
    <row r="15" spans="1:6" s="237" customFormat="1" ht="18.75" x14ac:dyDescent="0.3">
      <c r="A15" s="265"/>
      <c r="B15" s="296"/>
      <c r="C15" s="265"/>
      <c r="D15" s="297"/>
      <c r="E15" s="296"/>
      <c r="F15" s="265"/>
    </row>
    <row r="16" spans="1:6" s="237" customFormat="1" ht="18.75" x14ac:dyDescent="0.3">
      <c r="A16" s="298"/>
      <c r="B16" s="296"/>
      <c r="C16" s="260"/>
      <c r="D16" s="297"/>
      <c r="E16" s="296"/>
      <c r="F16" s="265"/>
    </row>
    <row r="17" spans="1:6" s="237" customFormat="1" ht="18.75" x14ac:dyDescent="0.3">
      <c r="A17" s="298"/>
      <c r="B17" s="296"/>
      <c r="C17" s="260"/>
      <c r="D17" s="297"/>
      <c r="E17" s="296"/>
      <c r="F17" s="265"/>
    </row>
    <row r="18" spans="1:6" s="237" customFormat="1" ht="18.75" x14ac:dyDescent="0.3">
      <c r="A18" s="298"/>
      <c r="B18" s="296"/>
      <c r="C18" s="260"/>
      <c r="D18" s="297"/>
      <c r="E18" s="296"/>
      <c r="F18" s="265"/>
    </row>
    <row r="19" spans="1:6" s="237" customFormat="1" ht="18.75" x14ac:dyDescent="0.3">
      <c r="A19" s="297"/>
      <c r="B19" s="296"/>
      <c r="C19" s="265"/>
      <c r="D19" s="297"/>
      <c r="E19" s="296"/>
      <c r="F19" s="265"/>
    </row>
    <row r="20" spans="1:6" s="237" customFormat="1" ht="18.75" x14ac:dyDescent="0.3">
      <c r="A20" s="297"/>
      <c r="B20" s="296"/>
      <c r="C20" s="265"/>
      <c r="D20" s="297"/>
      <c r="E20" s="296"/>
      <c r="F20" s="265"/>
    </row>
    <row r="21" spans="1:6" s="237" customFormat="1" ht="18.75" x14ac:dyDescent="0.3">
      <c r="A21" s="297"/>
      <c r="B21" s="296"/>
      <c r="C21" s="265"/>
      <c r="D21" s="297"/>
      <c r="E21" s="296"/>
      <c r="F21" s="265"/>
    </row>
    <row r="22" spans="1:6" s="237" customFormat="1" ht="18.75" x14ac:dyDescent="0.3">
      <c r="A22" s="297"/>
      <c r="B22" s="296"/>
      <c r="C22" s="265"/>
      <c r="D22" s="297"/>
      <c r="E22" s="296"/>
      <c r="F22" s="265"/>
    </row>
    <row r="23" spans="1:6" s="237" customFormat="1" ht="18.75" x14ac:dyDescent="0.3">
      <c r="A23" s="297"/>
      <c r="B23" s="296"/>
      <c r="C23" s="265"/>
      <c r="D23" s="297"/>
      <c r="E23" s="296"/>
      <c r="F23" s="265"/>
    </row>
    <row r="24" spans="1:6" s="237" customFormat="1" ht="18.75" x14ac:dyDescent="0.3">
      <c r="A24" s="298"/>
      <c r="B24" s="296"/>
      <c r="C24" s="265"/>
      <c r="D24" s="297"/>
      <c r="E24" s="296"/>
      <c r="F24" s="265"/>
    </row>
    <row r="25" spans="1:6" s="237" customFormat="1" ht="18.75" x14ac:dyDescent="0.3">
      <c r="A25" s="297"/>
      <c r="B25" s="296"/>
      <c r="C25" s="265"/>
      <c r="D25" s="297"/>
      <c r="E25" s="296"/>
      <c r="F25" s="265"/>
    </row>
    <row r="26" spans="1:6" s="237" customFormat="1" ht="18.75" x14ac:dyDescent="0.3">
      <c r="A26" s="297"/>
      <c r="B26" s="296"/>
      <c r="C26" s="265"/>
      <c r="D26" s="297"/>
      <c r="E26" s="296"/>
      <c r="F26" s="265"/>
    </row>
    <row r="27" spans="1:6" s="237" customFormat="1" ht="18.75" x14ac:dyDescent="0.3">
      <c r="A27" s="297"/>
      <c r="B27" s="296"/>
      <c r="C27" s="265"/>
      <c r="D27" s="297"/>
      <c r="E27" s="296"/>
      <c r="F27" s="265"/>
    </row>
    <row r="28" spans="1:6" s="237" customFormat="1" ht="18.75" x14ac:dyDescent="0.3">
      <c r="A28" s="297"/>
      <c r="B28" s="296"/>
      <c r="C28" s="265"/>
      <c r="D28" s="297"/>
      <c r="E28" s="296"/>
      <c r="F28" s="265"/>
    </row>
    <row r="29" spans="1:6" s="237" customFormat="1" ht="18.75" x14ac:dyDescent="0.3">
      <c r="A29" s="297"/>
      <c r="B29" s="296"/>
      <c r="C29" s="265"/>
      <c r="D29" s="297"/>
      <c r="E29" s="296"/>
      <c r="F29" s="265"/>
    </row>
    <row r="30" spans="1:6" s="237" customFormat="1" ht="18.75" x14ac:dyDescent="0.3">
      <c r="A30" s="297"/>
      <c r="B30" s="296"/>
      <c r="C30" s="265"/>
      <c r="D30" s="297"/>
      <c r="E30" s="296"/>
      <c r="F30" s="265"/>
    </row>
    <row r="31" spans="1:6" s="237" customFormat="1" ht="18.75" x14ac:dyDescent="0.3">
      <c r="A31" s="297"/>
      <c r="B31" s="296"/>
      <c r="C31" s="265"/>
      <c r="D31" s="297"/>
      <c r="E31" s="296"/>
      <c r="F31" s="265"/>
    </row>
    <row r="32" spans="1:6" s="237" customFormat="1" ht="18.75" x14ac:dyDescent="0.3">
      <c r="A32" s="236"/>
      <c r="B32" s="176"/>
      <c r="C32" s="175"/>
      <c r="D32" s="236"/>
      <c r="E32" s="176"/>
      <c r="F32" s="175"/>
    </row>
    <row r="33" spans="1:6" s="237" customFormat="1" ht="18.75" x14ac:dyDescent="0.3">
      <c r="A33" s="236"/>
      <c r="B33" s="176"/>
      <c r="C33" s="175"/>
      <c r="D33" s="236"/>
      <c r="E33" s="176"/>
      <c r="F33" s="175"/>
    </row>
    <row r="34" spans="1:6" s="237" customFormat="1" ht="18.75" x14ac:dyDescent="0.3">
      <c r="A34" s="236"/>
      <c r="B34" s="176"/>
      <c r="C34" s="175"/>
      <c r="D34" s="236"/>
      <c r="E34" s="176"/>
      <c r="F34" s="175"/>
    </row>
    <row r="35" spans="1:6" s="237" customFormat="1" ht="18.75" x14ac:dyDescent="0.3">
      <c r="A35" s="236"/>
      <c r="B35" s="176"/>
      <c r="C35" s="175"/>
      <c r="D35" s="236"/>
      <c r="E35" s="176"/>
      <c r="F35" s="175"/>
    </row>
    <row r="36" spans="1:6" s="237" customFormat="1" ht="18.75" x14ac:dyDescent="0.3">
      <c r="A36" s="236"/>
      <c r="B36" s="176"/>
      <c r="C36" s="175"/>
      <c r="D36" s="236"/>
      <c r="E36" s="176"/>
      <c r="F36" s="175"/>
    </row>
    <row r="37" spans="1:6" s="237" customFormat="1" ht="18.75" x14ac:dyDescent="0.3">
      <c r="A37" s="236"/>
      <c r="B37" s="176"/>
      <c r="C37" s="175"/>
      <c r="D37" s="236"/>
      <c r="E37" s="176"/>
      <c r="F37" s="175"/>
    </row>
    <row r="38" spans="1:6" s="237" customFormat="1" ht="18.75" x14ac:dyDescent="0.3">
      <c r="A38" s="236"/>
      <c r="B38" s="176"/>
      <c r="C38" s="175"/>
      <c r="D38" s="236"/>
      <c r="E38" s="176"/>
      <c r="F38" s="175"/>
    </row>
    <row r="39" spans="1:6" s="237" customFormat="1" ht="18.75" x14ac:dyDescent="0.3">
      <c r="A39" s="236"/>
      <c r="B39" s="176"/>
      <c r="C39" s="175"/>
      <c r="D39" s="236"/>
      <c r="E39" s="176"/>
      <c r="F39" s="175"/>
    </row>
    <row r="40" spans="1:6" s="237" customFormat="1" ht="18.75" x14ac:dyDescent="0.3">
      <c r="A40" s="236"/>
      <c r="B40" s="176"/>
      <c r="C40" s="175"/>
      <c r="D40" s="236"/>
      <c r="E40" s="176"/>
      <c r="F40" s="175"/>
    </row>
    <row r="41" spans="1:6" s="237" customFormat="1" ht="18.75" x14ac:dyDescent="0.3">
      <c r="A41" s="236"/>
      <c r="B41" s="176"/>
      <c r="C41" s="175"/>
      <c r="D41" s="236"/>
      <c r="E41" s="176"/>
      <c r="F41" s="175"/>
    </row>
    <row r="42" spans="1:6" s="237" customFormat="1" ht="18.75" x14ac:dyDescent="0.3">
      <c r="A42" s="236"/>
      <c r="B42" s="176"/>
      <c r="C42" s="175"/>
      <c r="D42" s="236"/>
      <c r="E42" s="176"/>
      <c r="F42" s="175"/>
    </row>
    <row r="43" spans="1:6" s="1" customFormat="1" ht="18.75" x14ac:dyDescent="0.3">
      <c r="A43" s="87"/>
      <c r="B43" s="21"/>
      <c r="C43" s="78"/>
      <c r="D43" s="87"/>
      <c r="E43" s="21"/>
      <c r="F43" s="78"/>
    </row>
    <row r="44" spans="1:6" s="1" customFormat="1" ht="18.75" x14ac:dyDescent="0.3">
      <c r="A44" s="87"/>
      <c r="B44" s="21"/>
      <c r="C44" s="78"/>
      <c r="D44" s="87"/>
      <c r="E44" s="21"/>
      <c r="F44" s="78"/>
    </row>
    <row r="45" spans="1:6" s="1" customFormat="1" ht="18.75" x14ac:dyDescent="0.3">
      <c r="A45" s="87"/>
      <c r="B45" s="21"/>
      <c r="C45" s="78"/>
      <c r="D45" s="87"/>
      <c r="E45" s="21"/>
      <c r="F45" s="78"/>
    </row>
    <row r="46" spans="1:6" s="1" customFormat="1" ht="18.75" x14ac:dyDescent="0.3">
      <c r="A46" s="87"/>
      <c r="B46" s="21"/>
      <c r="C46" s="78"/>
      <c r="D46" s="87"/>
      <c r="E46" s="21"/>
      <c r="F46" s="78"/>
    </row>
    <row r="47" spans="1:6" s="1" customFormat="1" ht="18.75" x14ac:dyDescent="0.3">
      <c r="A47" s="87"/>
      <c r="B47" s="21"/>
      <c r="C47" s="78"/>
      <c r="D47" s="87"/>
      <c r="E47" s="21"/>
      <c r="F47" s="78"/>
    </row>
    <row r="48" spans="1:6" s="1" customFormat="1" ht="18.75" x14ac:dyDescent="0.3">
      <c r="A48" s="87"/>
      <c r="B48" s="21"/>
      <c r="C48" s="78"/>
      <c r="D48" s="87"/>
      <c r="E48" s="21"/>
      <c r="F48" s="78"/>
    </row>
    <row r="49" spans="1:6" s="1" customFormat="1" ht="18.75" x14ac:dyDescent="0.3">
      <c r="A49" s="87"/>
      <c r="B49" s="21"/>
      <c r="C49" s="78"/>
      <c r="D49" s="87"/>
      <c r="E49" s="21"/>
      <c r="F49" s="78"/>
    </row>
    <row r="50" spans="1:6" s="1" customFormat="1" ht="18.75" x14ac:dyDescent="0.3">
      <c r="A50" s="87"/>
      <c r="B50" s="21"/>
      <c r="C50" s="78"/>
      <c r="D50" s="87"/>
      <c r="E50" s="21"/>
      <c r="F50" s="78"/>
    </row>
    <row r="51" spans="1:6" ht="18.75" x14ac:dyDescent="0.25">
      <c r="A51" s="87"/>
      <c r="B51" s="21"/>
      <c r="C51" s="78"/>
      <c r="D51" s="87"/>
      <c r="E51" s="21"/>
      <c r="F51" s="78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E18"/>
  <sheetViews>
    <sheetView tabSelected="1" view="pageBreakPreview" zoomScale="90" zoomScaleNormal="90" zoomScaleSheetLayoutView="90" workbookViewId="0">
      <selection activeCell="C10" sqref="C10"/>
    </sheetView>
  </sheetViews>
  <sheetFormatPr defaultRowHeight="15" x14ac:dyDescent="0.25"/>
  <cols>
    <col min="1" max="1" width="27.140625" style="242" customWidth="1"/>
    <col min="2" max="2" width="21.140625" style="242" customWidth="1"/>
    <col min="3" max="3" width="25.85546875" style="242" customWidth="1"/>
    <col min="4" max="5" width="25.5703125" style="242" customWidth="1"/>
    <col min="6" max="16384" width="9.140625" style="242"/>
  </cols>
  <sheetData>
    <row r="1" spans="1:5" ht="18.75" x14ac:dyDescent="0.25">
      <c r="A1" s="460" t="s">
        <v>48</v>
      </c>
      <c r="B1" s="460"/>
      <c r="C1" s="460"/>
      <c r="D1" s="460"/>
      <c r="E1" s="460"/>
    </row>
    <row r="2" spans="1:5" ht="18.75" x14ac:dyDescent="0.25">
      <c r="A2" s="437" t="s">
        <v>49</v>
      </c>
      <c r="B2" s="461" t="s">
        <v>50</v>
      </c>
      <c r="C2" s="461"/>
      <c r="D2" s="461"/>
      <c r="E2" s="461"/>
    </row>
    <row r="3" spans="1:5" ht="57.75" customHeight="1" x14ac:dyDescent="0.25">
      <c r="A3" s="437"/>
      <c r="B3" s="306" t="s">
        <v>51</v>
      </c>
      <c r="C3" s="306" t="s">
        <v>54</v>
      </c>
      <c r="D3" s="305" t="s">
        <v>53</v>
      </c>
      <c r="E3" s="307" t="s">
        <v>52</v>
      </c>
    </row>
    <row r="4" spans="1:5" ht="18.75" x14ac:dyDescent="0.25">
      <c r="A4" s="243" t="s">
        <v>79</v>
      </c>
      <c r="B4" s="245"/>
      <c r="C4" s="91"/>
      <c r="D4" s="92"/>
      <c r="E4" s="92"/>
    </row>
    <row r="5" spans="1:5" ht="18.75" x14ac:dyDescent="0.25">
      <c r="A5" s="33" t="s">
        <v>83</v>
      </c>
      <c r="B5" s="247"/>
      <c r="C5" s="91"/>
      <c r="D5" s="92"/>
      <c r="E5" s="92"/>
    </row>
    <row r="6" spans="1:5" ht="18.75" x14ac:dyDescent="0.25">
      <c r="A6" s="58" t="s">
        <v>204</v>
      </c>
      <c r="B6" s="93">
        <v>1</v>
      </c>
      <c r="C6" s="93"/>
      <c r="D6" s="246"/>
      <c r="E6" s="246"/>
    </row>
    <row r="7" spans="1:5" ht="18.75" x14ac:dyDescent="0.25">
      <c r="A7" s="58" t="s">
        <v>80</v>
      </c>
      <c r="B7" s="93">
        <v>1</v>
      </c>
      <c r="C7" s="93"/>
      <c r="D7" s="246"/>
      <c r="E7" s="246"/>
    </row>
    <row r="8" spans="1:5" ht="18.75" x14ac:dyDescent="0.25">
      <c r="A8" s="33" t="s">
        <v>212</v>
      </c>
      <c r="B8" s="247">
        <v>3</v>
      </c>
      <c r="C8" s="91"/>
      <c r="D8" s="246"/>
      <c r="E8" s="92"/>
    </row>
    <row r="9" spans="1:5" ht="18.75" x14ac:dyDescent="0.25">
      <c r="A9" s="58" t="s">
        <v>84</v>
      </c>
      <c r="B9" s="246">
        <v>1</v>
      </c>
      <c r="C9" s="94"/>
      <c r="D9" s="246"/>
      <c r="E9" s="246"/>
    </row>
    <row r="10" spans="1:5" ht="18.75" x14ac:dyDescent="0.25">
      <c r="A10" s="58" t="s">
        <v>82</v>
      </c>
      <c r="B10" s="93"/>
      <c r="C10" s="94"/>
      <c r="D10" s="246"/>
      <c r="E10" s="246"/>
    </row>
    <row r="11" spans="1:5" ht="18.75" x14ac:dyDescent="0.25">
      <c r="A11" s="58" t="s">
        <v>86</v>
      </c>
      <c r="B11" s="93"/>
      <c r="C11" s="94"/>
      <c r="D11" s="246"/>
      <c r="E11" s="246"/>
    </row>
    <row r="12" spans="1:5" ht="18.75" x14ac:dyDescent="0.25">
      <c r="A12" s="58" t="s">
        <v>87</v>
      </c>
      <c r="B12" s="93"/>
      <c r="C12" s="94"/>
      <c r="D12" s="246"/>
      <c r="E12" s="246"/>
    </row>
    <row r="13" spans="1:5" ht="18.75" x14ac:dyDescent="0.25">
      <c r="A13" s="58" t="s">
        <v>205</v>
      </c>
      <c r="B13" s="93"/>
      <c r="C13" s="94"/>
      <c r="D13" s="246"/>
      <c r="E13" s="246"/>
    </row>
    <row r="14" spans="1:5" ht="37.5" x14ac:dyDescent="0.25">
      <c r="A14" s="33" t="s">
        <v>206</v>
      </c>
      <c r="B14" s="93"/>
      <c r="C14" s="94"/>
      <c r="D14" s="246"/>
      <c r="E14" s="246"/>
    </row>
    <row r="15" spans="1:5" ht="18.75" x14ac:dyDescent="0.25">
      <c r="A15" s="77" t="s">
        <v>81</v>
      </c>
      <c r="B15" s="93">
        <v>3</v>
      </c>
      <c r="C15" s="93">
        <v>2</v>
      </c>
      <c r="D15" s="246"/>
      <c r="E15" s="246"/>
    </row>
    <row r="16" spans="1:5" ht="18.75" x14ac:dyDescent="0.25">
      <c r="A16" s="58" t="s">
        <v>85</v>
      </c>
      <c r="B16" s="93"/>
      <c r="C16" s="93"/>
      <c r="D16" s="246"/>
      <c r="E16" s="246"/>
    </row>
    <row r="17" spans="1:5" ht="18.75" x14ac:dyDescent="0.25">
      <c r="A17" s="308" t="s">
        <v>88</v>
      </c>
      <c r="B17" s="96">
        <f>SUM(B4:B16)</f>
        <v>9</v>
      </c>
      <c r="C17" s="96">
        <f>SUM(C4:C16)</f>
        <v>2</v>
      </c>
      <c r="D17" s="96">
        <f>SUM(D4:D16)</f>
        <v>0</v>
      </c>
      <c r="E17" s="96">
        <f>SUM(E4:E16)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="90" zoomScaleNormal="100" zoomScaleSheetLayoutView="90" workbookViewId="0">
      <selection activeCell="B13" sqref="B13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460" t="s">
        <v>48</v>
      </c>
      <c r="B1" s="460"/>
      <c r="C1" s="460"/>
      <c r="D1" s="460"/>
      <c r="E1" s="460"/>
    </row>
    <row r="2" spans="1:5" ht="18.75" x14ac:dyDescent="0.25">
      <c r="A2" s="437" t="s">
        <v>49</v>
      </c>
      <c r="B2" s="461" t="s">
        <v>50</v>
      </c>
      <c r="C2" s="461"/>
      <c r="D2" s="461"/>
      <c r="E2" s="461"/>
    </row>
    <row r="3" spans="1:5" ht="57.75" customHeight="1" x14ac:dyDescent="0.25">
      <c r="A3" s="437"/>
      <c r="B3" s="35" t="s">
        <v>51</v>
      </c>
      <c r="C3" s="35" t="s">
        <v>54</v>
      </c>
      <c r="D3" s="36" t="s">
        <v>53</v>
      </c>
      <c r="E3" s="26" t="s">
        <v>52</v>
      </c>
    </row>
    <row r="4" spans="1:5" ht="18.75" x14ac:dyDescent="0.25">
      <c r="A4" s="30" t="s">
        <v>79</v>
      </c>
      <c r="B4" s="245"/>
      <c r="C4" s="91"/>
      <c r="D4" s="92"/>
      <c r="E4" s="92"/>
    </row>
    <row r="5" spans="1:5" ht="18.75" x14ac:dyDescent="0.25">
      <c r="A5" s="33" t="s">
        <v>83</v>
      </c>
      <c r="B5" s="247"/>
      <c r="C5" s="91"/>
      <c r="D5" s="92"/>
      <c r="E5" s="92"/>
    </row>
    <row r="6" spans="1:5" ht="18.75" x14ac:dyDescent="0.25">
      <c r="A6" s="58" t="s">
        <v>204</v>
      </c>
      <c r="B6" s="93">
        <v>1</v>
      </c>
      <c r="C6" s="93"/>
      <c r="D6" s="246"/>
      <c r="E6" s="246"/>
    </row>
    <row r="7" spans="1:5" ht="18.75" x14ac:dyDescent="0.25">
      <c r="A7" s="58" t="s">
        <v>80</v>
      </c>
      <c r="B7" s="93">
        <v>1</v>
      </c>
      <c r="C7" s="93"/>
      <c r="D7" s="246"/>
      <c r="E7" s="246"/>
    </row>
    <row r="8" spans="1:5" ht="18.75" x14ac:dyDescent="0.25">
      <c r="A8" s="33" t="s">
        <v>212</v>
      </c>
      <c r="B8" s="247">
        <v>3</v>
      </c>
      <c r="C8" s="91"/>
      <c r="D8" s="246"/>
      <c r="E8" s="92"/>
    </row>
    <row r="9" spans="1:5" ht="18.75" x14ac:dyDescent="0.25">
      <c r="A9" s="58" t="s">
        <v>84</v>
      </c>
      <c r="B9" s="246">
        <v>1</v>
      </c>
      <c r="C9" s="94"/>
      <c r="D9" s="246"/>
      <c r="E9" s="246"/>
    </row>
    <row r="10" spans="1:5" ht="18.75" x14ac:dyDescent="0.25">
      <c r="A10" s="58" t="s">
        <v>82</v>
      </c>
      <c r="B10" s="93"/>
      <c r="C10" s="94"/>
      <c r="D10" s="246"/>
      <c r="E10" s="246"/>
    </row>
    <row r="11" spans="1:5" ht="18.75" x14ac:dyDescent="0.25">
      <c r="A11" s="58" t="s">
        <v>86</v>
      </c>
      <c r="B11" s="93"/>
      <c r="C11" s="94"/>
      <c r="D11" s="246"/>
      <c r="E11" s="246"/>
    </row>
    <row r="12" spans="1:5" ht="18.75" x14ac:dyDescent="0.25">
      <c r="A12" s="58" t="s">
        <v>87</v>
      </c>
      <c r="B12" s="93"/>
      <c r="C12" s="94"/>
      <c r="D12" s="246"/>
      <c r="E12" s="246"/>
    </row>
    <row r="13" spans="1:5" ht="18.75" x14ac:dyDescent="0.25">
      <c r="A13" s="58" t="s">
        <v>205</v>
      </c>
      <c r="B13" s="93"/>
      <c r="C13" s="94"/>
      <c r="D13" s="246"/>
      <c r="E13" s="246"/>
    </row>
    <row r="14" spans="1:5" ht="37.5" x14ac:dyDescent="0.25">
      <c r="A14" s="33" t="s">
        <v>206</v>
      </c>
      <c r="B14" s="93"/>
      <c r="C14" s="94"/>
      <c r="D14" s="246"/>
      <c r="E14" s="246"/>
    </row>
    <row r="15" spans="1:5" ht="18.75" x14ac:dyDescent="0.25">
      <c r="A15" s="77" t="s">
        <v>81</v>
      </c>
      <c r="B15" s="93">
        <v>3</v>
      </c>
      <c r="C15" s="93">
        <v>2</v>
      </c>
      <c r="D15" s="246"/>
      <c r="E15" s="246"/>
    </row>
    <row r="16" spans="1:5" ht="18.75" x14ac:dyDescent="0.25">
      <c r="A16" s="58" t="s">
        <v>85</v>
      </c>
      <c r="B16" s="93"/>
      <c r="C16" s="93"/>
      <c r="D16" s="246"/>
      <c r="E16" s="246"/>
    </row>
    <row r="17" spans="1:5" ht="18.75" x14ac:dyDescent="0.25">
      <c r="A17" s="95" t="s">
        <v>88</v>
      </c>
      <c r="B17" s="96">
        <f>SUM(B4:B16)</f>
        <v>9</v>
      </c>
      <c r="C17" s="96">
        <f>SUM(C4:C16)</f>
        <v>2</v>
      </c>
      <c r="D17" s="96">
        <f>SUM(D4:D16)</f>
        <v>0</v>
      </c>
      <c r="E17" s="96">
        <f>SUM(E4:E16)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AF33"/>
  <sheetViews>
    <sheetView view="pageBreakPreview" zoomScale="70" zoomScaleNormal="100" zoomScaleSheetLayoutView="70" workbookViewId="0">
      <selection activeCell="K18" sqref="K1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426" t="s">
        <v>89</v>
      </c>
      <c r="B1" s="426"/>
      <c r="C1" s="426"/>
      <c r="D1" s="426"/>
      <c r="E1" s="426"/>
      <c r="F1" s="426"/>
      <c r="G1" s="426"/>
      <c r="H1" s="426"/>
    </row>
    <row r="2" spans="1:9" s="4" customFormat="1" ht="18.75" x14ac:dyDescent="0.3">
      <c r="A2" s="42" t="s">
        <v>75</v>
      </c>
      <c r="B2" s="42"/>
      <c r="C2" s="42"/>
      <c r="D2" s="42"/>
      <c r="E2" s="42"/>
      <c r="F2" s="42"/>
      <c r="G2" s="42"/>
      <c r="H2" s="42"/>
    </row>
    <row r="3" spans="1:9" s="1" customFormat="1" ht="21" customHeight="1" x14ac:dyDescent="0.3">
      <c r="A3" s="431" t="s">
        <v>62</v>
      </c>
      <c r="B3" s="434" t="s">
        <v>78</v>
      </c>
      <c r="C3" s="427" t="s">
        <v>196</v>
      </c>
      <c r="D3" s="428"/>
      <c r="E3" s="427" t="s">
        <v>214</v>
      </c>
      <c r="F3" s="428"/>
      <c r="G3" s="437" t="s">
        <v>0</v>
      </c>
      <c r="H3" s="437"/>
    </row>
    <row r="4" spans="1:9" s="1" customFormat="1" ht="54" customHeight="1" x14ac:dyDescent="0.3">
      <c r="A4" s="432"/>
      <c r="B4" s="435"/>
      <c r="C4" s="429"/>
      <c r="D4" s="430"/>
      <c r="E4" s="429"/>
      <c r="F4" s="436"/>
      <c r="G4" s="437" t="s">
        <v>197</v>
      </c>
      <c r="H4" s="437" t="s">
        <v>215</v>
      </c>
    </row>
    <row r="5" spans="1:9" s="1" customFormat="1" ht="18.75" hidden="1" customHeight="1" x14ac:dyDescent="0.3">
      <c r="A5" s="432"/>
      <c r="B5" s="435"/>
      <c r="C5" s="43"/>
      <c r="D5" s="43"/>
      <c r="E5" s="43"/>
      <c r="F5" s="44"/>
      <c r="G5" s="437"/>
      <c r="H5" s="437"/>
    </row>
    <row r="6" spans="1:9" s="1" customFormat="1" ht="21.75" customHeight="1" x14ac:dyDescent="0.3">
      <c r="A6" s="433"/>
      <c r="B6" s="436"/>
      <c r="C6" s="26" t="s">
        <v>59</v>
      </c>
      <c r="D6" s="26" t="s">
        <v>90</v>
      </c>
      <c r="E6" s="26" t="s">
        <v>59</v>
      </c>
      <c r="F6" s="45" t="s">
        <v>90</v>
      </c>
      <c r="G6" s="437"/>
      <c r="H6" s="437"/>
    </row>
    <row r="7" spans="1:9" s="1" customFormat="1" ht="39" customHeight="1" x14ac:dyDescent="0.3">
      <c r="A7" s="46">
        <v>1</v>
      </c>
      <c r="B7" s="47" t="s">
        <v>60</v>
      </c>
      <c r="C7" s="51">
        <v>16</v>
      </c>
      <c r="D7" s="51">
        <v>16</v>
      </c>
      <c r="E7" s="51">
        <v>225</v>
      </c>
      <c r="F7" s="51">
        <v>404</v>
      </c>
      <c r="G7" s="51">
        <v>0</v>
      </c>
      <c r="H7" s="51">
        <v>0</v>
      </c>
    </row>
    <row r="8" spans="1:9" s="1" customFormat="1" ht="39" customHeight="1" x14ac:dyDescent="0.3">
      <c r="A8" s="46">
        <v>2</v>
      </c>
      <c r="B8" s="47" t="s">
        <v>61</v>
      </c>
      <c r="C8" s="51">
        <v>3</v>
      </c>
      <c r="D8" s="51">
        <v>3</v>
      </c>
      <c r="E8" s="51">
        <v>50</v>
      </c>
      <c r="F8" s="51">
        <v>59</v>
      </c>
      <c r="G8" s="51">
        <v>0</v>
      </c>
      <c r="H8" s="51">
        <v>0</v>
      </c>
    </row>
    <row r="9" spans="1:9" s="1" customFormat="1" ht="19.5" customHeight="1" x14ac:dyDescent="0.3">
      <c r="A9" s="419">
        <v>3</v>
      </c>
      <c r="B9" s="112" t="s">
        <v>69</v>
      </c>
      <c r="C9" s="422">
        <v>1</v>
      </c>
      <c r="D9" s="422">
        <v>1</v>
      </c>
      <c r="E9" s="424">
        <v>18</v>
      </c>
      <c r="F9" s="425"/>
      <c r="G9" s="422">
        <v>0</v>
      </c>
      <c r="H9" s="114">
        <v>0</v>
      </c>
    </row>
    <row r="10" spans="1:9" s="1" customFormat="1" ht="18.75" customHeight="1" x14ac:dyDescent="0.3">
      <c r="A10" s="420"/>
      <c r="B10" s="112" t="s">
        <v>92</v>
      </c>
      <c r="C10" s="423"/>
      <c r="D10" s="423"/>
      <c r="E10" s="51">
        <v>13</v>
      </c>
      <c r="F10" s="51">
        <v>7</v>
      </c>
      <c r="G10" s="423"/>
      <c r="H10" s="51">
        <v>0</v>
      </c>
    </row>
    <row r="11" spans="1:9" s="1" customFormat="1" ht="56.25" customHeight="1" x14ac:dyDescent="0.3">
      <c r="A11" s="46">
        <v>4</v>
      </c>
      <c r="B11" s="48" t="s">
        <v>70</v>
      </c>
      <c r="C11" s="51">
        <v>5</v>
      </c>
      <c r="D11" s="51">
        <v>5</v>
      </c>
      <c r="E11" s="51">
        <v>88</v>
      </c>
      <c r="F11" s="51">
        <v>168</v>
      </c>
      <c r="G11" s="51">
        <v>0</v>
      </c>
      <c r="H11" s="51">
        <v>0</v>
      </c>
    </row>
    <row r="12" spans="1:9" s="1" customFormat="1" ht="56.25" x14ac:dyDescent="0.3">
      <c r="A12" s="46">
        <v>5</v>
      </c>
      <c r="B12" s="47" t="s">
        <v>71</v>
      </c>
      <c r="C12" s="51">
        <v>3</v>
      </c>
      <c r="D12" s="51">
        <v>3</v>
      </c>
      <c r="E12" s="51">
        <v>81</v>
      </c>
      <c r="F12" s="51">
        <v>143</v>
      </c>
      <c r="G12" s="51">
        <v>0</v>
      </c>
      <c r="H12" s="51">
        <v>0</v>
      </c>
    </row>
    <row r="13" spans="1:9" s="1" customFormat="1" ht="39" customHeight="1" x14ac:dyDescent="0.3">
      <c r="A13" s="46">
        <v>6</v>
      </c>
      <c r="B13" s="48" t="s">
        <v>72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</row>
    <row r="14" spans="1:9" s="2" customFormat="1" ht="39" customHeight="1" x14ac:dyDescent="0.3">
      <c r="A14" s="408" t="s">
        <v>91</v>
      </c>
      <c r="B14" s="409"/>
      <c r="C14" s="421"/>
      <c r="D14" s="421"/>
      <c r="E14" s="49">
        <f>SUM(E7,E8,E11,E12,E13)</f>
        <v>444</v>
      </c>
      <c r="F14" s="49">
        <f>SUM(F7,F8,F11,F12,F13)</f>
        <v>774</v>
      </c>
      <c r="G14" s="417"/>
      <c r="H14" s="49"/>
      <c r="I14" s="132"/>
    </row>
    <row r="15" spans="1:9" ht="39" customHeight="1" x14ac:dyDescent="0.25">
      <c r="A15" s="410"/>
      <c r="B15" s="411"/>
      <c r="C15" s="418"/>
      <c r="D15" s="418"/>
      <c r="E15" s="50">
        <f>E10</f>
        <v>13</v>
      </c>
      <c r="F15" s="50">
        <f>F10</f>
        <v>7</v>
      </c>
      <c r="G15" s="418"/>
      <c r="H15" s="50"/>
    </row>
    <row r="16" spans="1:9" ht="18.75" x14ac:dyDescent="0.3">
      <c r="A16" s="412" t="s">
        <v>213</v>
      </c>
      <c r="B16" s="413"/>
      <c r="C16" s="414">
        <f>F14+E9</f>
        <v>792</v>
      </c>
      <c r="D16" s="415"/>
      <c r="E16" s="415"/>
      <c r="F16" s="415"/>
      <c r="G16" s="415"/>
      <c r="H16" s="416"/>
      <c r="I16" s="127">
        <f>F14+F15</f>
        <v>781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G9:G10"/>
    <mergeCell ref="E9:F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15"/>
  <sheetViews>
    <sheetView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38" t="s">
        <v>76</v>
      </c>
      <c r="B1" s="438"/>
      <c r="C1" s="438"/>
      <c r="D1" s="6"/>
    </row>
    <row r="2" spans="1:4" ht="38.25" customHeight="1" x14ac:dyDescent="0.25">
      <c r="A2" s="116" t="s">
        <v>1</v>
      </c>
      <c r="B2" s="121" t="s">
        <v>2</v>
      </c>
      <c r="C2" s="116" t="s">
        <v>77</v>
      </c>
      <c r="D2" s="8"/>
    </row>
    <row r="3" spans="1:4" ht="18.75" x14ac:dyDescent="0.25">
      <c r="A3" s="134" t="s">
        <v>3</v>
      </c>
      <c r="B3" s="136">
        <f>SUM(B4:B8)</f>
        <v>781</v>
      </c>
      <c r="C3" s="135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18" t="s">
        <v>4</v>
      </c>
      <c r="B4" s="120">
        <v>43</v>
      </c>
      <c r="C4" s="117">
        <f>100/'Раздел 1.1'!I16*B4</f>
        <v>5.5057618437900127</v>
      </c>
      <c r="D4" s="11"/>
    </row>
    <row r="5" spans="1:4" ht="18.75" customHeight="1" x14ac:dyDescent="0.25">
      <c r="A5" s="118" t="s">
        <v>5</v>
      </c>
      <c r="B5" s="120">
        <v>265</v>
      </c>
      <c r="C5" s="117">
        <f>100/'Раздел 1.1'!I16*B5</f>
        <v>33.930857874519845</v>
      </c>
      <c r="D5" s="11"/>
    </row>
    <row r="6" spans="1:4" ht="18.75" customHeight="1" x14ac:dyDescent="0.25">
      <c r="A6" s="118" t="s">
        <v>6</v>
      </c>
      <c r="B6" s="120">
        <v>257</v>
      </c>
      <c r="C6" s="117">
        <f>100/'Раздел 1.1'!I16*B6</f>
        <v>32.906530089628681</v>
      </c>
      <c r="D6" s="11"/>
    </row>
    <row r="7" spans="1:4" ht="18.75" customHeight="1" x14ac:dyDescent="0.25">
      <c r="A7" s="118" t="s">
        <v>73</v>
      </c>
      <c r="B7" s="120">
        <v>86</v>
      </c>
      <c r="C7" s="117">
        <f>100/'Раздел 1.1'!I16*B7</f>
        <v>11.011523687580025</v>
      </c>
      <c r="D7" s="11"/>
    </row>
    <row r="8" spans="1:4" ht="18.75" customHeight="1" x14ac:dyDescent="0.25">
      <c r="A8" s="119" t="s">
        <v>74</v>
      </c>
      <c r="B8" s="120">
        <v>130</v>
      </c>
      <c r="C8" s="117">
        <f>100/'Раздел 1.1'!I16*B8</f>
        <v>16.645326504481435</v>
      </c>
      <c r="D8" s="11"/>
    </row>
    <row r="9" spans="1:4" ht="18.75" x14ac:dyDescent="0.25">
      <c r="A9" s="134" t="s">
        <v>7</v>
      </c>
      <c r="B9" s="136">
        <f>SUM(B10:B15)</f>
        <v>781</v>
      </c>
      <c r="C9" s="135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18" t="s">
        <v>8</v>
      </c>
      <c r="B10" s="120">
        <v>39</v>
      </c>
      <c r="C10" s="117">
        <f>100/'Раздел 1.1'!I16*B10</f>
        <v>4.9935979513444302</v>
      </c>
      <c r="D10" s="11"/>
    </row>
    <row r="11" spans="1:4" ht="18.75" customHeight="1" x14ac:dyDescent="0.25">
      <c r="A11" s="118" t="s">
        <v>9</v>
      </c>
      <c r="B11" s="120">
        <v>524</v>
      </c>
      <c r="C11" s="117">
        <f>100/'Раздел 1.1'!I16*B11</f>
        <v>67.093469910371311</v>
      </c>
      <c r="D11" s="11"/>
    </row>
    <row r="12" spans="1:4" ht="18.75" customHeight="1" x14ac:dyDescent="0.25">
      <c r="A12" s="118" t="s">
        <v>10</v>
      </c>
      <c r="B12" s="120">
        <v>1</v>
      </c>
      <c r="C12" s="117">
        <f>100/'Раздел 1.1'!I16*B12</f>
        <v>0.12804097311139565</v>
      </c>
      <c r="D12" s="11"/>
    </row>
    <row r="13" spans="1:4" ht="18.75" customHeight="1" x14ac:dyDescent="0.25">
      <c r="A13" s="118" t="s">
        <v>11</v>
      </c>
      <c r="B13" s="120">
        <v>36</v>
      </c>
      <c r="C13" s="117">
        <f>100/'Раздел 1.1'!I16*B13</f>
        <v>4.6094750320102431</v>
      </c>
      <c r="D13" s="11"/>
    </row>
    <row r="14" spans="1:4" ht="18.75" customHeight="1" x14ac:dyDescent="0.25">
      <c r="A14" s="118" t="s">
        <v>12</v>
      </c>
      <c r="B14" s="120">
        <v>110</v>
      </c>
      <c r="C14" s="117">
        <f>100/'Раздел 1.1'!I16*B14</f>
        <v>14.08450704225352</v>
      </c>
      <c r="D14" s="11"/>
    </row>
    <row r="15" spans="1:4" ht="18.75" x14ac:dyDescent="0.25">
      <c r="A15" s="118" t="s">
        <v>218</v>
      </c>
      <c r="B15" s="120">
        <v>71</v>
      </c>
      <c r="C15" s="117">
        <f>100/'Раздел 1.1'!I16*B15</f>
        <v>9.0909090909090899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186"/>
  <sheetViews>
    <sheetView view="pageBreakPreview" zoomScale="80" zoomScaleNormal="100" zoomScaleSheetLayoutView="80" workbookViewId="0">
      <selection activeCell="C75" sqref="C75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4" t="s">
        <v>251</v>
      </c>
      <c r="B1" s="54"/>
      <c r="C1" s="54"/>
      <c r="D1" s="62"/>
    </row>
    <row r="2" spans="1:4" ht="117" customHeight="1" x14ac:dyDescent="0.25">
      <c r="A2" s="186" t="s">
        <v>93</v>
      </c>
      <c r="B2" s="168" t="s">
        <v>254</v>
      </c>
      <c r="C2" s="169" t="s">
        <v>95</v>
      </c>
      <c r="D2" s="169" t="s">
        <v>96</v>
      </c>
    </row>
    <row r="3" spans="1:4" ht="18.75" x14ac:dyDescent="0.25">
      <c r="A3" s="214" t="s">
        <v>277</v>
      </c>
      <c r="B3" s="188"/>
      <c r="C3" s="188"/>
      <c r="D3" s="209">
        <f>SUM(D4,D7,D10,D108,D139,D161,D175,D182)</f>
        <v>3427</v>
      </c>
    </row>
    <row r="4" spans="1:4" ht="18.75" x14ac:dyDescent="0.25">
      <c r="A4" s="213" t="s">
        <v>278</v>
      </c>
      <c r="B4" s="189"/>
      <c r="C4" s="200"/>
      <c r="D4" s="201">
        <f>SUM(D5:D6)</f>
        <v>12</v>
      </c>
    </row>
    <row r="5" spans="1:4" ht="31.5" x14ac:dyDescent="0.25">
      <c r="A5" s="334" t="s">
        <v>714</v>
      </c>
      <c r="B5" s="335">
        <v>43632</v>
      </c>
      <c r="C5" s="334" t="s">
        <v>715</v>
      </c>
      <c r="D5" s="336">
        <v>12</v>
      </c>
    </row>
    <row r="6" spans="1:4" s="242" customFormat="1" ht="15.75" x14ac:dyDescent="0.25">
      <c r="A6" s="187"/>
      <c r="B6" s="187"/>
      <c r="C6" s="187"/>
      <c r="D6" s="187"/>
    </row>
    <row r="7" spans="1:4" s="242" customFormat="1" ht="18.75" x14ac:dyDescent="0.25">
      <c r="A7" s="212" t="s">
        <v>279</v>
      </c>
      <c r="B7" s="189"/>
      <c r="C7" s="189"/>
      <c r="D7" s="194">
        <f>SUM(D8:D9)</f>
        <v>0</v>
      </c>
    </row>
    <row r="8" spans="1:4" s="242" customFormat="1" ht="15.75" x14ac:dyDescent="0.25">
      <c r="A8" s="187"/>
      <c r="B8" s="187"/>
      <c r="C8" s="187"/>
      <c r="D8" s="187"/>
    </row>
    <row r="9" spans="1:4" s="242" customFormat="1" ht="15.75" x14ac:dyDescent="0.25">
      <c r="A9" s="187"/>
      <c r="B9" s="187"/>
      <c r="C9" s="187"/>
      <c r="D9" s="187"/>
    </row>
    <row r="10" spans="1:4" s="242" customFormat="1" ht="18.75" x14ac:dyDescent="0.25">
      <c r="A10" s="197" t="s">
        <v>227</v>
      </c>
      <c r="B10" s="189"/>
      <c r="C10" s="189"/>
      <c r="D10" s="194">
        <f>SUM(D11:D107)</f>
        <v>1869</v>
      </c>
    </row>
    <row r="11" spans="1:4" s="242" customFormat="1" ht="31.5" x14ac:dyDescent="0.25">
      <c r="A11" s="301" t="s">
        <v>716</v>
      </c>
      <c r="B11" s="337">
        <v>43473</v>
      </c>
      <c r="C11" s="301" t="s">
        <v>717</v>
      </c>
      <c r="D11" s="301">
        <v>12</v>
      </c>
    </row>
    <row r="12" spans="1:4" s="242" customFormat="1" ht="47.25" x14ac:dyDescent="0.25">
      <c r="A12" s="301" t="s">
        <v>718</v>
      </c>
      <c r="B12" s="337">
        <v>43484</v>
      </c>
      <c r="C12" s="301" t="s">
        <v>717</v>
      </c>
      <c r="D12" s="301">
        <v>23</v>
      </c>
    </row>
    <row r="13" spans="1:4" s="242" customFormat="1" ht="31.5" x14ac:dyDescent="0.25">
      <c r="A13" s="301" t="s">
        <v>719</v>
      </c>
      <c r="B13" s="337">
        <v>43488</v>
      </c>
      <c r="C13" s="301" t="s">
        <v>717</v>
      </c>
      <c r="D13" s="301">
        <v>15</v>
      </c>
    </row>
    <row r="14" spans="1:4" s="242" customFormat="1" ht="63" x14ac:dyDescent="0.25">
      <c r="A14" s="301" t="s">
        <v>720</v>
      </c>
      <c r="B14" s="337">
        <v>43490</v>
      </c>
      <c r="C14" s="301" t="s">
        <v>717</v>
      </c>
      <c r="D14" s="301">
        <v>10</v>
      </c>
    </row>
    <row r="15" spans="1:4" s="242" customFormat="1" ht="15.75" x14ac:dyDescent="0.25">
      <c r="A15" s="301" t="s">
        <v>721</v>
      </c>
      <c r="B15" s="337">
        <v>43492</v>
      </c>
      <c r="C15" s="301" t="s">
        <v>548</v>
      </c>
      <c r="D15" s="301">
        <v>12</v>
      </c>
    </row>
    <row r="16" spans="1:4" s="242" customFormat="1" ht="31.5" x14ac:dyDescent="0.25">
      <c r="A16" s="301" t="s">
        <v>722</v>
      </c>
      <c r="B16" s="337">
        <v>43494</v>
      </c>
      <c r="C16" s="301" t="s">
        <v>723</v>
      </c>
      <c r="D16" s="301">
        <v>19</v>
      </c>
    </row>
    <row r="17" spans="1:4" s="242" customFormat="1" ht="31.5" x14ac:dyDescent="0.25">
      <c r="A17" s="301" t="s">
        <v>724</v>
      </c>
      <c r="B17" s="337">
        <v>43497</v>
      </c>
      <c r="C17" s="301" t="s">
        <v>725</v>
      </c>
      <c r="D17" s="301">
        <v>7</v>
      </c>
    </row>
    <row r="18" spans="1:4" s="242" customFormat="1" ht="15.75" x14ac:dyDescent="0.25">
      <c r="A18" s="338" t="s">
        <v>726</v>
      </c>
      <c r="B18" s="337">
        <v>43506</v>
      </c>
      <c r="C18" s="301" t="s">
        <v>727</v>
      </c>
      <c r="D18" s="301">
        <v>5</v>
      </c>
    </row>
    <row r="19" spans="1:4" s="242" customFormat="1" ht="15.75" x14ac:dyDescent="0.25">
      <c r="A19" s="338" t="s">
        <v>283</v>
      </c>
      <c r="B19" s="337">
        <v>43509</v>
      </c>
      <c r="C19" s="301" t="s">
        <v>728</v>
      </c>
      <c r="D19" s="301">
        <v>7</v>
      </c>
    </row>
    <row r="20" spans="1:4" s="242" customFormat="1" ht="15.75" x14ac:dyDescent="0.25">
      <c r="A20" s="338" t="s">
        <v>729</v>
      </c>
      <c r="B20" s="337">
        <v>43511</v>
      </c>
      <c r="C20" s="301" t="s">
        <v>730</v>
      </c>
      <c r="D20" s="334">
        <v>5</v>
      </c>
    </row>
    <row r="21" spans="1:4" s="242" customFormat="1" ht="63" x14ac:dyDescent="0.25">
      <c r="A21" s="301" t="s">
        <v>731</v>
      </c>
      <c r="B21" s="337">
        <v>43512</v>
      </c>
      <c r="C21" s="301" t="s">
        <v>732</v>
      </c>
      <c r="D21" s="301">
        <v>5</v>
      </c>
    </row>
    <row r="22" spans="1:4" s="242" customFormat="1" ht="31.5" x14ac:dyDescent="0.25">
      <c r="A22" s="301" t="s">
        <v>733</v>
      </c>
      <c r="B22" s="337" t="s">
        <v>734</v>
      </c>
      <c r="C22" s="301" t="s">
        <v>717</v>
      </c>
      <c r="D22" s="334">
        <v>35</v>
      </c>
    </row>
    <row r="23" spans="1:4" s="242" customFormat="1" ht="31.5" x14ac:dyDescent="0.25">
      <c r="A23" s="301" t="s">
        <v>735</v>
      </c>
      <c r="B23" s="337">
        <v>43518</v>
      </c>
      <c r="C23" s="301" t="s">
        <v>736</v>
      </c>
      <c r="D23" s="334">
        <v>30</v>
      </c>
    </row>
    <row r="24" spans="1:4" s="242" customFormat="1" ht="31.5" x14ac:dyDescent="0.25">
      <c r="A24" s="301" t="s">
        <v>737</v>
      </c>
      <c r="B24" s="337">
        <v>43518</v>
      </c>
      <c r="C24" s="301" t="s">
        <v>730</v>
      </c>
      <c r="D24" s="301">
        <v>25</v>
      </c>
    </row>
    <row r="25" spans="1:4" s="242" customFormat="1" ht="31.5" x14ac:dyDescent="0.25">
      <c r="A25" s="301" t="s">
        <v>738</v>
      </c>
      <c r="B25" s="335">
        <v>43522</v>
      </c>
      <c r="C25" s="301" t="s">
        <v>717</v>
      </c>
      <c r="D25" s="334">
        <v>12</v>
      </c>
    </row>
    <row r="26" spans="1:4" s="242" customFormat="1" ht="31.5" x14ac:dyDescent="0.25">
      <c r="A26" s="301" t="s">
        <v>739</v>
      </c>
      <c r="B26" s="335" t="s">
        <v>740</v>
      </c>
      <c r="C26" s="334" t="s">
        <v>741</v>
      </c>
      <c r="D26" s="334">
        <v>10</v>
      </c>
    </row>
    <row r="27" spans="1:4" s="242" customFormat="1" ht="31.5" x14ac:dyDescent="0.25">
      <c r="A27" s="301" t="s">
        <v>742</v>
      </c>
      <c r="B27" s="335">
        <v>43531</v>
      </c>
      <c r="C27" s="334" t="s">
        <v>717</v>
      </c>
      <c r="D27" s="334">
        <v>41</v>
      </c>
    </row>
    <row r="28" spans="1:4" s="242" customFormat="1" ht="31.5" x14ac:dyDescent="0.25">
      <c r="A28" s="301" t="s">
        <v>743</v>
      </c>
      <c r="B28" s="335">
        <v>43533</v>
      </c>
      <c r="C28" s="301" t="s">
        <v>744</v>
      </c>
      <c r="D28" s="301">
        <v>46</v>
      </c>
    </row>
    <row r="29" spans="1:4" s="242" customFormat="1" ht="31.5" x14ac:dyDescent="0.25">
      <c r="A29" s="301" t="s">
        <v>745</v>
      </c>
      <c r="B29" s="337">
        <v>43534</v>
      </c>
      <c r="C29" s="301" t="s">
        <v>746</v>
      </c>
      <c r="D29" s="301">
        <v>37</v>
      </c>
    </row>
    <row r="30" spans="1:4" s="242" customFormat="1" ht="63" x14ac:dyDescent="0.25">
      <c r="A30" s="301" t="s">
        <v>747</v>
      </c>
      <c r="B30" s="335" t="s">
        <v>748</v>
      </c>
      <c r="C30" s="334" t="s">
        <v>519</v>
      </c>
      <c r="D30" s="334">
        <v>4</v>
      </c>
    </row>
    <row r="31" spans="1:4" s="242" customFormat="1" ht="15.75" x14ac:dyDescent="0.25">
      <c r="A31" s="301" t="s">
        <v>749</v>
      </c>
      <c r="B31" s="335">
        <v>43539</v>
      </c>
      <c r="C31" s="334" t="s">
        <v>287</v>
      </c>
      <c r="D31" s="334">
        <v>5</v>
      </c>
    </row>
    <row r="32" spans="1:4" s="242" customFormat="1" ht="31.5" x14ac:dyDescent="0.25">
      <c r="A32" s="301" t="s">
        <v>750</v>
      </c>
      <c r="B32" s="335" t="s">
        <v>751</v>
      </c>
      <c r="C32" s="334" t="s">
        <v>752</v>
      </c>
      <c r="D32" s="334">
        <v>5</v>
      </c>
    </row>
    <row r="33" spans="1:4" s="242" customFormat="1" ht="31.5" x14ac:dyDescent="0.25">
      <c r="A33" s="301" t="s">
        <v>753</v>
      </c>
      <c r="B33" s="335">
        <v>43544</v>
      </c>
      <c r="C33" s="334" t="s">
        <v>754</v>
      </c>
      <c r="D33" s="334">
        <v>7</v>
      </c>
    </row>
    <row r="34" spans="1:4" s="242" customFormat="1" ht="31.5" x14ac:dyDescent="0.25">
      <c r="A34" s="301" t="s">
        <v>755</v>
      </c>
      <c r="B34" s="335" t="s">
        <v>756</v>
      </c>
      <c r="C34" s="334" t="s">
        <v>757</v>
      </c>
      <c r="D34" s="334">
        <v>7</v>
      </c>
    </row>
    <row r="35" spans="1:4" s="242" customFormat="1" ht="31.5" x14ac:dyDescent="0.25">
      <c r="A35" s="301" t="s">
        <v>758</v>
      </c>
      <c r="B35" s="337">
        <v>43550</v>
      </c>
      <c r="C35" s="301" t="s">
        <v>281</v>
      </c>
      <c r="D35" s="301">
        <v>3</v>
      </c>
    </row>
    <row r="36" spans="1:4" s="242" customFormat="1" ht="31.5" x14ac:dyDescent="0.25">
      <c r="A36" s="301" t="s">
        <v>759</v>
      </c>
      <c r="B36" s="335">
        <v>43551</v>
      </c>
      <c r="C36" s="334" t="s">
        <v>760</v>
      </c>
      <c r="D36" s="334">
        <v>15</v>
      </c>
    </row>
    <row r="37" spans="1:4" s="242" customFormat="1" ht="15.75" x14ac:dyDescent="0.25">
      <c r="A37" s="301" t="s">
        <v>761</v>
      </c>
      <c r="B37" s="335">
        <v>43552</v>
      </c>
      <c r="C37" s="334" t="s">
        <v>727</v>
      </c>
      <c r="D37" s="334">
        <v>7</v>
      </c>
    </row>
    <row r="38" spans="1:4" s="242" customFormat="1" ht="31.5" x14ac:dyDescent="0.25">
      <c r="A38" s="301" t="s">
        <v>762</v>
      </c>
      <c r="B38" s="335">
        <v>43557</v>
      </c>
      <c r="C38" s="334" t="s">
        <v>763</v>
      </c>
      <c r="D38" s="334">
        <v>5</v>
      </c>
    </row>
    <row r="39" spans="1:4" s="242" customFormat="1" ht="31.5" x14ac:dyDescent="0.25">
      <c r="A39" s="301" t="s">
        <v>285</v>
      </c>
      <c r="B39" s="335">
        <v>43558</v>
      </c>
      <c r="C39" s="334" t="s">
        <v>280</v>
      </c>
      <c r="D39" s="334">
        <v>15</v>
      </c>
    </row>
    <row r="40" spans="1:4" s="242" customFormat="1" ht="63" x14ac:dyDescent="0.25">
      <c r="A40" s="339" t="s">
        <v>764</v>
      </c>
      <c r="B40" s="340">
        <v>43562</v>
      </c>
      <c r="C40" s="339" t="s">
        <v>765</v>
      </c>
      <c r="D40" s="339">
        <v>17</v>
      </c>
    </row>
    <row r="41" spans="1:4" s="242" customFormat="1" ht="31.5" x14ac:dyDescent="0.25">
      <c r="A41" s="341" t="s">
        <v>766</v>
      </c>
      <c r="B41" s="342">
        <v>43565</v>
      </c>
      <c r="C41" s="301" t="s">
        <v>736</v>
      </c>
      <c r="D41" s="343">
        <v>5</v>
      </c>
    </row>
    <row r="42" spans="1:4" s="242" customFormat="1" ht="31.5" x14ac:dyDescent="0.25">
      <c r="A42" s="341" t="s">
        <v>767</v>
      </c>
      <c r="B42" s="342">
        <v>43571</v>
      </c>
      <c r="C42" s="301" t="s">
        <v>768</v>
      </c>
      <c r="D42" s="343">
        <v>7</v>
      </c>
    </row>
    <row r="43" spans="1:4" s="242" customFormat="1" ht="31.5" x14ac:dyDescent="0.25">
      <c r="A43" s="301" t="s">
        <v>769</v>
      </c>
      <c r="B43" s="335">
        <v>43573</v>
      </c>
      <c r="C43" s="334" t="s">
        <v>770</v>
      </c>
      <c r="D43" s="334">
        <v>5</v>
      </c>
    </row>
    <row r="44" spans="1:4" s="242" customFormat="1" ht="63" x14ac:dyDescent="0.25">
      <c r="A44" s="301" t="s">
        <v>771</v>
      </c>
      <c r="B44" s="335">
        <v>43573</v>
      </c>
      <c r="C44" s="334" t="s">
        <v>772</v>
      </c>
      <c r="D44" s="334">
        <v>7</v>
      </c>
    </row>
    <row r="45" spans="1:4" s="242" customFormat="1" ht="47.25" x14ac:dyDescent="0.25">
      <c r="A45" s="301" t="s">
        <v>773</v>
      </c>
      <c r="B45" s="335">
        <v>43574</v>
      </c>
      <c r="C45" s="334" t="s">
        <v>774</v>
      </c>
      <c r="D45" s="301">
        <v>10</v>
      </c>
    </row>
    <row r="46" spans="1:4" s="242" customFormat="1" ht="31.5" x14ac:dyDescent="0.25">
      <c r="A46" s="301" t="s">
        <v>775</v>
      </c>
      <c r="B46" s="335">
        <v>43574</v>
      </c>
      <c r="C46" s="334" t="s">
        <v>717</v>
      </c>
      <c r="D46" s="334">
        <v>50</v>
      </c>
    </row>
    <row r="47" spans="1:4" s="242" customFormat="1" ht="63" x14ac:dyDescent="0.25">
      <c r="A47" s="301" t="s">
        <v>776</v>
      </c>
      <c r="B47" s="335" t="s">
        <v>777</v>
      </c>
      <c r="C47" s="334" t="s">
        <v>778</v>
      </c>
      <c r="D47" s="334">
        <v>33</v>
      </c>
    </row>
    <row r="48" spans="1:4" s="242" customFormat="1" ht="31.5" x14ac:dyDescent="0.25">
      <c r="A48" s="301" t="s">
        <v>779</v>
      </c>
      <c r="B48" s="335">
        <v>43581</v>
      </c>
      <c r="C48" s="301" t="s">
        <v>744</v>
      </c>
      <c r="D48" s="334">
        <v>50</v>
      </c>
    </row>
    <row r="49" spans="1:4" s="242" customFormat="1" ht="31.5" x14ac:dyDescent="0.25">
      <c r="A49" s="301" t="s">
        <v>780</v>
      </c>
      <c r="B49" s="335">
        <v>43581</v>
      </c>
      <c r="C49" s="301" t="s">
        <v>781</v>
      </c>
      <c r="D49" s="334">
        <v>25</v>
      </c>
    </row>
    <row r="50" spans="1:4" s="242" customFormat="1" ht="31.5" x14ac:dyDescent="0.25">
      <c r="A50" s="301" t="s">
        <v>782</v>
      </c>
      <c r="B50" s="335">
        <v>43582</v>
      </c>
      <c r="C50" s="334" t="s">
        <v>284</v>
      </c>
      <c r="D50" s="334">
        <v>10</v>
      </c>
    </row>
    <row r="51" spans="1:4" s="242" customFormat="1" ht="31.5" x14ac:dyDescent="0.25">
      <c r="A51" s="301" t="s">
        <v>783</v>
      </c>
      <c r="B51" s="337" t="s">
        <v>784</v>
      </c>
      <c r="C51" s="301" t="s">
        <v>785</v>
      </c>
      <c r="D51" s="301">
        <v>75</v>
      </c>
    </row>
    <row r="52" spans="1:4" s="242" customFormat="1" ht="31.5" x14ac:dyDescent="0.25">
      <c r="A52" s="301" t="s">
        <v>786</v>
      </c>
      <c r="B52" s="337">
        <v>43586</v>
      </c>
      <c r="C52" s="301" t="s">
        <v>787</v>
      </c>
      <c r="D52" s="301">
        <v>19</v>
      </c>
    </row>
    <row r="53" spans="1:4" s="242" customFormat="1" ht="15.75" x14ac:dyDescent="0.25">
      <c r="A53" s="301" t="s">
        <v>788</v>
      </c>
      <c r="B53" s="337" t="s">
        <v>789</v>
      </c>
      <c r="C53" s="301" t="s">
        <v>282</v>
      </c>
      <c r="D53" s="301">
        <v>50</v>
      </c>
    </row>
    <row r="54" spans="1:4" s="242" customFormat="1" ht="31.5" x14ac:dyDescent="0.25">
      <c r="A54" s="301" t="s">
        <v>790</v>
      </c>
      <c r="B54" s="337" t="s">
        <v>791</v>
      </c>
      <c r="C54" s="301" t="s">
        <v>792</v>
      </c>
      <c r="D54" s="301">
        <v>50</v>
      </c>
    </row>
    <row r="55" spans="1:4" s="242" customFormat="1" ht="47.25" x14ac:dyDescent="0.25">
      <c r="A55" s="301" t="s">
        <v>793</v>
      </c>
      <c r="B55" s="335">
        <v>43591</v>
      </c>
      <c r="C55" s="334" t="s">
        <v>794</v>
      </c>
      <c r="D55" s="334">
        <v>12</v>
      </c>
    </row>
    <row r="56" spans="1:4" s="242" customFormat="1" ht="15.75" x14ac:dyDescent="0.25">
      <c r="A56" s="301" t="s">
        <v>795</v>
      </c>
      <c r="B56" s="335">
        <v>43593</v>
      </c>
      <c r="C56" s="334" t="s">
        <v>796</v>
      </c>
      <c r="D56" s="334">
        <v>23</v>
      </c>
    </row>
    <row r="57" spans="1:4" s="242" customFormat="1" ht="31.5" x14ac:dyDescent="0.25">
      <c r="A57" s="301" t="s">
        <v>797</v>
      </c>
      <c r="B57" s="335">
        <v>43593</v>
      </c>
      <c r="C57" s="301" t="s">
        <v>798</v>
      </c>
      <c r="D57" s="334">
        <v>46</v>
      </c>
    </row>
    <row r="58" spans="1:4" s="242" customFormat="1" ht="31.5" x14ac:dyDescent="0.25">
      <c r="A58" s="301" t="s">
        <v>799</v>
      </c>
      <c r="B58" s="335">
        <v>43593</v>
      </c>
      <c r="C58" s="301" t="s">
        <v>736</v>
      </c>
      <c r="D58" s="334">
        <v>20</v>
      </c>
    </row>
    <row r="59" spans="1:4" s="242" customFormat="1" ht="15.75" x14ac:dyDescent="0.25">
      <c r="A59" s="301" t="s">
        <v>800</v>
      </c>
      <c r="B59" s="335">
        <v>43593</v>
      </c>
      <c r="C59" s="301" t="s">
        <v>801</v>
      </c>
      <c r="D59" s="334">
        <v>14</v>
      </c>
    </row>
    <row r="60" spans="1:4" s="242" customFormat="1" ht="47.25" x14ac:dyDescent="0.25">
      <c r="A60" s="301" t="s">
        <v>802</v>
      </c>
      <c r="B60" s="335">
        <v>43599</v>
      </c>
      <c r="C60" s="334" t="s">
        <v>284</v>
      </c>
      <c r="D60" s="301">
        <v>5</v>
      </c>
    </row>
    <row r="61" spans="1:4" s="242" customFormat="1" ht="47.25" x14ac:dyDescent="0.25">
      <c r="A61" s="301" t="s">
        <v>803</v>
      </c>
      <c r="B61" s="337">
        <v>43600</v>
      </c>
      <c r="C61" s="301" t="s">
        <v>804</v>
      </c>
      <c r="D61" s="301">
        <v>15</v>
      </c>
    </row>
    <row r="62" spans="1:4" s="242" customFormat="1" ht="31.5" x14ac:dyDescent="0.25">
      <c r="A62" s="301" t="s">
        <v>805</v>
      </c>
      <c r="B62" s="337">
        <v>43602</v>
      </c>
      <c r="C62" s="339" t="s">
        <v>717</v>
      </c>
      <c r="D62" s="301">
        <v>7</v>
      </c>
    </row>
    <row r="63" spans="1:4" s="242" customFormat="1" ht="47.25" x14ac:dyDescent="0.25">
      <c r="A63" s="301" t="s">
        <v>806</v>
      </c>
      <c r="B63" s="337">
        <v>43603</v>
      </c>
      <c r="C63" s="301" t="s">
        <v>807</v>
      </c>
      <c r="D63" s="301">
        <v>15</v>
      </c>
    </row>
    <row r="64" spans="1:4" s="242" customFormat="1" ht="31.5" x14ac:dyDescent="0.25">
      <c r="A64" s="301" t="s">
        <v>808</v>
      </c>
      <c r="B64" s="335">
        <v>43606</v>
      </c>
      <c r="C64" s="301" t="s">
        <v>736</v>
      </c>
      <c r="D64" s="301">
        <v>36</v>
      </c>
    </row>
    <row r="65" spans="1:4" s="242" customFormat="1" ht="31.5" x14ac:dyDescent="0.25">
      <c r="A65" s="339" t="s">
        <v>809</v>
      </c>
      <c r="B65" s="340">
        <v>43611</v>
      </c>
      <c r="C65" s="339" t="s">
        <v>810</v>
      </c>
      <c r="D65" s="339">
        <v>25</v>
      </c>
    </row>
    <row r="66" spans="1:4" s="242" customFormat="1" ht="31.5" x14ac:dyDescent="0.25">
      <c r="A66" s="339" t="s">
        <v>811</v>
      </c>
      <c r="B66" s="337">
        <v>43613</v>
      </c>
      <c r="C66" s="339" t="s">
        <v>717</v>
      </c>
      <c r="D66" s="339">
        <v>15</v>
      </c>
    </row>
    <row r="67" spans="1:4" s="242" customFormat="1" ht="31.5" x14ac:dyDescent="0.25">
      <c r="A67" s="339" t="s">
        <v>812</v>
      </c>
      <c r="B67" s="344">
        <v>43619</v>
      </c>
      <c r="C67" s="345" t="s">
        <v>813</v>
      </c>
      <c r="D67" s="345">
        <v>10</v>
      </c>
    </row>
    <row r="68" spans="1:4" s="242" customFormat="1" ht="31.5" x14ac:dyDescent="0.25">
      <c r="A68" s="339" t="s">
        <v>814</v>
      </c>
      <c r="B68" s="344">
        <v>43619</v>
      </c>
      <c r="C68" s="339" t="s">
        <v>717</v>
      </c>
      <c r="D68" s="345">
        <v>35</v>
      </c>
    </row>
    <row r="69" spans="1:4" s="242" customFormat="1" ht="31.5" x14ac:dyDescent="0.25">
      <c r="A69" s="339" t="s">
        <v>815</v>
      </c>
      <c r="B69" s="344">
        <v>43620</v>
      </c>
      <c r="C69" s="339" t="s">
        <v>816</v>
      </c>
      <c r="D69" s="345">
        <v>7</v>
      </c>
    </row>
    <row r="70" spans="1:4" s="242" customFormat="1" ht="31.5" x14ac:dyDescent="0.25">
      <c r="A70" s="339" t="s">
        <v>812</v>
      </c>
      <c r="B70" s="344">
        <v>43622</v>
      </c>
      <c r="C70" s="339" t="s">
        <v>813</v>
      </c>
      <c r="D70" s="345">
        <v>12</v>
      </c>
    </row>
    <row r="71" spans="1:4" s="242" customFormat="1" ht="47.25" x14ac:dyDescent="0.25">
      <c r="A71" s="341" t="s">
        <v>817</v>
      </c>
      <c r="B71" s="342">
        <v>43627</v>
      </c>
      <c r="C71" s="343" t="s">
        <v>280</v>
      </c>
      <c r="D71" s="343">
        <v>12</v>
      </c>
    </row>
    <row r="72" spans="1:4" s="242" customFormat="1" ht="31.5" x14ac:dyDescent="0.25">
      <c r="A72" s="301" t="s">
        <v>818</v>
      </c>
      <c r="B72" s="346">
        <v>43634</v>
      </c>
      <c r="C72" s="334" t="s">
        <v>717</v>
      </c>
      <c r="D72" s="338">
        <v>15</v>
      </c>
    </row>
    <row r="73" spans="1:4" s="242" customFormat="1" ht="31.5" x14ac:dyDescent="0.25">
      <c r="A73" s="301" t="s">
        <v>819</v>
      </c>
      <c r="B73" s="346">
        <v>43638</v>
      </c>
      <c r="C73" s="338" t="s">
        <v>820</v>
      </c>
      <c r="D73" s="338">
        <v>17</v>
      </c>
    </row>
    <row r="74" spans="1:4" s="242" customFormat="1" ht="31.5" x14ac:dyDescent="0.25">
      <c r="A74" s="301" t="s">
        <v>821</v>
      </c>
      <c r="B74" s="346">
        <v>43643</v>
      </c>
      <c r="C74" s="338" t="s">
        <v>822</v>
      </c>
      <c r="D74" s="338">
        <v>20</v>
      </c>
    </row>
    <row r="75" spans="1:4" s="242" customFormat="1" ht="15.75" x14ac:dyDescent="0.25">
      <c r="A75" s="301" t="s">
        <v>292</v>
      </c>
      <c r="B75" s="337">
        <v>43687</v>
      </c>
      <c r="C75" s="338" t="s">
        <v>822</v>
      </c>
      <c r="D75" s="301">
        <v>31</v>
      </c>
    </row>
    <row r="76" spans="1:4" s="242" customFormat="1" ht="31.5" x14ac:dyDescent="0.25">
      <c r="A76" s="301" t="s">
        <v>823</v>
      </c>
      <c r="B76" s="337">
        <v>43694</v>
      </c>
      <c r="C76" s="301" t="s">
        <v>824</v>
      </c>
      <c r="D76" s="301">
        <v>15</v>
      </c>
    </row>
    <row r="77" spans="1:4" s="242" customFormat="1" ht="15.75" x14ac:dyDescent="0.25">
      <c r="A77" s="301" t="s">
        <v>825</v>
      </c>
      <c r="B77" s="337">
        <v>43697</v>
      </c>
      <c r="C77" s="301" t="s">
        <v>826</v>
      </c>
      <c r="D77" s="301">
        <v>48</v>
      </c>
    </row>
    <row r="78" spans="1:4" s="242" customFormat="1" ht="47.25" x14ac:dyDescent="0.25">
      <c r="A78" s="301" t="s">
        <v>827</v>
      </c>
      <c r="B78" s="337">
        <v>43699</v>
      </c>
      <c r="C78" s="301" t="s">
        <v>828</v>
      </c>
      <c r="D78" s="301">
        <v>10</v>
      </c>
    </row>
    <row r="79" spans="1:4" s="242" customFormat="1" ht="47.25" x14ac:dyDescent="0.25">
      <c r="A79" s="301" t="s">
        <v>829</v>
      </c>
      <c r="B79" s="337">
        <v>43699</v>
      </c>
      <c r="C79" s="301" t="s">
        <v>830</v>
      </c>
      <c r="D79" s="301">
        <v>35</v>
      </c>
    </row>
    <row r="80" spans="1:4" s="242" customFormat="1" ht="15.75" x14ac:dyDescent="0.25">
      <c r="A80" s="301" t="s">
        <v>831</v>
      </c>
      <c r="B80" s="301" t="s">
        <v>832</v>
      </c>
      <c r="C80" s="301" t="s">
        <v>833</v>
      </c>
      <c r="D80" s="301">
        <v>6</v>
      </c>
    </row>
    <row r="81" spans="1:4" s="242" customFormat="1" ht="15.75" x14ac:dyDescent="0.25">
      <c r="A81" s="301" t="s">
        <v>834</v>
      </c>
      <c r="B81" s="337">
        <v>43702</v>
      </c>
      <c r="C81" s="301" t="s">
        <v>835</v>
      </c>
      <c r="D81" s="301">
        <v>3</v>
      </c>
    </row>
    <row r="82" spans="1:4" s="242" customFormat="1" ht="15.75" x14ac:dyDescent="0.25">
      <c r="A82" s="301" t="s">
        <v>836</v>
      </c>
      <c r="B82" s="337">
        <v>43705</v>
      </c>
      <c r="C82" s="301" t="s">
        <v>837</v>
      </c>
      <c r="D82" s="301">
        <v>7</v>
      </c>
    </row>
    <row r="83" spans="1:4" s="242" customFormat="1" ht="31.5" x14ac:dyDescent="0.25">
      <c r="A83" s="301" t="s">
        <v>838</v>
      </c>
      <c r="B83" s="337">
        <v>43706</v>
      </c>
      <c r="C83" s="301" t="s">
        <v>488</v>
      </c>
      <c r="D83" s="301">
        <v>45</v>
      </c>
    </row>
    <row r="84" spans="1:4" s="242" customFormat="1" ht="31.5" x14ac:dyDescent="0.25">
      <c r="A84" s="301" t="s">
        <v>839</v>
      </c>
      <c r="B84" s="337">
        <v>43708</v>
      </c>
      <c r="C84" s="301" t="s">
        <v>717</v>
      </c>
      <c r="D84" s="301">
        <v>23</v>
      </c>
    </row>
    <row r="85" spans="1:4" s="242" customFormat="1" ht="31.5" x14ac:dyDescent="0.25">
      <c r="A85" s="301" t="s">
        <v>840</v>
      </c>
      <c r="B85" s="337">
        <v>43712</v>
      </c>
      <c r="C85" s="301" t="s">
        <v>288</v>
      </c>
      <c r="D85" s="301">
        <v>5</v>
      </c>
    </row>
    <row r="86" spans="1:4" s="242" customFormat="1" ht="31.5" x14ac:dyDescent="0.25">
      <c r="A86" s="301" t="s">
        <v>841</v>
      </c>
      <c r="B86" s="337">
        <v>43713</v>
      </c>
      <c r="C86" s="301" t="s">
        <v>736</v>
      </c>
      <c r="D86" s="301">
        <v>5</v>
      </c>
    </row>
    <row r="87" spans="1:4" s="242" customFormat="1" ht="31.5" x14ac:dyDescent="0.25">
      <c r="A87" s="301" t="s">
        <v>842</v>
      </c>
      <c r="B87" s="337">
        <v>43722</v>
      </c>
      <c r="C87" s="301" t="s">
        <v>843</v>
      </c>
      <c r="D87" s="301">
        <v>10</v>
      </c>
    </row>
    <row r="88" spans="1:4" s="242" customFormat="1" ht="47.25" x14ac:dyDescent="0.25">
      <c r="A88" s="301" t="s">
        <v>844</v>
      </c>
      <c r="B88" s="337">
        <v>43725</v>
      </c>
      <c r="C88" s="301" t="s">
        <v>845</v>
      </c>
      <c r="D88" s="301">
        <v>5</v>
      </c>
    </row>
    <row r="89" spans="1:4" s="242" customFormat="1" ht="31.5" x14ac:dyDescent="0.25">
      <c r="A89" s="301" t="s">
        <v>846</v>
      </c>
      <c r="B89" s="337">
        <v>43697</v>
      </c>
      <c r="C89" s="301" t="s">
        <v>847</v>
      </c>
      <c r="D89" s="301">
        <v>7</v>
      </c>
    </row>
    <row r="90" spans="1:4" s="242" customFormat="1" ht="15.75" x14ac:dyDescent="0.25">
      <c r="A90" s="301" t="s">
        <v>848</v>
      </c>
      <c r="B90" s="337">
        <v>43723</v>
      </c>
      <c r="C90" s="301" t="s">
        <v>849</v>
      </c>
      <c r="D90" s="301">
        <v>28</v>
      </c>
    </row>
    <row r="91" spans="1:4" s="242" customFormat="1" ht="31.5" x14ac:dyDescent="0.25">
      <c r="A91" s="301" t="s">
        <v>790</v>
      </c>
      <c r="B91" s="337" t="s">
        <v>850</v>
      </c>
      <c r="C91" s="301" t="s">
        <v>792</v>
      </c>
      <c r="D91" s="301">
        <v>30</v>
      </c>
    </row>
    <row r="92" spans="1:4" s="242" customFormat="1" ht="47.25" x14ac:dyDescent="0.25">
      <c r="A92" s="301" t="s">
        <v>851</v>
      </c>
      <c r="B92" s="337">
        <v>43737</v>
      </c>
      <c r="C92" s="301" t="s">
        <v>548</v>
      </c>
      <c r="D92" s="301">
        <v>43</v>
      </c>
    </row>
    <row r="93" spans="1:4" s="242" customFormat="1" ht="15.75" x14ac:dyDescent="0.25">
      <c r="A93" s="301" t="s">
        <v>852</v>
      </c>
      <c r="B93" s="347">
        <v>43740</v>
      </c>
      <c r="C93" s="301" t="s">
        <v>853</v>
      </c>
      <c r="D93" s="301">
        <v>21</v>
      </c>
    </row>
    <row r="94" spans="1:4" s="242" customFormat="1" ht="31.5" x14ac:dyDescent="0.25">
      <c r="A94" s="301" t="s">
        <v>854</v>
      </c>
      <c r="B94" s="337">
        <v>43741</v>
      </c>
      <c r="C94" s="301" t="s">
        <v>855</v>
      </c>
      <c r="D94" s="301">
        <v>3</v>
      </c>
    </row>
    <row r="95" spans="1:4" s="242" customFormat="1" ht="31.5" x14ac:dyDescent="0.25">
      <c r="A95" s="301" t="s">
        <v>856</v>
      </c>
      <c r="B95" s="337">
        <v>43748</v>
      </c>
      <c r="C95" s="301" t="s">
        <v>857</v>
      </c>
      <c r="D95" s="301">
        <v>5</v>
      </c>
    </row>
    <row r="96" spans="1:4" s="242" customFormat="1" ht="31.5" x14ac:dyDescent="0.25">
      <c r="A96" s="301" t="s">
        <v>858</v>
      </c>
      <c r="B96" s="337">
        <v>43791</v>
      </c>
      <c r="C96" s="301" t="s">
        <v>855</v>
      </c>
      <c r="D96" s="301">
        <v>20</v>
      </c>
    </row>
    <row r="97" spans="1:4" s="242" customFormat="1" ht="47.25" x14ac:dyDescent="0.25">
      <c r="A97" s="301" t="s">
        <v>859</v>
      </c>
      <c r="B97" s="348">
        <v>43739</v>
      </c>
      <c r="C97" s="301" t="s">
        <v>736</v>
      </c>
      <c r="D97" s="339">
        <v>26</v>
      </c>
    </row>
    <row r="98" spans="1:4" s="242" customFormat="1" ht="47.25" x14ac:dyDescent="0.25">
      <c r="A98" s="301" t="s">
        <v>860</v>
      </c>
      <c r="B98" s="348">
        <v>43789</v>
      </c>
      <c r="C98" s="301" t="s">
        <v>736</v>
      </c>
      <c r="D98" s="339">
        <v>20</v>
      </c>
    </row>
    <row r="99" spans="1:4" s="242" customFormat="1" ht="31.5" x14ac:dyDescent="0.25">
      <c r="A99" s="339" t="s">
        <v>290</v>
      </c>
      <c r="B99" s="348">
        <v>43798</v>
      </c>
      <c r="C99" s="301" t="s">
        <v>736</v>
      </c>
      <c r="D99" s="339">
        <v>35</v>
      </c>
    </row>
    <row r="100" spans="1:4" s="242" customFormat="1" ht="31.5" x14ac:dyDescent="0.25">
      <c r="A100" s="301" t="s">
        <v>861</v>
      </c>
      <c r="B100" s="348">
        <v>43774</v>
      </c>
      <c r="C100" s="301" t="s">
        <v>736</v>
      </c>
      <c r="D100" s="339">
        <v>20</v>
      </c>
    </row>
    <row r="101" spans="1:4" s="242" customFormat="1" ht="47.25" x14ac:dyDescent="0.25">
      <c r="A101" s="301" t="s">
        <v>289</v>
      </c>
      <c r="B101" s="348">
        <v>43811</v>
      </c>
      <c r="C101" s="301" t="s">
        <v>736</v>
      </c>
      <c r="D101" s="339">
        <v>30</v>
      </c>
    </row>
    <row r="102" spans="1:4" s="242" customFormat="1" ht="47.25" x14ac:dyDescent="0.25">
      <c r="A102" s="301" t="s">
        <v>862</v>
      </c>
      <c r="B102" s="348" t="s">
        <v>863</v>
      </c>
      <c r="C102" s="301" t="s">
        <v>864</v>
      </c>
      <c r="D102" s="339">
        <v>25</v>
      </c>
    </row>
    <row r="103" spans="1:4" s="242" customFormat="1" ht="63" x14ac:dyDescent="0.25">
      <c r="A103" s="301" t="s">
        <v>865</v>
      </c>
      <c r="B103" s="348">
        <v>43802</v>
      </c>
      <c r="C103" s="301" t="s">
        <v>736</v>
      </c>
      <c r="D103" s="339">
        <v>20</v>
      </c>
    </row>
    <row r="104" spans="1:4" s="242" customFormat="1" ht="47.25" x14ac:dyDescent="0.25">
      <c r="A104" s="301" t="s">
        <v>866</v>
      </c>
      <c r="B104" s="348">
        <v>43809</v>
      </c>
      <c r="C104" s="301" t="s">
        <v>736</v>
      </c>
      <c r="D104" s="339">
        <v>20</v>
      </c>
    </row>
    <row r="105" spans="1:4" s="242" customFormat="1" ht="31.5" x14ac:dyDescent="0.25">
      <c r="A105" s="301" t="s">
        <v>867</v>
      </c>
      <c r="B105" s="348">
        <v>43824</v>
      </c>
      <c r="C105" s="301" t="s">
        <v>736</v>
      </c>
      <c r="D105" s="339">
        <v>30</v>
      </c>
    </row>
    <row r="106" spans="1:4" s="242" customFormat="1" ht="31.5" x14ac:dyDescent="0.25">
      <c r="A106" s="301" t="s">
        <v>868</v>
      </c>
      <c r="B106" s="348">
        <v>43826</v>
      </c>
      <c r="C106" s="301" t="s">
        <v>736</v>
      </c>
      <c r="D106" s="339">
        <v>23</v>
      </c>
    </row>
    <row r="107" spans="1:4" s="242" customFormat="1" ht="31.5" x14ac:dyDescent="0.25">
      <c r="A107" s="301" t="s">
        <v>869</v>
      </c>
      <c r="B107" s="337">
        <v>43773</v>
      </c>
      <c r="C107" s="301" t="s">
        <v>870</v>
      </c>
      <c r="D107" s="301">
        <v>12</v>
      </c>
    </row>
    <row r="108" spans="1:4" ht="18.75" x14ac:dyDescent="0.25">
      <c r="A108" s="198" t="s">
        <v>124</v>
      </c>
      <c r="B108" s="191"/>
      <c r="C108" s="190"/>
      <c r="D108" s="195">
        <f>SUM(D109:D138)</f>
        <v>910</v>
      </c>
    </row>
    <row r="109" spans="1:4" ht="31.5" x14ac:dyDescent="0.25">
      <c r="A109" s="341" t="s">
        <v>871</v>
      </c>
      <c r="B109" s="341" t="s">
        <v>872</v>
      </c>
      <c r="C109" s="301" t="s">
        <v>736</v>
      </c>
      <c r="D109" s="341">
        <v>22</v>
      </c>
    </row>
    <row r="110" spans="1:4" ht="47.25" x14ac:dyDescent="0.25">
      <c r="A110" s="341" t="s">
        <v>873</v>
      </c>
      <c r="B110" s="341" t="s">
        <v>874</v>
      </c>
      <c r="C110" s="341" t="s">
        <v>875</v>
      </c>
      <c r="D110" s="341">
        <v>55</v>
      </c>
    </row>
    <row r="111" spans="1:4" ht="31.5" x14ac:dyDescent="0.25">
      <c r="A111" s="341" t="s">
        <v>876</v>
      </c>
      <c r="B111" s="342">
        <v>43525</v>
      </c>
      <c r="C111" s="349" t="s">
        <v>765</v>
      </c>
      <c r="D111" s="343">
        <v>12</v>
      </c>
    </row>
    <row r="112" spans="1:4" ht="31.5" x14ac:dyDescent="0.25">
      <c r="A112" s="341" t="s">
        <v>877</v>
      </c>
      <c r="B112" s="342">
        <v>43527</v>
      </c>
      <c r="C112" s="301" t="s">
        <v>878</v>
      </c>
      <c r="D112" s="341">
        <v>30</v>
      </c>
    </row>
    <row r="113" spans="1:4" ht="31.5" x14ac:dyDescent="0.25">
      <c r="A113" s="341" t="s">
        <v>879</v>
      </c>
      <c r="B113" s="342">
        <v>43531</v>
      </c>
      <c r="C113" s="339" t="s">
        <v>880</v>
      </c>
      <c r="D113" s="341">
        <v>7</v>
      </c>
    </row>
    <row r="114" spans="1:4" ht="31.5" x14ac:dyDescent="0.25">
      <c r="A114" s="341" t="s">
        <v>391</v>
      </c>
      <c r="B114" s="350">
        <v>43548</v>
      </c>
      <c r="C114" s="341" t="s">
        <v>717</v>
      </c>
      <c r="D114" s="341">
        <v>20</v>
      </c>
    </row>
    <row r="115" spans="1:4" ht="47.25" x14ac:dyDescent="0.25">
      <c r="A115" s="341" t="s">
        <v>392</v>
      </c>
      <c r="B115" s="342">
        <v>43554</v>
      </c>
      <c r="C115" s="343" t="s">
        <v>717</v>
      </c>
      <c r="D115" s="341">
        <v>35</v>
      </c>
    </row>
    <row r="116" spans="1:4" ht="31.5" x14ac:dyDescent="0.25">
      <c r="A116" s="341" t="s">
        <v>517</v>
      </c>
      <c r="B116" s="342" t="s">
        <v>881</v>
      </c>
      <c r="C116" s="343" t="s">
        <v>519</v>
      </c>
      <c r="D116" s="343">
        <v>3</v>
      </c>
    </row>
    <row r="117" spans="1:4" ht="47.25" x14ac:dyDescent="0.25">
      <c r="A117" s="341" t="s">
        <v>882</v>
      </c>
      <c r="B117" s="350">
        <v>43565</v>
      </c>
      <c r="C117" s="341" t="s">
        <v>736</v>
      </c>
      <c r="D117" s="341">
        <v>10</v>
      </c>
    </row>
    <row r="118" spans="1:4" ht="63" x14ac:dyDescent="0.25">
      <c r="A118" s="341" t="s">
        <v>883</v>
      </c>
      <c r="B118" s="350" t="s">
        <v>884</v>
      </c>
      <c r="C118" s="341" t="s">
        <v>885</v>
      </c>
      <c r="D118" s="341">
        <v>84</v>
      </c>
    </row>
    <row r="119" spans="1:4" ht="63" x14ac:dyDescent="0.25">
      <c r="A119" s="341" t="s">
        <v>886</v>
      </c>
      <c r="B119" s="342">
        <v>43581</v>
      </c>
      <c r="C119" s="343" t="s">
        <v>887</v>
      </c>
      <c r="D119" s="343">
        <v>35</v>
      </c>
    </row>
    <row r="120" spans="1:4" ht="31.5" x14ac:dyDescent="0.25">
      <c r="A120" s="341" t="s">
        <v>888</v>
      </c>
      <c r="B120" s="342">
        <v>43593</v>
      </c>
      <c r="C120" s="343" t="s">
        <v>717</v>
      </c>
      <c r="D120" s="343">
        <v>47</v>
      </c>
    </row>
    <row r="121" spans="1:4" ht="47.25" x14ac:dyDescent="0.25">
      <c r="A121" s="341" t="s">
        <v>531</v>
      </c>
      <c r="B121" s="342">
        <v>43593</v>
      </c>
      <c r="C121" s="343" t="s">
        <v>889</v>
      </c>
      <c r="D121" s="343">
        <v>15</v>
      </c>
    </row>
    <row r="122" spans="1:4" ht="78.75" x14ac:dyDescent="0.25">
      <c r="A122" s="341" t="s">
        <v>890</v>
      </c>
      <c r="B122" s="350">
        <v>43594</v>
      </c>
      <c r="C122" s="341" t="s">
        <v>891</v>
      </c>
      <c r="D122" s="351">
        <v>150</v>
      </c>
    </row>
    <row r="123" spans="1:4" ht="47.25" x14ac:dyDescent="0.25">
      <c r="A123" s="341" t="s">
        <v>892</v>
      </c>
      <c r="B123" s="350">
        <v>43599</v>
      </c>
      <c r="C123" s="341" t="s">
        <v>717</v>
      </c>
      <c r="D123" s="351">
        <v>5</v>
      </c>
    </row>
    <row r="124" spans="1:4" ht="47.25" x14ac:dyDescent="0.25">
      <c r="A124" s="341" t="s">
        <v>398</v>
      </c>
      <c r="B124" s="342">
        <v>43603</v>
      </c>
      <c r="C124" s="343" t="s">
        <v>717</v>
      </c>
      <c r="D124" s="352">
        <v>45</v>
      </c>
    </row>
    <row r="125" spans="1:4" ht="47.25" x14ac:dyDescent="0.25">
      <c r="A125" s="341" t="s">
        <v>893</v>
      </c>
      <c r="B125" s="342">
        <v>43604</v>
      </c>
      <c r="C125" s="343" t="s">
        <v>894</v>
      </c>
      <c r="D125" s="341">
        <v>3</v>
      </c>
    </row>
    <row r="126" spans="1:4" ht="63" x14ac:dyDescent="0.25">
      <c r="A126" s="341" t="s">
        <v>895</v>
      </c>
      <c r="B126" s="342">
        <v>43615</v>
      </c>
      <c r="C126" s="341" t="s">
        <v>896</v>
      </c>
      <c r="D126" s="343">
        <v>35</v>
      </c>
    </row>
    <row r="127" spans="1:4" ht="31.5" x14ac:dyDescent="0.25">
      <c r="A127" s="341" t="s">
        <v>394</v>
      </c>
      <c r="B127" s="350">
        <v>43619</v>
      </c>
      <c r="C127" s="341" t="s">
        <v>897</v>
      </c>
      <c r="D127" s="341">
        <v>35</v>
      </c>
    </row>
    <row r="128" spans="1:4" ht="31.5" x14ac:dyDescent="0.25">
      <c r="A128" s="341" t="s">
        <v>291</v>
      </c>
      <c r="B128" s="342">
        <v>43638</v>
      </c>
      <c r="C128" s="343" t="s">
        <v>820</v>
      </c>
      <c r="D128" s="343">
        <v>5</v>
      </c>
    </row>
    <row r="129" spans="1:4" ht="31.5" x14ac:dyDescent="0.25">
      <c r="A129" s="341" t="s">
        <v>898</v>
      </c>
      <c r="B129" s="342">
        <v>43638</v>
      </c>
      <c r="C129" s="343" t="s">
        <v>899</v>
      </c>
      <c r="D129" s="343">
        <v>15</v>
      </c>
    </row>
    <row r="130" spans="1:4" ht="31.5" x14ac:dyDescent="0.25">
      <c r="A130" s="301" t="s">
        <v>402</v>
      </c>
      <c r="B130" s="335">
        <v>43673</v>
      </c>
      <c r="C130" s="334" t="s">
        <v>878</v>
      </c>
      <c r="D130" s="334">
        <v>48</v>
      </c>
    </row>
    <row r="131" spans="1:4" ht="31.5" x14ac:dyDescent="0.25">
      <c r="A131" s="301" t="s">
        <v>900</v>
      </c>
      <c r="B131" s="337">
        <v>43680</v>
      </c>
      <c r="C131" s="301" t="s">
        <v>901</v>
      </c>
      <c r="D131" s="301">
        <v>35</v>
      </c>
    </row>
    <row r="132" spans="1:4" ht="31.5" x14ac:dyDescent="0.25">
      <c r="A132" s="301" t="s">
        <v>902</v>
      </c>
      <c r="B132" s="337">
        <v>43687</v>
      </c>
      <c r="C132" s="301" t="s">
        <v>903</v>
      </c>
      <c r="D132" s="301">
        <v>25</v>
      </c>
    </row>
    <row r="133" spans="1:4" ht="31.5" x14ac:dyDescent="0.25">
      <c r="A133" s="301" t="s">
        <v>403</v>
      </c>
      <c r="B133" s="337">
        <v>43693</v>
      </c>
      <c r="C133" s="301" t="s">
        <v>904</v>
      </c>
      <c r="D133" s="301">
        <v>32</v>
      </c>
    </row>
    <row r="134" spans="1:4" ht="31.5" x14ac:dyDescent="0.25">
      <c r="A134" s="353" t="s">
        <v>549</v>
      </c>
      <c r="B134" s="354">
        <v>43742</v>
      </c>
      <c r="C134" s="301" t="s">
        <v>551</v>
      </c>
      <c r="D134" s="355">
        <v>25</v>
      </c>
    </row>
    <row r="135" spans="1:4" ht="47.25" x14ac:dyDescent="0.25">
      <c r="A135" s="301" t="s">
        <v>905</v>
      </c>
      <c r="B135" s="335">
        <v>43759</v>
      </c>
      <c r="C135" s="301" t="s">
        <v>810</v>
      </c>
      <c r="D135" s="349">
        <v>28</v>
      </c>
    </row>
    <row r="136" spans="1:4" ht="31.5" x14ac:dyDescent="0.25">
      <c r="A136" s="343" t="s">
        <v>906</v>
      </c>
      <c r="B136" s="354">
        <v>43763</v>
      </c>
      <c r="C136" s="343" t="s">
        <v>717</v>
      </c>
      <c r="D136" s="343">
        <v>16</v>
      </c>
    </row>
    <row r="137" spans="1:4" ht="31.5" x14ac:dyDescent="0.25">
      <c r="A137" s="356" t="s">
        <v>907</v>
      </c>
      <c r="B137" s="357">
        <v>43797</v>
      </c>
      <c r="C137" s="353" t="s">
        <v>908</v>
      </c>
      <c r="D137" s="358">
        <v>26</v>
      </c>
    </row>
    <row r="138" spans="1:4" ht="31.5" x14ac:dyDescent="0.25">
      <c r="A138" s="359" t="s">
        <v>909</v>
      </c>
      <c r="B138" s="360" t="s">
        <v>910</v>
      </c>
      <c r="C138" s="359" t="s">
        <v>911</v>
      </c>
      <c r="D138" s="359">
        <v>7</v>
      </c>
    </row>
    <row r="139" spans="1:4" ht="18.75" x14ac:dyDescent="0.25">
      <c r="A139" s="199" t="s">
        <v>255</v>
      </c>
      <c r="B139" s="193"/>
      <c r="C139" s="192"/>
      <c r="D139" s="196">
        <f>SUM(D140:D160)</f>
        <v>342</v>
      </c>
    </row>
    <row r="140" spans="1:4" ht="31.5" x14ac:dyDescent="0.25">
      <c r="A140" s="353" t="s">
        <v>912</v>
      </c>
      <c r="B140" s="357">
        <v>43518</v>
      </c>
      <c r="C140" s="353" t="s">
        <v>309</v>
      </c>
      <c r="D140" s="361">
        <v>10</v>
      </c>
    </row>
    <row r="141" spans="1:4" ht="31.5" x14ac:dyDescent="0.25">
      <c r="A141" s="362" t="s">
        <v>913</v>
      </c>
      <c r="B141" s="363">
        <v>43527</v>
      </c>
      <c r="C141" s="364" t="s">
        <v>914</v>
      </c>
      <c r="D141" s="365">
        <v>16</v>
      </c>
    </row>
    <row r="142" spans="1:4" ht="78.75" x14ac:dyDescent="0.25">
      <c r="A142" s="353" t="s">
        <v>915</v>
      </c>
      <c r="B142" s="357">
        <v>43533</v>
      </c>
      <c r="C142" s="353" t="s">
        <v>916</v>
      </c>
      <c r="D142" s="353">
        <v>9</v>
      </c>
    </row>
    <row r="143" spans="1:4" ht="47.25" x14ac:dyDescent="0.25">
      <c r="A143" s="362" t="s">
        <v>917</v>
      </c>
      <c r="B143" s="366">
        <v>43580</v>
      </c>
      <c r="C143" s="353" t="s">
        <v>918</v>
      </c>
      <c r="D143" s="367">
        <v>12</v>
      </c>
    </row>
    <row r="144" spans="1:4" ht="47.25" x14ac:dyDescent="0.25">
      <c r="A144" s="362" t="s">
        <v>919</v>
      </c>
      <c r="B144" s="366">
        <v>43599</v>
      </c>
      <c r="C144" s="353" t="s">
        <v>920</v>
      </c>
      <c r="D144" s="358">
        <v>8</v>
      </c>
    </row>
    <row r="145" spans="1:4" ht="31.5" x14ac:dyDescent="0.25">
      <c r="A145" s="368" t="s">
        <v>578</v>
      </c>
      <c r="B145" s="357">
        <v>43610</v>
      </c>
      <c r="C145" s="369" t="s">
        <v>579</v>
      </c>
      <c r="D145" s="353">
        <v>13</v>
      </c>
    </row>
    <row r="146" spans="1:4" ht="31.5" x14ac:dyDescent="0.25">
      <c r="A146" s="368" t="s">
        <v>921</v>
      </c>
      <c r="B146" s="357">
        <v>43613</v>
      </c>
      <c r="C146" s="369" t="s">
        <v>922</v>
      </c>
      <c r="D146" s="353">
        <v>7</v>
      </c>
    </row>
    <row r="147" spans="1:4" ht="47.25" x14ac:dyDescent="0.25">
      <c r="A147" s="368" t="s">
        <v>593</v>
      </c>
      <c r="B147" s="357">
        <v>43619</v>
      </c>
      <c r="C147" s="369" t="s">
        <v>594</v>
      </c>
      <c r="D147" s="353">
        <v>6</v>
      </c>
    </row>
    <row r="148" spans="1:4" ht="15.75" x14ac:dyDescent="0.25">
      <c r="A148" s="370" t="s">
        <v>923</v>
      </c>
      <c r="B148" s="357">
        <v>43621</v>
      </c>
      <c r="C148" s="369" t="s">
        <v>924</v>
      </c>
      <c r="D148" s="353">
        <v>3</v>
      </c>
    </row>
    <row r="149" spans="1:4" ht="47.25" x14ac:dyDescent="0.25">
      <c r="A149" s="368" t="s">
        <v>925</v>
      </c>
      <c r="B149" s="357">
        <v>43620</v>
      </c>
      <c r="C149" s="353" t="s">
        <v>586</v>
      </c>
      <c r="D149" s="371">
        <v>14</v>
      </c>
    </row>
    <row r="150" spans="1:4" ht="47.25" x14ac:dyDescent="0.25">
      <c r="A150" s="301" t="s">
        <v>926</v>
      </c>
      <c r="B150" s="337">
        <v>43621</v>
      </c>
      <c r="C150" s="301" t="s">
        <v>927</v>
      </c>
      <c r="D150" s="334">
        <v>20</v>
      </c>
    </row>
    <row r="151" spans="1:4" ht="15.75" x14ac:dyDescent="0.25">
      <c r="A151" s="301" t="s">
        <v>928</v>
      </c>
      <c r="B151" s="337">
        <v>43625</v>
      </c>
      <c r="C151" s="301" t="s">
        <v>924</v>
      </c>
      <c r="D151" s="334">
        <v>3</v>
      </c>
    </row>
    <row r="152" spans="1:4" ht="30.75" customHeight="1" x14ac:dyDescent="0.25">
      <c r="A152" s="341" t="s">
        <v>588</v>
      </c>
      <c r="B152" s="372">
        <v>43627</v>
      </c>
      <c r="C152" s="341" t="s">
        <v>589</v>
      </c>
      <c r="D152" s="373">
        <v>3</v>
      </c>
    </row>
    <row r="153" spans="1:4" ht="15.75" x14ac:dyDescent="0.25">
      <c r="A153" s="374" t="s">
        <v>929</v>
      </c>
      <c r="B153" s="363">
        <v>43628</v>
      </c>
      <c r="C153" s="339" t="s">
        <v>930</v>
      </c>
      <c r="D153" s="374">
        <v>60</v>
      </c>
    </row>
    <row r="154" spans="1:4" ht="31.5" x14ac:dyDescent="0.25">
      <c r="A154" s="353" t="s">
        <v>595</v>
      </c>
      <c r="B154" s="375">
        <v>43651</v>
      </c>
      <c r="C154" s="358" t="s">
        <v>596</v>
      </c>
      <c r="D154" s="353">
        <v>23</v>
      </c>
    </row>
    <row r="155" spans="1:4" ht="47.25" x14ac:dyDescent="0.25">
      <c r="A155" s="353" t="s">
        <v>931</v>
      </c>
      <c r="B155" s="375">
        <v>43697</v>
      </c>
      <c r="C155" s="358" t="s">
        <v>847</v>
      </c>
      <c r="D155" s="358">
        <v>7</v>
      </c>
    </row>
    <row r="156" spans="1:4" ht="15.75" x14ac:dyDescent="0.25">
      <c r="A156" s="353" t="s">
        <v>932</v>
      </c>
      <c r="B156" s="375">
        <v>43701</v>
      </c>
      <c r="C156" s="358" t="s">
        <v>933</v>
      </c>
      <c r="D156" s="358">
        <v>30</v>
      </c>
    </row>
    <row r="157" spans="1:4" ht="31.5" x14ac:dyDescent="0.25">
      <c r="A157" s="301" t="s">
        <v>603</v>
      </c>
      <c r="B157" s="375">
        <v>43716</v>
      </c>
      <c r="C157" s="358" t="s">
        <v>934</v>
      </c>
      <c r="D157" s="353">
        <v>9</v>
      </c>
    </row>
    <row r="158" spans="1:4" ht="31.5" x14ac:dyDescent="0.25">
      <c r="A158" s="353" t="s">
        <v>606</v>
      </c>
      <c r="B158" s="357">
        <v>43723</v>
      </c>
      <c r="C158" s="353" t="s">
        <v>607</v>
      </c>
      <c r="D158" s="353">
        <v>50</v>
      </c>
    </row>
    <row r="159" spans="1:4" ht="63" x14ac:dyDescent="0.25">
      <c r="A159" s="301" t="s">
        <v>611</v>
      </c>
      <c r="B159" s="375">
        <v>43727</v>
      </c>
      <c r="C159" s="375" t="s">
        <v>935</v>
      </c>
      <c r="D159" s="353">
        <v>9</v>
      </c>
    </row>
    <row r="160" spans="1:4" s="242" customFormat="1" ht="31.5" x14ac:dyDescent="0.25">
      <c r="A160" s="301" t="s">
        <v>936</v>
      </c>
      <c r="B160" s="375">
        <v>43729</v>
      </c>
      <c r="C160" s="375" t="s">
        <v>295</v>
      </c>
      <c r="D160" s="353">
        <v>30</v>
      </c>
    </row>
    <row r="161" spans="1:4" ht="18.75" x14ac:dyDescent="0.25">
      <c r="A161" s="199" t="s">
        <v>256</v>
      </c>
      <c r="B161" s="193"/>
      <c r="C161" s="192"/>
      <c r="D161" s="196">
        <f>SUM(D162:D174)</f>
        <v>161</v>
      </c>
    </row>
    <row r="162" spans="1:4" ht="31.5" x14ac:dyDescent="0.25">
      <c r="A162" s="301" t="s">
        <v>937</v>
      </c>
      <c r="B162" s="337">
        <v>43472</v>
      </c>
      <c r="C162" s="301" t="s">
        <v>938</v>
      </c>
      <c r="D162" s="301">
        <v>15</v>
      </c>
    </row>
    <row r="163" spans="1:4" s="242" customFormat="1" ht="47.25" x14ac:dyDescent="0.25">
      <c r="A163" s="301" t="s">
        <v>939</v>
      </c>
      <c r="B163" s="353" t="s">
        <v>940</v>
      </c>
      <c r="C163" s="353" t="s">
        <v>360</v>
      </c>
      <c r="D163" s="353">
        <v>15</v>
      </c>
    </row>
    <row r="164" spans="1:4" s="242" customFormat="1" ht="15.75" x14ac:dyDescent="0.25">
      <c r="A164" s="376" t="s">
        <v>631</v>
      </c>
      <c r="B164" s="377">
        <v>43485</v>
      </c>
      <c r="C164" s="378" t="s">
        <v>632</v>
      </c>
      <c r="D164" s="378">
        <v>15</v>
      </c>
    </row>
    <row r="165" spans="1:4" s="242" customFormat="1" ht="47.25" x14ac:dyDescent="0.25">
      <c r="A165" s="301" t="s">
        <v>941</v>
      </c>
      <c r="B165" s="357">
        <v>43466</v>
      </c>
      <c r="C165" s="353" t="s">
        <v>360</v>
      </c>
      <c r="D165" s="353">
        <v>12</v>
      </c>
    </row>
    <row r="166" spans="1:4" s="242" customFormat="1" ht="31.5" x14ac:dyDescent="0.25">
      <c r="A166" s="301" t="s">
        <v>643</v>
      </c>
      <c r="B166" s="357">
        <v>43561</v>
      </c>
      <c r="C166" s="353" t="s">
        <v>356</v>
      </c>
      <c r="D166" s="378">
        <v>3</v>
      </c>
    </row>
    <row r="167" spans="1:4" s="242" customFormat="1" ht="31.5" x14ac:dyDescent="0.25">
      <c r="A167" s="301" t="s">
        <v>942</v>
      </c>
      <c r="B167" s="357" t="s">
        <v>943</v>
      </c>
      <c r="C167" s="353" t="s">
        <v>944</v>
      </c>
      <c r="D167" s="379">
        <v>4</v>
      </c>
    </row>
    <row r="168" spans="1:4" s="242" customFormat="1" ht="30" x14ac:dyDescent="0.25">
      <c r="A168" s="380" t="s">
        <v>653</v>
      </c>
      <c r="B168" s="381" t="s">
        <v>945</v>
      </c>
      <c r="C168" s="382" t="s">
        <v>946</v>
      </c>
      <c r="D168" s="353">
        <v>9</v>
      </c>
    </row>
    <row r="169" spans="1:4" s="242" customFormat="1" ht="31.5" x14ac:dyDescent="0.25">
      <c r="A169" s="301" t="s">
        <v>947</v>
      </c>
      <c r="B169" s="337">
        <v>43590</v>
      </c>
      <c r="C169" s="301" t="s">
        <v>311</v>
      </c>
      <c r="D169" s="353">
        <v>12</v>
      </c>
    </row>
    <row r="170" spans="1:4" s="242" customFormat="1" ht="47.25" x14ac:dyDescent="0.25">
      <c r="A170" s="301" t="s">
        <v>793</v>
      </c>
      <c r="B170" s="337">
        <v>43591</v>
      </c>
      <c r="C170" s="301" t="s">
        <v>760</v>
      </c>
      <c r="D170" s="353">
        <v>37</v>
      </c>
    </row>
    <row r="171" spans="1:4" s="242" customFormat="1" ht="30" x14ac:dyDescent="0.25">
      <c r="A171" s="382" t="s">
        <v>948</v>
      </c>
      <c r="B171" s="383" t="s">
        <v>949</v>
      </c>
      <c r="C171" s="382" t="s">
        <v>878</v>
      </c>
      <c r="D171" s="379">
        <v>1</v>
      </c>
    </row>
    <row r="172" spans="1:4" s="242" customFormat="1" ht="15.75" x14ac:dyDescent="0.25">
      <c r="A172" s="382" t="s">
        <v>950</v>
      </c>
      <c r="B172" s="383">
        <v>43729</v>
      </c>
      <c r="C172" s="382" t="s">
        <v>951</v>
      </c>
      <c r="D172" s="378">
        <v>7</v>
      </c>
    </row>
    <row r="173" spans="1:4" s="242" customFormat="1" ht="47.25" x14ac:dyDescent="0.25">
      <c r="A173" s="301" t="s">
        <v>952</v>
      </c>
      <c r="B173" s="337">
        <v>43730</v>
      </c>
      <c r="C173" s="301" t="s">
        <v>356</v>
      </c>
      <c r="D173" s="358">
        <v>12</v>
      </c>
    </row>
    <row r="174" spans="1:4" s="242" customFormat="1" ht="47.25" x14ac:dyDescent="0.25">
      <c r="A174" s="301" t="s">
        <v>953</v>
      </c>
      <c r="B174" s="301" t="s">
        <v>665</v>
      </c>
      <c r="C174" s="301" t="s">
        <v>356</v>
      </c>
      <c r="D174" s="358">
        <v>19</v>
      </c>
    </row>
    <row r="175" spans="1:4" ht="18.75" x14ac:dyDescent="0.25">
      <c r="A175" s="199" t="s">
        <v>252</v>
      </c>
      <c r="B175" s="193"/>
      <c r="C175" s="192"/>
      <c r="D175" s="196">
        <f>SUM(D176:D181)</f>
        <v>109</v>
      </c>
    </row>
    <row r="176" spans="1:4" ht="47.25" x14ac:dyDescent="0.25">
      <c r="A176" s="301" t="s">
        <v>954</v>
      </c>
      <c r="B176" s="337" t="s">
        <v>955</v>
      </c>
      <c r="C176" s="301" t="s">
        <v>956</v>
      </c>
      <c r="D176" s="353">
        <v>5</v>
      </c>
    </row>
    <row r="177" spans="1:4" s="242" customFormat="1" ht="47.25" x14ac:dyDescent="0.25">
      <c r="A177" s="301" t="s">
        <v>957</v>
      </c>
      <c r="B177" s="337" t="s">
        <v>958</v>
      </c>
      <c r="C177" s="301" t="s">
        <v>356</v>
      </c>
      <c r="D177" s="353">
        <v>35</v>
      </c>
    </row>
    <row r="178" spans="1:4" s="242" customFormat="1" ht="31.5" x14ac:dyDescent="0.25">
      <c r="A178" s="301" t="s">
        <v>959</v>
      </c>
      <c r="B178" s="335">
        <v>43550</v>
      </c>
      <c r="C178" s="334" t="s">
        <v>725</v>
      </c>
      <c r="D178" s="334">
        <v>51</v>
      </c>
    </row>
    <row r="179" spans="1:4" s="242" customFormat="1" ht="31.5" x14ac:dyDescent="0.25">
      <c r="A179" s="301" t="s">
        <v>960</v>
      </c>
      <c r="B179" s="337">
        <v>43621</v>
      </c>
      <c r="C179" s="301" t="s">
        <v>356</v>
      </c>
      <c r="D179" s="358">
        <v>5</v>
      </c>
    </row>
    <row r="180" spans="1:4" s="242" customFormat="1" ht="47.25" x14ac:dyDescent="0.25">
      <c r="A180" s="301" t="s">
        <v>690</v>
      </c>
      <c r="B180" s="337">
        <v>43628</v>
      </c>
      <c r="C180" s="301" t="s">
        <v>691</v>
      </c>
      <c r="D180" s="358">
        <v>12</v>
      </c>
    </row>
    <row r="181" spans="1:4" ht="47.25" x14ac:dyDescent="0.25">
      <c r="A181" s="301" t="s">
        <v>961</v>
      </c>
      <c r="B181" s="337" t="s">
        <v>665</v>
      </c>
      <c r="C181" s="301" t="s">
        <v>962</v>
      </c>
      <c r="D181" s="358">
        <v>1</v>
      </c>
    </row>
    <row r="182" spans="1:4" ht="18.75" x14ac:dyDescent="0.25">
      <c r="A182" s="199" t="s">
        <v>253</v>
      </c>
      <c r="B182" s="193"/>
      <c r="C182" s="192"/>
      <c r="D182" s="196">
        <f>SUM(D183:D186)</f>
        <v>24</v>
      </c>
    </row>
    <row r="183" spans="1:4" ht="47.25" x14ac:dyDescent="0.25">
      <c r="A183" s="353" t="s">
        <v>695</v>
      </c>
      <c r="B183" s="337">
        <v>43586</v>
      </c>
      <c r="C183" s="353" t="s">
        <v>697</v>
      </c>
      <c r="D183" s="353">
        <v>12</v>
      </c>
    </row>
    <row r="184" spans="1:4" ht="47.25" x14ac:dyDescent="0.25">
      <c r="A184" s="353" t="s">
        <v>706</v>
      </c>
      <c r="B184" s="353" t="s">
        <v>963</v>
      </c>
      <c r="C184" s="353" t="s">
        <v>964</v>
      </c>
      <c r="D184" s="353">
        <v>12</v>
      </c>
    </row>
    <row r="185" spans="1:4" ht="18.75" x14ac:dyDescent="0.25">
      <c r="A185" s="302"/>
      <c r="B185" s="302"/>
      <c r="C185" s="302"/>
      <c r="D185" s="265"/>
    </row>
    <row r="186" spans="1:4" ht="18.75" x14ac:dyDescent="0.25">
      <c r="A186" s="78"/>
      <c r="B186" s="61"/>
      <c r="C186" s="78"/>
      <c r="D186" s="21"/>
    </row>
  </sheetData>
  <sheetProtection sort="0" autoFilter="0" pivotTables="0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L268"/>
  <sheetViews>
    <sheetView view="pageBreakPreview" zoomScale="70" zoomScaleNormal="80" zoomScaleSheetLayoutView="70" workbookViewId="0">
      <selection activeCell="B163" sqref="B163:L16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 customWidth="1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38" t="s">
        <v>101</v>
      </c>
      <c r="B1" s="438"/>
      <c r="C1" s="438"/>
      <c r="D1" s="438"/>
      <c r="E1" s="438"/>
      <c r="F1" s="438"/>
      <c r="G1" s="438"/>
      <c r="H1" s="438"/>
      <c r="I1" s="438"/>
      <c r="J1" s="438"/>
      <c r="K1" s="162"/>
      <c r="L1" s="162"/>
    </row>
    <row r="2" spans="1:12" s="5" customFormat="1" ht="37.5" customHeight="1" x14ac:dyDescent="0.25">
      <c r="A2" s="443" t="s">
        <v>62</v>
      </c>
      <c r="B2" s="437" t="s">
        <v>55</v>
      </c>
      <c r="C2" s="437" t="s">
        <v>56</v>
      </c>
      <c r="D2" s="437"/>
      <c r="E2" s="437" t="s">
        <v>57</v>
      </c>
      <c r="F2" s="437" t="s">
        <v>58</v>
      </c>
      <c r="G2" s="439" t="s">
        <v>63</v>
      </c>
      <c r="H2" s="440"/>
      <c r="I2" s="441"/>
      <c r="J2" s="437" t="s">
        <v>64</v>
      </c>
      <c r="K2" s="439" t="s">
        <v>247</v>
      </c>
      <c r="L2" s="439" t="s">
        <v>220</v>
      </c>
    </row>
    <row r="3" spans="1:12" s="5" customFormat="1" ht="57.75" customHeight="1" x14ac:dyDescent="0.25">
      <c r="A3" s="443"/>
      <c r="B3" s="437"/>
      <c r="C3" s="26" t="s">
        <v>59</v>
      </c>
      <c r="D3" s="26" t="s">
        <v>90</v>
      </c>
      <c r="E3" s="437"/>
      <c r="F3" s="437"/>
      <c r="G3" s="161" t="s">
        <v>65</v>
      </c>
      <c r="H3" s="161" t="s">
        <v>246</v>
      </c>
      <c r="I3" s="161" t="s">
        <v>66</v>
      </c>
      <c r="J3" s="437"/>
      <c r="K3" s="439"/>
      <c r="L3" s="439"/>
    </row>
    <row r="4" spans="1:12" s="5" customFormat="1" ht="75" customHeight="1" x14ac:dyDescent="0.25">
      <c r="A4" s="68" t="s">
        <v>67</v>
      </c>
      <c r="B4" s="28" t="s">
        <v>60</v>
      </c>
      <c r="C4" s="28">
        <f>SUM(C5,C9,C20)</f>
        <v>10</v>
      </c>
      <c r="D4" s="28">
        <f>SUM(D5,D9,D20)</f>
        <v>10</v>
      </c>
      <c r="E4" s="125"/>
      <c r="F4" s="28"/>
      <c r="G4" s="28">
        <f t="shared" ref="G4:L4" si="0">SUM(G5,G9,G20)</f>
        <v>126</v>
      </c>
      <c r="H4" s="125">
        <f t="shared" si="0"/>
        <v>134</v>
      </c>
      <c r="I4" s="125">
        <f t="shared" si="0"/>
        <v>2480</v>
      </c>
      <c r="J4" s="124">
        <f t="shared" si="0"/>
        <v>0</v>
      </c>
      <c r="K4" s="124">
        <f t="shared" si="0"/>
        <v>0</v>
      </c>
      <c r="L4" s="124">
        <f t="shared" si="0"/>
        <v>0</v>
      </c>
    </row>
    <row r="5" spans="1:12" s="5" customFormat="1" ht="21.6" customHeight="1" x14ac:dyDescent="0.25">
      <c r="A5" s="65"/>
      <c r="B5" s="170" t="s">
        <v>248</v>
      </c>
      <c r="C5" s="171">
        <f>SUM(C6:C8)</f>
        <v>0</v>
      </c>
      <c r="D5" s="171">
        <f>SUM(D6:D8)</f>
        <v>0</v>
      </c>
      <c r="E5" s="172"/>
      <c r="F5" s="173"/>
      <c r="G5" s="171">
        <f t="shared" ref="G5:L5" si="1">SUM(G6:G8)</f>
        <v>0</v>
      </c>
      <c r="H5" s="171">
        <f t="shared" si="1"/>
        <v>0</v>
      </c>
      <c r="I5" s="171">
        <f t="shared" si="1"/>
        <v>0</v>
      </c>
      <c r="J5" s="173">
        <f t="shared" si="1"/>
        <v>0</v>
      </c>
      <c r="K5" s="173">
        <f t="shared" si="1"/>
        <v>0</v>
      </c>
      <c r="L5" s="174">
        <f t="shared" si="1"/>
        <v>0</v>
      </c>
    </row>
    <row r="6" spans="1:12" s="5" customFormat="1" x14ac:dyDescent="0.25">
      <c r="A6" s="65"/>
      <c r="B6" s="78"/>
      <c r="C6" s="64"/>
      <c r="D6" s="64"/>
      <c r="E6" s="122"/>
      <c r="F6" s="123"/>
      <c r="G6" s="21"/>
      <c r="H6" s="21"/>
      <c r="I6" s="21"/>
      <c r="J6" s="167"/>
      <c r="K6" s="167"/>
      <c r="L6" s="167"/>
    </row>
    <row r="7" spans="1:12" s="5" customFormat="1" x14ac:dyDescent="0.25">
      <c r="A7" s="65"/>
      <c r="B7" s="78"/>
      <c r="C7" s="64"/>
      <c r="D7" s="64"/>
      <c r="E7" s="122"/>
      <c r="F7" s="123"/>
      <c r="G7" s="21"/>
      <c r="H7" s="21"/>
      <c r="I7" s="21"/>
      <c r="J7" s="167"/>
      <c r="K7" s="167"/>
      <c r="L7" s="167"/>
    </row>
    <row r="8" spans="1:12" s="5" customFormat="1" x14ac:dyDescent="0.25">
      <c r="A8" s="65"/>
      <c r="B8" s="78"/>
      <c r="C8" s="64"/>
      <c r="D8" s="64"/>
      <c r="E8" s="122"/>
      <c r="F8" s="123"/>
      <c r="G8" s="21"/>
      <c r="H8" s="21"/>
      <c r="I8" s="21"/>
      <c r="J8" s="167"/>
      <c r="K8" s="167"/>
      <c r="L8" s="167"/>
    </row>
    <row r="9" spans="1:12" s="5" customFormat="1" x14ac:dyDescent="0.25">
      <c r="A9" s="65"/>
      <c r="B9" s="170" t="s">
        <v>249</v>
      </c>
      <c r="C9" s="171">
        <f>SUM(C10:C19)</f>
        <v>8</v>
      </c>
      <c r="D9" s="171">
        <f>SUM(D10:D19)</f>
        <v>8</v>
      </c>
      <c r="E9" s="172"/>
      <c r="F9" s="173"/>
      <c r="G9" s="171">
        <f t="shared" ref="G9:L9" si="2">SUM(G10:G19)</f>
        <v>116</v>
      </c>
      <c r="H9" s="171">
        <f t="shared" si="2"/>
        <v>64</v>
      </c>
      <c r="I9" s="171">
        <f t="shared" si="2"/>
        <v>1935</v>
      </c>
      <c r="J9" s="173">
        <f t="shared" si="2"/>
        <v>0</v>
      </c>
      <c r="K9" s="173">
        <f t="shared" si="2"/>
        <v>0</v>
      </c>
      <c r="L9" s="174">
        <f t="shared" si="2"/>
        <v>0</v>
      </c>
    </row>
    <row r="10" spans="1:12" s="5" customFormat="1" ht="56.25" x14ac:dyDescent="0.25">
      <c r="A10" s="65"/>
      <c r="B10" s="253" t="s">
        <v>296</v>
      </c>
      <c r="C10" s="252">
        <v>1</v>
      </c>
      <c r="D10" s="252">
        <v>1</v>
      </c>
      <c r="E10" s="311" t="s">
        <v>452</v>
      </c>
      <c r="F10" s="251" t="s">
        <v>301</v>
      </c>
      <c r="G10" s="245">
        <v>5</v>
      </c>
      <c r="H10" s="252">
        <v>30</v>
      </c>
      <c r="I10" s="245">
        <v>443</v>
      </c>
      <c r="J10" s="167"/>
      <c r="K10" s="167"/>
      <c r="L10" s="167"/>
    </row>
    <row r="11" spans="1:12" s="5" customFormat="1" ht="56.25" x14ac:dyDescent="0.25">
      <c r="A11" s="65"/>
      <c r="B11" s="253" t="s">
        <v>297</v>
      </c>
      <c r="C11" s="252">
        <v>1</v>
      </c>
      <c r="D11" s="252">
        <v>1</v>
      </c>
      <c r="E11" s="250" t="s">
        <v>453</v>
      </c>
      <c r="F11" s="251" t="s">
        <v>298</v>
      </c>
      <c r="G11" s="245">
        <v>15</v>
      </c>
      <c r="H11" s="245">
        <v>10</v>
      </c>
      <c r="I11" s="245">
        <v>765</v>
      </c>
      <c r="J11" s="167"/>
      <c r="K11" s="167"/>
      <c r="L11" s="167"/>
    </row>
    <row r="12" spans="1:12" s="5" customFormat="1" ht="56.25" x14ac:dyDescent="0.25">
      <c r="A12" s="65"/>
      <c r="B12" s="253" t="s">
        <v>454</v>
      </c>
      <c r="C12" s="252">
        <v>1</v>
      </c>
      <c r="D12" s="252">
        <v>1</v>
      </c>
      <c r="E12" s="250" t="s">
        <v>455</v>
      </c>
      <c r="F12" s="251" t="s">
        <v>301</v>
      </c>
      <c r="G12" s="245">
        <v>10</v>
      </c>
      <c r="H12" s="245">
        <v>0</v>
      </c>
      <c r="I12" s="245">
        <v>35</v>
      </c>
      <c r="J12" s="167"/>
      <c r="K12" s="167"/>
      <c r="L12" s="167"/>
    </row>
    <row r="13" spans="1:12" s="5" customFormat="1" ht="56.25" x14ac:dyDescent="0.25">
      <c r="A13" s="65"/>
      <c r="B13" s="253" t="s">
        <v>299</v>
      </c>
      <c r="C13" s="252">
        <v>1</v>
      </c>
      <c r="D13" s="252">
        <v>1</v>
      </c>
      <c r="E13" s="250" t="s">
        <v>455</v>
      </c>
      <c r="F13" s="251" t="s">
        <v>301</v>
      </c>
      <c r="G13" s="245">
        <v>10</v>
      </c>
      <c r="H13" s="245">
        <v>2</v>
      </c>
      <c r="I13" s="252">
        <v>150</v>
      </c>
      <c r="J13" s="167"/>
      <c r="K13" s="167"/>
      <c r="L13" s="167"/>
    </row>
    <row r="14" spans="1:12" s="5" customFormat="1" ht="56.25" x14ac:dyDescent="0.25">
      <c r="A14" s="65"/>
      <c r="B14" s="233" t="s">
        <v>456</v>
      </c>
      <c r="C14" s="252">
        <v>1</v>
      </c>
      <c r="D14" s="252">
        <v>1</v>
      </c>
      <c r="E14" s="250" t="s">
        <v>455</v>
      </c>
      <c r="F14" s="251" t="s">
        <v>301</v>
      </c>
      <c r="G14" s="245">
        <v>36</v>
      </c>
      <c r="H14" s="245">
        <v>0</v>
      </c>
      <c r="I14" s="245">
        <v>177</v>
      </c>
      <c r="J14" s="167"/>
      <c r="K14" s="167"/>
      <c r="L14" s="167"/>
    </row>
    <row r="15" spans="1:12" s="5" customFormat="1" ht="56.25" x14ac:dyDescent="0.25">
      <c r="A15" s="65"/>
      <c r="B15" s="312" t="s">
        <v>457</v>
      </c>
      <c r="C15" s="176">
        <v>1</v>
      </c>
      <c r="D15" s="176">
        <v>1</v>
      </c>
      <c r="E15" s="250" t="s">
        <v>455</v>
      </c>
      <c r="F15" s="251" t="s">
        <v>301</v>
      </c>
      <c r="G15" s="176">
        <v>20</v>
      </c>
      <c r="H15" s="176">
        <v>15</v>
      </c>
      <c r="I15" s="176">
        <v>100</v>
      </c>
      <c r="J15" s="167"/>
      <c r="K15" s="167"/>
      <c r="L15" s="167"/>
    </row>
    <row r="16" spans="1:12" s="5" customFormat="1" ht="56.25" x14ac:dyDescent="0.25">
      <c r="A16" s="65"/>
      <c r="B16" s="253" t="s">
        <v>458</v>
      </c>
      <c r="C16" s="252">
        <v>1</v>
      </c>
      <c r="D16" s="252">
        <v>1</v>
      </c>
      <c r="E16" s="250" t="s">
        <v>455</v>
      </c>
      <c r="F16" s="251" t="s">
        <v>301</v>
      </c>
      <c r="G16" s="245">
        <v>10</v>
      </c>
      <c r="H16" s="252">
        <v>7</v>
      </c>
      <c r="I16" s="245">
        <v>115</v>
      </c>
      <c r="J16" s="167"/>
      <c r="K16" s="167"/>
      <c r="L16" s="167"/>
    </row>
    <row r="17" spans="1:12" s="5" customFormat="1" ht="37.5" x14ac:dyDescent="0.25">
      <c r="A17" s="65"/>
      <c r="B17" s="98" t="s">
        <v>459</v>
      </c>
      <c r="C17" s="252">
        <v>1</v>
      </c>
      <c r="D17" s="252">
        <v>1</v>
      </c>
      <c r="E17" s="250" t="s">
        <v>460</v>
      </c>
      <c r="F17" s="251" t="s">
        <v>301</v>
      </c>
      <c r="G17" s="245">
        <v>10</v>
      </c>
      <c r="H17" s="245">
        <v>0</v>
      </c>
      <c r="I17" s="245">
        <v>150</v>
      </c>
      <c r="J17" s="167"/>
      <c r="K17" s="167"/>
      <c r="L17" s="167"/>
    </row>
    <row r="18" spans="1:12" s="5" customFormat="1" x14ac:dyDescent="0.25">
      <c r="A18" s="65"/>
      <c r="B18" s="253"/>
      <c r="C18" s="252"/>
      <c r="D18" s="252"/>
      <c r="E18" s="250"/>
      <c r="F18" s="251"/>
      <c r="G18" s="245"/>
      <c r="H18" s="245"/>
      <c r="I18" s="245"/>
      <c r="J18" s="167"/>
      <c r="K18" s="167"/>
      <c r="L18" s="167"/>
    </row>
    <row r="19" spans="1:12" s="5" customFormat="1" x14ac:dyDescent="0.25">
      <c r="A19" s="65"/>
      <c r="B19" s="78"/>
      <c r="C19" s="64"/>
      <c r="D19" s="64"/>
      <c r="E19" s="122"/>
      <c r="F19" s="123"/>
      <c r="G19" s="21"/>
      <c r="H19" s="21"/>
      <c r="I19" s="21"/>
      <c r="J19" s="167"/>
      <c r="K19" s="167"/>
      <c r="L19" s="167"/>
    </row>
    <row r="20" spans="1:12" s="5" customFormat="1" x14ac:dyDescent="0.25">
      <c r="A20" s="65"/>
      <c r="B20" s="170" t="s">
        <v>250</v>
      </c>
      <c r="C20" s="171">
        <f>SUM(C21:C24)</f>
        <v>2</v>
      </c>
      <c r="D20" s="171">
        <f>SUM(D21:D24)</f>
        <v>2</v>
      </c>
      <c r="E20" s="172"/>
      <c r="F20" s="173"/>
      <c r="G20" s="171">
        <f t="shared" ref="G20:L20" si="3">SUM(G21:G24)</f>
        <v>10</v>
      </c>
      <c r="H20" s="171">
        <f t="shared" si="3"/>
        <v>70</v>
      </c>
      <c r="I20" s="171">
        <f t="shared" si="3"/>
        <v>545</v>
      </c>
      <c r="J20" s="173">
        <f t="shared" si="3"/>
        <v>0</v>
      </c>
      <c r="K20" s="173">
        <f t="shared" si="3"/>
        <v>0</v>
      </c>
      <c r="L20" s="174">
        <f t="shared" si="3"/>
        <v>0</v>
      </c>
    </row>
    <row r="21" spans="1:12" s="5" customFormat="1" ht="56.25" x14ac:dyDescent="0.25">
      <c r="A21" s="65"/>
      <c r="B21" s="175" t="s">
        <v>300</v>
      </c>
      <c r="C21" s="176">
        <v>1</v>
      </c>
      <c r="D21" s="176">
        <v>1</v>
      </c>
      <c r="E21" s="177" t="s">
        <v>461</v>
      </c>
      <c r="F21" s="178" t="s">
        <v>301</v>
      </c>
      <c r="G21" s="176">
        <v>5</v>
      </c>
      <c r="H21" s="252">
        <v>70</v>
      </c>
      <c r="I21" s="176">
        <v>510</v>
      </c>
      <c r="J21" s="179"/>
      <c r="K21" s="179"/>
      <c r="L21" s="180"/>
    </row>
    <row r="22" spans="1:12" s="5" customFormat="1" ht="56.25" x14ac:dyDescent="0.25">
      <c r="A22" s="65"/>
      <c r="B22" s="175" t="s">
        <v>462</v>
      </c>
      <c r="C22" s="176">
        <v>1</v>
      </c>
      <c r="D22" s="176">
        <v>1</v>
      </c>
      <c r="E22" s="177" t="s">
        <v>461</v>
      </c>
      <c r="F22" s="231" t="s">
        <v>301</v>
      </c>
      <c r="G22" s="176">
        <v>5</v>
      </c>
      <c r="H22" s="176">
        <v>0</v>
      </c>
      <c r="I22" s="176">
        <v>35</v>
      </c>
      <c r="J22" s="179"/>
      <c r="K22" s="179"/>
      <c r="L22" s="180"/>
    </row>
    <row r="23" spans="1:12" s="5" customFormat="1" x14ac:dyDescent="0.3">
      <c r="A23" s="65"/>
      <c r="B23" s="108"/>
      <c r="C23" s="176"/>
      <c r="D23" s="176"/>
      <c r="E23" s="123"/>
      <c r="F23" s="123"/>
      <c r="G23" s="176"/>
      <c r="H23" s="176"/>
      <c r="I23" s="176"/>
      <c r="J23" s="179"/>
      <c r="K23" s="179"/>
      <c r="L23" s="180"/>
    </row>
    <row r="24" spans="1:12" x14ac:dyDescent="0.25">
      <c r="A24" s="65"/>
      <c r="B24" s="78"/>
      <c r="C24" s="64"/>
      <c r="D24" s="64"/>
      <c r="E24" s="123"/>
      <c r="F24" s="61"/>
      <c r="G24" s="21"/>
      <c r="H24" s="21"/>
      <c r="I24" s="21"/>
      <c r="J24" s="167"/>
      <c r="K24" s="167"/>
      <c r="L24" s="167"/>
    </row>
    <row r="25" spans="1:12" s="5" customFormat="1" ht="75" customHeight="1" x14ac:dyDescent="0.25">
      <c r="A25" s="68" t="s">
        <v>68</v>
      </c>
      <c r="B25" s="28" t="s">
        <v>61</v>
      </c>
      <c r="C25" s="28">
        <f>SUM(C26,C30,C36)</f>
        <v>2</v>
      </c>
      <c r="D25" s="28">
        <f>SUM(D26,D30,D36)</f>
        <v>2</v>
      </c>
      <c r="E25" s="125"/>
      <c r="F25" s="66"/>
      <c r="G25" s="125">
        <f>SUM(G26,G30,G36)</f>
        <v>21</v>
      </c>
      <c r="H25" s="125">
        <f>SUM(H26,H30,H36)</f>
        <v>50</v>
      </c>
      <c r="I25" s="125">
        <f>SUM(I26,I30,I36)</f>
        <v>411</v>
      </c>
      <c r="J25" s="124">
        <f>SUM(J26,J30,J36)</f>
        <v>0</v>
      </c>
      <c r="K25" s="124">
        <f>SUM(K26,K30,K36)</f>
        <v>0</v>
      </c>
      <c r="L25" s="124">
        <f>SUM(K26,K30,K36)</f>
        <v>0</v>
      </c>
    </row>
    <row r="26" spans="1:12" s="5" customFormat="1" x14ac:dyDescent="0.25">
      <c r="A26" s="65"/>
      <c r="B26" s="170" t="s">
        <v>248</v>
      </c>
      <c r="C26" s="171">
        <f>SUM(C27:C29)</f>
        <v>1</v>
      </c>
      <c r="D26" s="171">
        <f>SUM(D27:D29)</f>
        <v>1</v>
      </c>
      <c r="E26" s="172"/>
      <c r="F26" s="173"/>
      <c r="G26" s="171">
        <f t="shared" ref="G26:L26" si="4">SUM(G27:G29)</f>
        <v>16</v>
      </c>
      <c r="H26" s="171">
        <f t="shared" si="4"/>
        <v>0</v>
      </c>
      <c r="I26" s="171">
        <f t="shared" si="4"/>
        <v>166</v>
      </c>
      <c r="J26" s="173">
        <f t="shared" si="4"/>
        <v>0</v>
      </c>
      <c r="K26" s="173">
        <f t="shared" si="4"/>
        <v>0</v>
      </c>
      <c r="L26" s="174">
        <f t="shared" si="4"/>
        <v>0</v>
      </c>
    </row>
    <row r="27" spans="1:12" s="5" customFormat="1" ht="56.25" x14ac:dyDescent="0.3">
      <c r="A27" s="65"/>
      <c r="B27" s="253" t="s">
        <v>302</v>
      </c>
      <c r="C27" s="176">
        <v>1</v>
      </c>
      <c r="D27" s="252">
        <v>1</v>
      </c>
      <c r="E27" s="230" t="s">
        <v>463</v>
      </c>
      <c r="F27" s="251" t="s">
        <v>303</v>
      </c>
      <c r="G27" s="245">
        <v>16</v>
      </c>
      <c r="H27" s="245">
        <v>0</v>
      </c>
      <c r="I27" s="245">
        <v>166</v>
      </c>
      <c r="J27" s="250"/>
      <c r="K27" s="250"/>
      <c r="L27" s="250"/>
    </row>
    <row r="28" spans="1:12" s="5" customFormat="1" x14ac:dyDescent="0.25">
      <c r="A28" s="65"/>
      <c r="B28" s="78"/>
      <c r="C28" s="64"/>
      <c r="D28" s="64"/>
      <c r="E28" s="122"/>
      <c r="F28" s="61"/>
      <c r="G28" s="21"/>
      <c r="H28" s="21"/>
      <c r="I28" s="21"/>
      <c r="J28" s="122"/>
      <c r="K28" s="122"/>
      <c r="L28" s="122"/>
    </row>
    <row r="29" spans="1:12" s="5" customFormat="1" x14ac:dyDescent="0.25">
      <c r="A29" s="65"/>
      <c r="B29" s="78"/>
      <c r="C29" s="64"/>
      <c r="D29" s="64"/>
      <c r="E29" s="122"/>
      <c r="F29" s="123"/>
      <c r="G29" s="21"/>
      <c r="H29" s="21"/>
      <c r="I29" s="21"/>
      <c r="J29" s="122"/>
      <c r="K29" s="122"/>
      <c r="L29" s="122"/>
    </row>
    <row r="30" spans="1:12" s="5" customFormat="1" x14ac:dyDescent="0.25">
      <c r="A30" s="65"/>
      <c r="B30" s="170" t="s">
        <v>249</v>
      </c>
      <c r="C30" s="171">
        <f>SUM(C31:C35)</f>
        <v>1</v>
      </c>
      <c r="D30" s="171">
        <f>SUM(D31:D35)</f>
        <v>1</v>
      </c>
      <c r="E30" s="172"/>
      <c r="F30" s="173"/>
      <c r="G30" s="171">
        <f t="shared" ref="G30:L30" si="5">SUM(G31:G35)</f>
        <v>5</v>
      </c>
      <c r="H30" s="171">
        <f t="shared" si="5"/>
        <v>50</v>
      </c>
      <c r="I30" s="171">
        <f t="shared" si="5"/>
        <v>245</v>
      </c>
      <c r="J30" s="173">
        <f t="shared" si="5"/>
        <v>0</v>
      </c>
      <c r="K30" s="173">
        <f t="shared" si="5"/>
        <v>0</v>
      </c>
      <c r="L30" s="174">
        <f t="shared" si="5"/>
        <v>0</v>
      </c>
    </row>
    <row r="31" spans="1:12" s="5" customFormat="1" ht="56.25" x14ac:dyDescent="0.25">
      <c r="A31" s="65"/>
      <c r="B31" s="253" t="s">
        <v>304</v>
      </c>
      <c r="C31" s="252">
        <v>1</v>
      </c>
      <c r="D31" s="252">
        <v>1</v>
      </c>
      <c r="E31" s="250" t="s">
        <v>464</v>
      </c>
      <c r="F31" s="251" t="s">
        <v>298</v>
      </c>
      <c r="G31" s="245">
        <v>5</v>
      </c>
      <c r="H31" s="252">
        <v>50</v>
      </c>
      <c r="I31" s="252">
        <v>245</v>
      </c>
      <c r="J31" s="250"/>
      <c r="K31" s="250"/>
      <c r="L31" s="250"/>
    </row>
    <row r="32" spans="1:12" s="5" customFormat="1" x14ac:dyDescent="0.3">
      <c r="A32" s="65"/>
      <c r="B32" s="229"/>
      <c r="C32" s="64"/>
      <c r="D32" s="64"/>
      <c r="E32" s="122"/>
      <c r="F32" s="123"/>
      <c r="G32" s="21"/>
      <c r="H32" s="21"/>
      <c r="I32" s="21"/>
      <c r="J32" s="122"/>
      <c r="K32" s="122"/>
      <c r="L32" s="122"/>
    </row>
    <row r="33" spans="1:12" s="5" customFormat="1" x14ac:dyDescent="0.25">
      <c r="A33" s="65"/>
      <c r="B33" s="232"/>
      <c r="C33" s="64"/>
      <c r="D33" s="64"/>
      <c r="E33" s="122"/>
      <c r="F33" s="123"/>
      <c r="G33" s="21"/>
      <c r="H33" s="21"/>
      <c r="I33" s="21"/>
      <c r="J33" s="122"/>
      <c r="K33" s="122"/>
      <c r="L33" s="122"/>
    </row>
    <row r="34" spans="1:12" s="5" customFormat="1" x14ac:dyDescent="0.25">
      <c r="A34" s="65"/>
      <c r="B34" s="78"/>
      <c r="C34" s="64"/>
      <c r="D34" s="64"/>
      <c r="E34" s="122"/>
      <c r="F34" s="123"/>
      <c r="G34" s="21"/>
      <c r="H34" s="21"/>
      <c r="I34" s="21"/>
      <c r="J34" s="122"/>
      <c r="K34" s="122"/>
      <c r="L34" s="122"/>
    </row>
    <row r="35" spans="1:12" s="5" customFormat="1" x14ac:dyDescent="0.25">
      <c r="A35" s="65"/>
      <c r="B35" s="78"/>
      <c r="C35" s="64"/>
      <c r="D35" s="64"/>
      <c r="E35" s="122"/>
      <c r="F35" s="61"/>
      <c r="G35" s="21"/>
      <c r="H35" s="21"/>
      <c r="I35" s="21"/>
      <c r="J35" s="122"/>
      <c r="K35" s="122"/>
      <c r="L35" s="122"/>
    </row>
    <row r="36" spans="1:12" s="5" customFormat="1" x14ac:dyDescent="0.25">
      <c r="A36" s="65"/>
      <c r="B36" s="170" t="s">
        <v>250</v>
      </c>
      <c r="C36" s="171">
        <f>SUM(C37:C50)</f>
        <v>0</v>
      </c>
      <c r="D36" s="171">
        <f>SUM(D37:D50)</f>
        <v>0</v>
      </c>
      <c r="E36" s="172"/>
      <c r="F36" s="173"/>
      <c r="G36" s="171">
        <f t="shared" ref="G36:L36" si="6">SUM(G37:G50)</f>
        <v>0</v>
      </c>
      <c r="H36" s="171">
        <f t="shared" si="6"/>
        <v>0</v>
      </c>
      <c r="I36" s="171">
        <f t="shared" si="6"/>
        <v>0</v>
      </c>
      <c r="J36" s="173">
        <f t="shared" si="6"/>
        <v>0</v>
      </c>
      <c r="K36" s="173">
        <f t="shared" si="6"/>
        <v>0</v>
      </c>
      <c r="L36" s="174">
        <f t="shared" si="6"/>
        <v>0</v>
      </c>
    </row>
    <row r="37" spans="1:12" s="5" customFormat="1" x14ac:dyDescent="0.25">
      <c r="A37" s="65"/>
      <c r="B37" s="78"/>
      <c r="C37" s="64"/>
      <c r="D37" s="64"/>
      <c r="E37" s="122"/>
      <c r="F37" s="61"/>
      <c r="G37" s="21"/>
      <c r="H37" s="21"/>
      <c r="I37" s="21"/>
      <c r="J37" s="122"/>
      <c r="K37" s="122"/>
      <c r="L37" s="122"/>
    </row>
    <row r="38" spans="1:12" s="5" customFormat="1" x14ac:dyDescent="0.25">
      <c r="A38" s="65"/>
      <c r="B38" s="78"/>
      <c r="C38" s="64"/>
      <c r="D38" s="64"/>
      <c r="E38" s="122"/>
      <c r="F38" s="123"/>
      <c r="G38" s="21"/>
      <c r="H38" s="21"/>
      <c r="I38" s="21"/>
      <c r="J38" s="122"/>
      <c r="K38" s="122"/>
      <c r="L38" s="122"/>
    </row>
    <row r="39" spans="1:12" s="5" customFormat="1" x14ac:dyDescent="0.25">
      <c r="A39" s="65"/>
      <c r="B39" s="78"/>
      <c r="C39" s="64"/>
      <c r="D39" s="64"/>
      <c r="E39" s="122"/>
      <c r="F39" s="123"/>
      <c r="G39" s="21"/>
      <c r="H39" s="21"/>
      <c r="I39" s="21"/>
      <c r="J39" s="122"/>
      <c r="K39" s="122"/>
      <c r="L39" s="122"/>
    </row>
    <row r="40" spans="1:12" s="5" customFormat="1" x14ac:dyDescent="0.25">
      <c r="A40" s="65"/>
      <c r="B40" s="78"/>
      <c r="C40" s="64"/>
      <c r="D40" s="64"/>
      <c r="E40" s="122"/>
      <c r="F40" s="61"/>
      <c r="G40" s="21"/>
      <c r="H40" s="21"/>
      <c r="I40" s="21"/>
      <c r="J40" s="122"/>
      <c r="K40" s="122"/>
      <c r="L40" s="122"/>
    </row>
    <row r="41" spans="1:12" s="5" customFormat="1" x14ac:dyDescent="0.25">
      <c r="A41" s="65"/>
      <c r="B41" s="78"/>
      <c r="C41" s="64"/>
      <c r="D41" s="64"/>
      <c r="E41" s="122"/>
      <c r="F41" s="123"/>
      <c r="G41" s="21"/>
      <c r="H41" s="21"/>
      <c r="I41" s="21"/>
      <c r="J41" s="122"/>
      <c r="K41" s="122"/>
      <c r="L41" s="122"/>
    </row>
    <row r="42" spans="1:12" s="5" customFormat="1" x14ac:dyDescent="0.25">
      <c r="A42" s="65"/>
      <c r="B42" s="78"/>
      <c r="C42" s="64"/>
      <c r="D42" s="64"/>
      <c r="E42" s="122"/>
      <c r="F42" s="123"/>
      <c r="G42" s="21"/>
      <c r="H42" s="21"/>
      <c r="I42" s="21"/>
      <c r="J42" s="122"/>
      <c r="K42" s="122"/>
      <c r="L42" s="122"/>
    </row>
    <row r="43" spans="1:12" s="5" customFormat="1" x14ac:dyDescent="0.25">
      <c r="A43" s="65"/>
      <c r="B43" s="78"/>
      <c r="C43" s="64"/>
      <c r="D43" s="64"/>
      <c r="E43" s="122"/>
      <c r="F43" s="123"/>
      <c r="G43" s="21"/>
      <c r="H43" s="21"/>
      <c r="I43" s="21"/>
      <c r="J43" s="122"/>
      <c r="K43" s="122"/>
      <c r="L43" s="122"/>
    </row>
    <row r="44" spans="1:12" s="5" customFormat="1" x14ac:dyDescent="0.25">
      <c r="A44" s="65"/>
      <c r="B44" s="78"/>
      <c r="C44" s="64"/>
      <c r="D44" s="64"/>
      <c r="E44" s="122"/>
      <c r="F44" s="123"/>
      <c r="G44" s="21"/>
      <c r="H44" s="21"/>
      <c r="I44" s="21"/>
      <c r="J44" s="122"/>
      <c r="K44" s="122"/>
      <c r="L44" s="122"/>
    </row>
    <row r="45" spans="1:12" s="5" customFormat="1" x14ac:dyDescent="0.25">
      <c r="A45" s="65"/>
      <c r="B45" s="78"/>
      <c r="C45" s="64"/>
      <c r="D45" s="64"/>
      <c r="E45" s="122"/>
      <c r="F45" s="123"/>
      <c r="G45" s="21"/>
      <c r="H45" s="21"/>
      <c r="I45" s="21"/>
      <c r="J45" s="122"/>
      <c r="K45" s="122"/>
      <c r="L45" s="122"/>
    </row>
    <row r="46" spans="1:12" s="5" customFormat="1" x14ac:dyDescent="0.25">
      <c r="A46" s="65"/>
      <c r="B46" s="78"/>
      <c r="C46" s="64"/>
      <c r="D46" s="64"/>
      <c r="E46" s="122"/>
      <c r="F46" s="123"/>
      <c r="G46" s="21"/>
      <c r="H46" s="21"/>
      <c r="I46" s="21"/>
      <c r="J46" s="122"/>
      <c r="K46" s="122"/>
      <c r="L46" s="122"/>
    </row>
    <row r="47" spans="1:12" s="5" customFormat="1" x14ac:dyDescent="0.25">
      <c r="A47" s="65"/>
      <c r="B47" s="78"/>
      <c r="C47" s="64"/>
      <c r="D47" s="64"/>
      <c r="E47" s="122"/>
      <c r="F47" s="123"/>
      <c r="G47" s="21"/>
      <c r="H47" s="21"/>
      <c r="I47" s="21"/>
      <c r="J47" s="122"/>
      <c r="K47" s="122"/>
      <c r="L47" s="122"/>
    </row>
    <row r="48" spans="1:12" s="5" customFormat="1" x14ac:dyDescent="0.25">
      <c r="A48" s="65"/>
      <c r="B48" s="78"/>
      <c r="C48" s="64"/>
      <c r="D48" s="64"/>
      <c r="E48" s="122"/>
      <c r="F48" s="123"/>
      <c r="G48" s="21"/>
      <c r="H48" s="21"/>
      <c r="I48" s="21"/>
      <c r="J48" s="122"/>
      <c r="K48" s="122"/>
      <c r="L48" s="122"/>
    </row>
    <row r="49" spans="1:12" s="5" customFormat="1" x14ac:dyDescent="0.25">
      <c r="A49" s="65"/>
      <c r="B49" s="78"/>
      <c r="C49" s="64"/>
      <c r="D49" s="64"/>
      <c r="E49" s="122"/>
      <c r="F49" s="123"/>
      <c r="G49" s="21"/>
      <c r="H49" s="21"/>
      <c r="I49" s="21"/>
      <c r="J49" s="122"/>
      <c r="K49" s="122"/>
      <c r="L49" s="122"/>
    </row>
    <row r="50" spans="1:12" x14ac:dyDescent="0.25">
      <c r="A50" s="65"/>
      <c r="B50" s="78"/>
      <c r="C50" s="64"/>
      <c r="D50" s="64"/>
      <c r="E50" s="123"/>
      <c r="F50" s="61"/>
      <c r="G50" s="21"/>
      <c r="H50" s="21"/>
      <c r="I50" s="21"/>
      <c r="J50" s="122"/>
      <c r="K50" s="122"/>
      <c r="L50" s="122"/>
    </row>
    <row r="51" spans="1:12" s="5" customFormat="1" ht="37.5" customHeight="1" x14ac:dyDescent="0.25">
      <c r="A51" s="68" t="s">
        <v>97</v>
      </c>
      <c r="B51" s="28" t="s">
        <v>69</v>
      </c>
      <c r="C51" s="28">
        <f>SUM(C52,C61,C73)</f>
        <v>0</v>
      </c>
      <c r="D51" s="28">
        <f>SUM(D52,D61,D73)</f>
        <v>0</v>
      </c>
      <c r="E51" s="124"/>
      <c r="F51" s="67"/>
      <c r="G51" s="125">
        <f t="shared" ref="G51:L51" si="7">SUM(G52,G61,G73)</f>
        <v>0</v>
      </c>
      <c r="H51" s="125">
        <f t="shared" si="7"/>
        <v>0</v>
      </c>
      <c r="I51" s="125">
        <f t="shared" si="7"/>
        <v>0</v>
      </c>
      <c r="J51" s="124">
        <f t="shared" si="7"/>
        <v>0</v>
      </c>
      <c r="K51" s="124">
        <f t="shared" si="7"/>
        <v>0</v>
      </c>
      <c r="L51" s="124">
        <f t="shared" si="7"/>
        <v>0</v>
      </c>
    </row>
    <row r="52" spans="1:12" s="5" customFormat="1" x14ac:dyDescent="0.25">
      <c r="A52" s="65"/>
      <c r="B52" s="170" t="s">
        <v>248</v>
      </c>
      <c r="C52" s="171">
        <f>SUM(C53:C60)</f>
        <v>0</v>
      </c>
      <c r="D52" s="171">
        <f>SUM(D53:D60)</f>
        <v>0</v>
      </c>
      <c r="E52" s="172"/>
      <c r="F52" s="173"/>
      <c r="G52" s="171">
        <f t="shared" ref="G52:L52" si="8">SUM(G53:G60)</f>
        <v>0</v>
      </c>
      <c r="H52" s="171">
        <f t="shared" si="8"/>
        <v>0</v>
      </c>
      <c r="I52" s="171">
        <f t="shared" si="8"/>
        <v>0</v>
      </c>
      <c r="J52" s="173">
        <f t="shared" si="8"/>
        <v>0</v>
      </c>
      <c r="K52" s="173">
        <f t="shared" si="8"/>
        <v>0</v>
      </c>
      <c r="L52" s="174">
        <f t="shared" si="8"/>
        <v>0</v>
      </c>
    </row>
    <row r="53" spans="1:12" s="5" customFormat="1" x14ac:dyDescent="0.25">
      <c r="A53" s="65"/>
      <c r="B53" s="78"/>
      <c r="C53" s="64"/>
      <c r="D53" s="64"/>
      <c r="E53" s="122"/>
      <c r="F53" s="61"/>
      <c r="G53" s="21"/>
      <c r="H53" s="21"/>
      <c r="I53" s="21"/>
      <c r="J53" s="122"/>
      <c r="K53" s="122"/>
      <c r="L53" s="122"/>
    </row>
    <row r="54" spans="1:12" s="5" customFormat="1" x14ac:dyDescent="0.25">
      <c r="A54" s="65"/>
      <c r="B54" s="78"/>
      <c r="C54" s="64"/>
      <c r="D54" s="64"/>
      <c r="E54" s="122"/>
      <c r="F54" s="61"/>
      <c r="G54" s="21"/>
      <c r="H54" s="21"/>
      <c r="I54" s="21"/>
      <c r="J54" s="122"/>
      <c r="K54" s="122"/>
      <c r="L54" s="122"/>
    </row>
    <row r="55" spans="1:12" s="5" customFormat="1" x14ac:dyDescent="0.25">
      <c r="A55" s="65"/>
      <c r="B55" s="78"/>
      <c r="C55" s="64"/>
      <c r="D55" s="64"/>
      <c r="E55" s="122"/>
      <c r="F55" s="123"/>
      <c r="G55" s="21"/>
      <c r="H55" s="21"/>
      <c r="I55" s="21"/>
      <c r="J55" s="122"/>
      <c r="K55" s="122"/>
      <c r="L55" s="122"/>
    </row>
    <row r="56" spans="1:12" s="5" customFormat="1" x14ac:dyDescent="0.25">
      <c r="A56" s="65"/>
      <c r="B56" s="78"/>
      <c r="C56" s="64"/>
      <c r="D56" s="64"/>
      <c r="E56" s="122"/>
      <c r="F56" s="123"/>
      <c r="G56" s="21"/>
      <c r="H56" s="21"/>
      <c r="I56" s="21"/>
      <c r="J56" s="122"/>
      <c r="K56" s="122"/>
      <c r="L56" s="122"/>
    </row>
    <row r="57" spans="1:12" s="5" customFormat="1" x14ac:dyDescent="0.25">
      <c r="A57" s="65"/>
      <c r="B57" s="78"/>
      <c r="C57" s="64"/>
      <c r="D57" s="64"/>
      <c r="E57" s="122"/>
      <c r="F57" s="123"/>
      <c r="G57" s="21"/>
      <c r="H57" s="21"/>
      <c r="I57" s="21"/>
      <c r="J57" s="122"/>
      <c r="K57" s="122"/>
      <c r="L57" s="122"/>
    </row>
    <row r="58" spans="1:12" s="5" customFormat="1" x14ac:dyDescent="0.25">
      <c r="A58" s="65"/>
      <c r="B58" s="78"/>
      <c r="C58" s="64"/>
      <c r="D58" s="64"/>
      <c r="E58" s="122"/>
      <c r="F58" s="123"/>
      <c r="G58" s="21"/>
      <c r="H58" s="21"/>
      <c r="I58" s="21"/>
      <c r="J58" s="122"/>
      <c r="K58" s="122"/>
      <c r="L58" s="122"/>
    </row>
    <row r="59" spans="1:12" s="5" customFormat="1" x14ac:dyDescent="0.25">
      <c r="A59" s="65"/>
      <c r="B59" s="78"/>
      <c r="C59" s="64"/>
      <c r="D59" s="64"/>
      <c r="E59" s="122"/>
      <c r="F59" s="123"/>
      <c r="G59" s="21"/>
      <c r="H59" s="21"/>
      <c r="I59" s="21"/>
      <c r="J59" s="122"/>
      <c r="K59" s="122"/>
      <c r="L59" s="122"/>
    </row>
    <row r="60" spans="1:12" s="5" customFormat="1" x14ac:dyDescent="0.25">
      <c r="A60" s="65"/>
      <c r="B60" s="78"/>
      <c r="C60" s="64"/>
      <c r="D60" s="64"/>
      <c r="E60" s="122"/>
      <c r="F60" s="61"/>
      <c r="G60" s="21"/>
      <c r="H60" s="21"/>
      <c r="I60" s="21"/>
      <c r="J60" s="122"/>
      <c r="K60" s="122"/>
      <c r="L60" s="122"/>
    </row>
    <row r="61" spans="1:12" s="5" customFormat="1" x14ac:dyDescent="0.25">
      <c r="A61" s="65"/>
      <c r="B61" s="170" t="s">
        <v>249</v>
      </c>
      <c r="C61" s="171">
        <f>SUM(C62:C72)</f>
        <v>0</v>
      </c>
      <c r="D61" s="171">
        <f>SUM(D62:D72)</f>
        <v>0</v>
      </c>
      <c r="E61" s="172"/>
      <c r="F61" s="173"/>
      <c r="G61" s="171">
        <f t="shared" ref="G61:L61" si="9">SUM(G62:G72)</f>
        <v>0</v>
      </c>
      <c r="H61" s="171">
        <f t="shared" si="9"/>
        <v>0</v>
      </c>
      <c r="I61" s="171">
        <f t="shared" si="9"/>
        <v>0</v>
      </c>
      <c r="J61" s="173">
        <f t="shared" si="9"/>
        <v>0</v>
      </c>
      <c r="K61" s="173">
        <f t="shared" si="9"/>
        <v>0</v>
      </c>
      <c r="L61" s="174">
        <f t="shared" si="9"/>
        <v>0</v>
      </c>
    </row>
    <row r="62" spans="1:12" s="5" customFormat="1" x14ac:dyDescent="0.25">
      <c r="A62" s="65"/>
      <c r="B62" s="78"/>
      <c r="C62" s="64"/>
      <c r="D62" s="64"/>
      <c r="E62" s="122"/>
      <c r="F62" s="61"/>
      <c r="G62" s="21"/>
      <c r="H62" s="21"/>
      <c r="I62" s="21"/>
      <c r="J62" s="122"/>
      <c r="K62" s="122"/>
      <c r="L62" s="122"/>
    </row>
    <row r="63" spans="1:12" s="5" customFormat="1" x14ac:dyDescent="0.25">
      <c r="A63" s="65"/>
      <c r="B63" s="78"/>
      <c r="C63" s="64"/>
      <c r="D63" s="64"/>
      <c r="E63" s="122"/>
      <c r="F63" s="61"/>
      <c r="G63" s="21"/>
      <c r="H63" s="21"/>
      <c r="I63" s="21"/>
      <c r="J63" s="122"/>
      <c r="K63" s="122"/>
      <c r="L63" s="122"/>
    </row>
    <row r="64" spans="1:12" s="5" customFormat="1" x14ac:dyDescent="0.25">
      <c r="A64" s="65"/>
      <c r="B64" s="78"/>
      <c r="C64" s="64"/>
      <c r="D64" s="64"/>
      <c r="E64" s="122"/>
      <c r="F64" s="123"/>
      <c r="G64" s="21"/>
      <c r="H64" s="21"/>
      <c r="I64" s="21"/>
      <c r="J64" s="122"/>
      <c r="K64" s="122"/>
      <c r="L64" s="122"/>
    </row>
    <row r="65" spans="1:12" s="5" customFormat="1" x14ac:dyDescent="0.25">
      <c r="A65" s="65"/>
      <c r="B65" s="78"/>
      <c r="C65" s="64"/>
      <c r="D65" s="64"/>
      <c r="E65" s="122"/>
      <c r="F65" s="123"/>
      <c r="G65" s="21"/>
      <c r="H65" s="21"/>
      <c r="I65" s="21"/>
      <c r="J65" s="122"/>
      <c r="K65" s="122"/>
      <c r="L65" s="122"/>
    </row>
    <row r="66" spans="1:12" s="5" customFormat="1" x14ac:dyDescent="0.25">
      <c r="A66" s="65"/>
      <c r="B66" s="78"/>
      <c r="C66" s="64"/>
      <c r="D66" s="64"/>
      <c r="E66" s="122"/>
      <c r="F66" s="123"/>
      <c r="G66" s="21"/>
      <c r="H66" s="21"/>
      <c r="I66" s="21"/>
      <c r="J66" s="122"/>
      <c r="K66" s="122"/>
      <c r="L66" s="122"/>
    </row>
    <row r="67" spans="1:12" s="5" customFormat="1" x14ac:dyDescent="0.25">
      <c r="A67" s="65"/>
      <c r="B67" s="78"/>
      <c r="C67" s="64"/>
      <c r="D67" s="64"/>
      <c r="E67" s="122"/>
      <c r="F67" s="123"/>
      <c r="G67" s="21"/>
      <c r="H67" s="21"/>
      <c r="I67" s="21"/>
      <c r="J67" s="122"/>
      <c r="K67" s="122"/>
      <c r="L67" s="122"/>
    </row>
    <row r="68" spans="1:12" s="5" customFormat="1" x14ac:dyDescent="0.25">
      <c r="A68" s="65"/>
      <c r="B68" s="78"/>
      <c r="C68" s="64"/>
      <c r="D68" s="64"/>
      <c r="E68" s="122"/>
      <c r="F68" s="123"/>
      <c r="G68" s="21"/>
      <c r="H68" s="21"/>
      <c r="I68" s="21"/>
      <c r="J68" s="122"/>
      <c r="K68" s="122"/>
      <c r="L68" s="122"/>
    </row>
    <row r="69" spans="1:12" s="5" customFormat="1" x14ac:dyDescent="0.25">
      <c r="A69" s="65"/>
      <c r="B69" s="78"/>
      <c r="C69" s="64"/>
      <c r="D69" s="64"/>
      <c r="E69" s="122"/>
      <c r="F69" s="123"/>
      <c r="G69" s="21"/>
      <c r="H69" s="21"/>
      <c r="I69" s="21"/>
      <c r="J69" s="122"/>
      <c r="K69" s="122"/>
      <c r="L69" s="122"/>
    </row>
    <row r="70" spans="1:12" s="5" customFormat="1" x14ac:dyDescent="0.25">
      <c r="A70" s="65"/>
      <c r="B70" s="78"/>
      <c r="C70" s="64"/>
      <c r="D70" s="64"/>
      <c r="E70" s="122"/>
      <c r="F70" s="123"/>
      <c r="G70" s="21"/>
      <c r="H70" s="21"/>
      <c r="I70" s="21"/>
      <c r="J70" s="122"/>
      <c r="K70" s="122"/>
      <c r="L70" s="122"/>
    </row>
    <row r="71" spans="1:12" s="5" customFormat="1" x14ac:dyDescent="0.25">
      <c r="A71" s="65"/>
      <c r="B71" s="78"/>
      <c r="C71" s="64"/>
      <c r="D71" s="64"/>
      <c r="E71" s="122"/>
      <c r="F71" s="123"/>
      <c r="G71" s="21"/>
      <c r="H71" s="21"/>
      <c r="I71" s="21"/>
      <c r="J71" s="122"/>
      <c r="K71" s="122"/>
      <c r="L71" s="122"/>
    </row>
    <row r="72" spans="1:12" s="5" customFormat="1" x14ac:dyDescent="0.25">
      <c r="A72" s="65"/>
      <c r="B72" s="78"/>
      <c r="C72" s="64"/>
      <c r="D72" s="64"/>
      <c r="E72" s="122"/>
      <c r="F72" s="61"/>
      <c r="G72" s="21"/>
      <c r="H72" s="21"/>
      <c r="I72" s="21"/>
      <c r="J72" s="122"/>
      <c r="K72" s="122"/>
      <c r="L72" s="122"/>
    </row>
    <row r="73" spans="1:12" s="5" customFormat="1" x14ac:dyDescent="0.25">
      <c r="A73" s="65"/>
      <c r="B73" s="170" t="s">
        <v>250</v>
      </c>
      <c r="C73" s="171">
        <f>SUM(C74:C83)</f>
        <v>0</v>
      </c>
      <c r="D73" s="171">
        <f>SUM(D74:D83)</f>
        <v>0</v>
      </c>
      <c r="E73" s="172"/>
      <c r="F73" s="173"/>
      <c r="G73" s="171">
        <f t="shared" ref="G73:L73" si="10">SUM(G74:G83)</f>
        <v>0</v>
      </c>
      <c r="H73" s="171">
        <f t="shared" si="10"/>
        <v>0</v>
      </c>
      <c r="I73" s="171">
        <f t="shared" si="10"/>
        <v>0</v>
      </c>
      <c r="J73" s="173">
        <f t="shared" si="10"/>
        <v>0</v>
      </c>
      <c r="K73" s="173">
        <f t="shared" si="10"/>
        <v>0</v>
      </c>
      <c r="L73" s="174">
        <f t="shared" si="10"/>
        <v>0</v>
      </c>
    </row>
    <row r="74" spans="1:12" s="5" customFormat="1" x14ac:dyDescent="0.25">
      <c r="A74" s="65"/>
      <c r="B74" s="78"/>
      <c r="C74" s="64"/>
      <c r="D74" s="64"/>
      <c r="E74" s="122"/>
      <c r="F74" s="61"/>
      <c r="G74" s="21"/>
      <c r="H74" s="21"/>
      <c r="I74" s="21"/>
      <c r="J74" s="122"/>
      <c r="K74" s="122"/>
      <c r="L74" s="122"/>
    </row>
    <row r="75" spans="1:12" s="5" customFormat="1" x14ac:dyDescent="0.25">
      <c r="A75" s="65"/>
      <c r="B75" s="78"/>
      <c r="C75" s="64"/>
      <c r="D75" s="64"/>
      <c r="E75" s="122"/>
      <c r="F75" s="123"/>
      <c r="G75" s="21"/>
      <c r="H75" s="21"/>
      <c r="I75" s="21"/>
      <c r="J75" s="122"/>
      <c r="K75" s="122"/>
      <c r="L75" s="122"/>
    </row>
    <row r="76" spans="1:12" s="5" customFormat="1" x14ac:dyDescent="0.25">
      <c r="A76" s="65"/>
      <c r="B76" s="78"/>
      <c r="C76" s="64"/>
      <c r="D76" s="64"/>
      <c r="E76" s="122"/>
      <c r="F76" s="123"/>
      <c r="G76" s="21"/>
      <c r="H76" s="21"/>
      <c r="I76" s="21"/>
      <c r="J76" s="122"/>
      <c r="K76" s="122"/>
      <c r="L76" s="122"/>
    </row>
    <row r="77" spans="1:12" s="5" customFormat="1" x14ac:dyDescent="0.25">
      <c r="A77" s="65"/>
      <c r="B77" s="78"/>
      <c r="C77" s="64"/>
      <c r="D77" s="64"/>
      <c r="E77" s="122"/>
      <c r="F77" s="123"/>
      <c r="G77" s="21"/>
      <c r="H77" s="21"/>
      <c r="I77" s="21"/>
      <c r="J77" s="122"/>
      <c r="K77" s="122"/>
      <c r="L77" s="122"/>
    </row>
    <row r="78" spans="1:12" s="5" customFormat="1" x14ac:dyDescent="0.25">
      <c r="A78" s="65"/>
      <c r="B78" s="78"/>
      <c r="C78" s="64"/>
      <c r="D78" s="64"/>
      <c r="E78" s="122"/>
      <c r="F78" s="123"/>
      <c r="G78" s="21"/>
      <c r="H78" s="21"/>
      <c r="I78" s="21"/>
      <c r="J78" s="122"/>
      <c r="K78" s="122"/>
      <c r="L78" s="122"/>
    </row>
    <row r="79" spans="1:12" s="5" customFormat="1" x14ac:dyDescent="0.25">
      <c r="A79" s="65"/>
      <c r="B79" s="78"/>
      <c r="C79" s="64"/>
      <c r="D79" s="64"/>
      <c r="E79" s="122"/>
      <c r="F79" s="123"/>
      <c r="G79" s="21"/>
      <c r="H79" s="21"/>
      <c r="I79" s="21"/>
      <c r="J79" s="122"/>
      <c r="K79" s="122"/>
      <c r="L79" s="122"/>
    </row>
    <row r="80" spans="1:12" s="5" customFormat="1" x14ac:dyDescent="0.25">
      <c r="A80" s="65"/>
      <c r="B80" s="78"/>
      <c r="C80" s="64"/>
      <c r="D80" s="64"/>
      <c r="E80" s="122"/>
      <c r="F80" s="123"/>
      <c r="G80" s="21"/>
      <c r="H80" s="21"/>
      <c r="I80" s="21"/>
      <c r="J80" s="122"/>
      <c r="K80" s="122"/>
      <c r="L80" s="122"/>
    </row>
    <row r="81" spans="1:12" s="5" customFormat="1" x14ac:dyDescent="0.25">
      <c r="A81" s="65"/>
      <c r="B81" s="78"/>
      <c r="C81" s="64"/>
      <c r="D81" s="64"/>
      <c r="E81" s="122"/>
      <c r="F81" s="123"/>
      <c r="G81" s="21"/>
      <c r="H81" s="21"/>
      <c r="I81" s="21"/>
      <c r="J81" s="122"/>
      <c r="K81" s="122"/>
      <c r="L81" s="122"/>
    </row>
    <row r="82" spans="1:12" s="5" customFormat="1" x14ac:dyDescent="0.25">
      <c r="A82" s="65"/>
      <c r="B82" s="78"/>
      <c r="C82" s="64"/>
      <c r="D82" s="64"/>
      <c r="E82" s="122"/>
      <c r="F82" s="123"/>
      <c r="G82" s="21"/>
      <c r="H82" s="21"/>
      <c r="I82" s="21"/>
      <c r="J82" s="122"/>
      <c r="K82" s="122"/>
      <c r="L82" s="122"/>
    </row>
    <row r="83" spans="1:12" x14ac:dyDescent="0.25">
      <c r="A83" s="65"/>
      <c r="B83" s="78"/>
      <c r="C83" s="64"/>
      <c r="D83" s="64"/>
      <c r="E83" s="123"/>
      <c r="F83" s="61"/>
      <c r="G83" s="21"/>
      <c r="H83" s="21"/>
      <c r="I83" s="21"/>
      <c r="J83" s="122"/>
      <c r="K83" s="122"/>
      <c r="L83" s="122"/>
    </row>
    <row r="84" spans="1:12" s="5" customFormat="1" ht="75" customHeight="1" x14ac:dyDescent="0.25">
      <c r="A84" s="28" t="s">
        <v>98</v>
      </c>
      <c r="B84" s="28" t="s">
        <v>70</v>
      </c>
      <c r="C84" s="28">
        <f>SUM(C85,C95,C102)</f>
        <v>1</v>
      </c>
      <c r="D84" s="28">
        <f>SUM(D85,D95,D102)</f>
        <v>1</v>
      </c>
      <c r="E84" s="124"/>
      <c r="F84" s="28"/>
      <c r="G84" s="125">
        <f t="shared" ref="G84:L84" si="11">SUM(G85,G95,G102)</f>
        <v>10</v>
      </c>
      <c r="H84" s="125">
        <f t="shared" si="11"/>
        <v>0</v>
      </c>
      <c r="I84" s="125">
        <f t="shared" si="11"/>
        <v>1128</v>
      </c>
      <c r="J84" s="124">
        <f t="shared" si="11"/>
        <v>0</v>
      </c>
      <c r="K84" s="124">
        <f t="shared" si="11"/>
        <v>0</v>
      </c>
      <c r="L84" s="124">
        <f t="shared" si="11"/>
        <v>0</v>
      </c>
    </row>
    <row r="85" spans="1:12" s="5" customFormat="1" x14ac:dyDescent="0.25">
      <c r="A85" s="65"/>
      <c r="B85" s="170" t="s">
        <v>248</v>
      </c>
      <c r="C85" s="171">
        <f>SUM(C86:C94)</f>
        <v>0</v>
      </c>
      <c r="D85" s="171">
        <f>SUM(D86:D94)</f>
        <v>0</v>
      </c>
      <c r="E85" s="172"/>
      <c r="F85" s="173"/>
      <c r="G85" s="171">
        <f t="shared" ref="G85:L85" si="12">SUM(G86:G94)</f>
        <v>0</v>
      </c>
      <c r="H85" s="171">
        <f t="shared" si="12"/>
        <v>0</v>
      </c>
      <c r="I85" s="171">
        <f t="shared" si="12"/>
        <v>0</v>
      </c>
      <c r="J85" s="173">
        <f t="shared" si="12"/>
        <v>0</v>
      </c>
      <c r="K85" s="173">
        <f t="shared" si="12"/>
        <v>0</v>
      </c>
      <c r="L85" s="174">
        <f t="shared" si="12"/>
        <v>0</v>
      </c>
    </row>
    <row r="86" spans="1:12" s="5" customFormat="1" x14ac:dyDescent="0.25">
      <c r="A86" s="65"/>
      <c r="B86" s="78"/>
      <c r="C86" s="64"/>
      <c r="D86" s="64"/>
      <c r="E86" s="122"/>
      <c r="F86" s="61"/>
      <c r="G86" s="21"/>
      <c r="H86" s="21"/>
      <c r="I86" s="21"/>
      <c r="J86" s="122"/>
      <c r="K86" s="122"/>
      <c r="L86" s="122"/>
    </row>
    <row r="87" spans="1:12" s="5" customFormat="1" x14ac:dyDescent="0.25">
      <c r="A87" s="65"/>
      <c r="B87" s="78"/>
      <c r="C87" s="64"/>
      <c r="D87" s="64"/>
      <c r="E87" s="122"/>
      <c r="F87" s="61"/>
      <c r="G87" s="21"/>
      <c r="H87" s="21"/>
      <c r="I87" s="21"/>
      <c r="J87" s="122"/>
      <c r="K87" s="122"/>
      <c r="L87" s="122"/>
    </row>
    <row r="88" spans="1:12" s="5" customFormat="1" x14ac:dyDescent="0.25">
      <c r="A88" s="65"/>
      <c r="B88" s="78"/>
      <c r="C88" s="64"/>
      <c r="D88" s="64"/>
      <c r="E88" s="122"/>
      <c r="F88" s="123"/>
      <c r="G88" s="21"/>
      <c r="H88" s="21"/>
      <c r="I88" s="21"/>
      <c r="J88" s="122"/>
      <c r="K88" s="122"/>
      <c r="L88" s="122"/>
    </row>
    <row r="89" spans="1:12" s="5" customFormat="1" x14ac:dyDescent="0.25">
      <c r="A89" s="65"/>
      <c r="B89" s="78"/>
      <c r="C89" s="64"/>
      <c r="D89" s="64"/>
      <c r="E89" s="122"/>
      <c r="F89" s="123"/>
      <c r="G89" s="21"/>
      <c r="H89" s="21"/>
      <c r="I89" s="21"/>
      <c r="J89" s="122"/>
      <c r="K89" s="122"/>
      <c r="L89" s="122"/>
    </row>
    <row r="90" spans="1:12" s="5" customFormat="1" x14ac:dyDescent="0.25">
      <c r="A90" s="65"/>
      <c r="B90" s="78"/>
      <c r="C90" s="64"/>
      <c r="D90" s="64"/>
      <c r="E90" s="122"/>
      <c r="F90" s="123"/>
      <c r="G90" s="21"/>
      <c r="H90" s="21"/>
      <c r="I90" s="21"/>
      <c r="J90" s="122"/>
      <c r="K90" s="122"/>
      <c r="L90" s="122"/>
    </row>
    <row r="91" spans="1:12" s="5" customFormat="1" x14ac:dyDescent="0.25">
      <c r="A91" s="65"/>
      <c r="B91" s="78"/>
      <c r="C91" s="64"/>
      <c r="D91" s="64"/>
      <c r="E91" s="122"/>
      <c r="F91" s="123"/>
      <c r="G91" s="21"/>
      <c r="H91" s="21"/>
      <c r="I91" s="21"/>
      <c r="J91" s="122"/>
      <c r="K91" s="122"/>
      <c r="L91" s="122"/>
    </row>
    <row r="92" spans="1:12" s="5" customFormat="1" x14ac:dyDescent="0.25">
      <c r="A92" s="65"/>
      <c r="B92" s="78"/>
      <c r="C92" s="64"/>
      <c r="D92" s="64"/>
      <c r="E92" s="122"/>
      <c r="F92" s="123"/>
      <c r="G92" s="21"/>
      <c r="H92" s="21"/>
      <c r="I92" s="21"/>
      <c r="J92" s="122"/>
      <c r="K92" s="122"/>
      <c r="L92" s="122"/>
    </row>
    <row r="93" spans="1:12" s="5" customFormat="1" x14ac:dyDescent="0.25">
      <c r="A93" s="65"/>
      <c r="B93" s="78"/>
      <c r="C93" s="64"/>
      <c r="D93" s="64"/>
      <c r="E93" s="122"/>
      <c r="F93" s="123"/>
      <c r="G93" s="21"/>
      <c r="H93" s="21"/>
      <c r="I93" s="21"/>
      <c r="J93" s="122"/>
      <c r="K93" s="122"/>
      <c r="L93" s="122"/>
    </row>
    <row r="94" spans="1:12" s="5" customFormat="1" x14ac:dyDescent="0.25">
      <c r="A94" s="65"/>
      <c r="B94" s="78"/>
      <c r="C94" s="64"/>
      <c r="D94" s="64"/>
      <c r="E94" s="122"/>
      <c r="F94" s="123"/>
      <c r="G94" s="21"/>
      <c r="H94" s="21"/>
      <c r="I94" s="21"/>
      <c r="J94" s="122"/>
      <c r="K94" s="122"/>
      <c r="L94" s="122"/>
    </row>
    <row r="95" spans="1:12" s="5" customFormat="1" x14ac:dyDescent="0.25">
      <c r="A95" s="65"/>
      <c r="B95" s="170" t="s">
        <v>249</v>
      </c>
      <c r="C95" s="171">
        <f>SUM(C96:C101)</f>
        <v>1</v>
      </c>
      <c r="D95" s="171">
        <f>SUM(D96:D101)</f>
        <v>1</v>
      </c>
      <c r="E95" s="172"/>
      <c r="F95" s="173"/>
      <c r="G95" s="171">
        <f t="shared" ref="G95:L95" si="13">SUM(G96:G101)</f>
        <v>10</v>
      </c>
      <c r="H95" s="171">
        <f t="shared" si="13"/>
        <v>0</v>
      </c>
      <c r="I95" s="171">
        <f t="shared" si="13"/>
        <v>1128</v>
      </c>
      <c r="J95" s="173">
        <f t="shared" si="13"/>
        <v>0</v>
      </c>
      <c r="K95" s="173">
        <f t="shared" si="13"/>
        <v>0</v>
      </c>
      <c r="L95" s="174">
        <f t="shared" si="13"/>
        <v>0</v>
      </c>
    </row>
    <row r="96" spans="1:12" s="5" customFormat="1" ht="56.25" x14ac:dyDescent="0.25">
      <c r="A96" s="65"/>
      <c r="B96" s="253" t="s">
        <v>305</v>
      </c>
      <c r="C96" s="252">
        <v>1</v>
      </c>
      <c r="D96" s="252">
        <v>1</v>
      </c>
      <c r="E96" s="250" t="s">
        <v>465</v>
      </c>
      <c r="F96" s="251" t="s">
        <v>298</v>
      </c>
      <c r="G96" s="245">
        <v>10</v>
      </c>
      <c r="H96" s="252">
        <v>0</v>
      </c>
      <c r="I96" s="252">
        <v>1128</v>
      </c>
      <c r="J96" s="250"/>
      <c r="K96" s="250"/>
      <c r="L96" s="250"/>
    </row>
    <row r="97" spans="1:12" s="5" customFormat="1" x14ac:dyDescent="0.25">
      <c r="A97" s="65"/>
      <c r="B97" s="78"/>
      <c r="C97" s="64"/>
      <c r="D97" s="64"/>
      <c r="E97" s="122"/>
      <c r="F97" s="123"/>
      <c r="G97" s="21"/>
      <c r="H97" s="21"/>
      <c r="I97" s="21"/>
      <c r="J97" s="122"/>
      <c r="K97" s="122"/>
      <c r="L97" s="122"/>
    </row>
    <row r="98" spans="1:12" s="5" customFormat="1" x14ac:dyDescent="0.25">
      <c r="A98" s="65"/>
      <c r="B98" s="78"/>
      <c r="C98" s="64"/>
      <c r="D98" s="64"/>
      <c r="E98" s="122"/>
      <c r="F98" s="123"/>
      <c r="G98" s="21"/>
      <c r="H98" s="21"/>
      <c r="I98" s="21"/>
      <c r="J98" s="122"/>
      <c r="K98" s="122"/>
      <c r="L98" s="122"/>
    </row>
    <row r="99" spans="1:12" s="5" customFormat="1" x14ac:dyDescent="0.25">
      <c r="A99" s="65"/>
      <c r="B99" s="233"/>
      <c r="C99" s="64"/>
      <c r="D99" s="64"/>
      <c r="E99" s="122"/>
      <c r="F99" s="123"/>
      <c r="G99" s="21"/>
      <c r="H99" s="21"/>
      <c r="I99" s="21"/>
      <c r="J99" s="122"/>
      <c r="K99" s="122"/>
      <c r="L99" s="122"/>
    </row>
    <row r="100" spans="1:12" s="5" customFormat="1" x14ac:dyDescent="0.25">
      <c r="A100" s="65"/>
      <c r="B100" s="78"/>
      <c r="C100" s="64"/>
      <c r="D100" s="64"/>
      <c r="E100" s="122"/>
      <c r="F100" s="123"/>
      <c r="G100" s="21"/>
      <c r="H100" s="21"/>
      <c r="I100" s="21"/>
      <c r="J100" s="122"/>
      <c r="K100" s="122"/>
      <c r="L100" s="122"/>
    </row>
    <row r="101" spans="1:12" s="5" customFormat="1" x14ac:dyDescent="0.25">
      <c r="A101" s="65"/>
      <c r="B101" s="78"/>
      <c r="C101" s="64"/>
      <c r="D101" s="64"/>
      <c r="E101" s="122"/>
      <c r="F101" s="123"/>
      <c r="G101" s="21"/>
      <c r="H101" s="21"/>
      <c r="I101" s="21"/>
      <c r="J101" s="122"/>
      <c r="K101" s="122"/>
      <c r="L101" s="122"/>
    </row>
    <row r="102" spans="1:12" s="5" customFormat="1" x14ac:dyDescent="0.25">
      <c r="A102" s="65"/>
      <c r="B102" s="170" t="s">
        <v>250</v>
      </c>
      <c r="C102" s="171">
        <f>SUM(C103:C112)</f>
        <v>0</v>
      </c>
      <c r="D102" s="171">
        <f>SUM(D103:D112)</f>
        <v>0</v>
      </c>
      <c r="E102" s="172"/>
      <c r="F102" s="173"/>
      <c r="G102" s="171">
        <f t="shared" ref="G102:L102" si="14">SUM(G103:G112)</f>
        <v>0</v>
      </c>
      <c r="H102" s="171">
        <f t="shared" si="14"/>
        <v>0</v>
      </c>
      <c r="I102" s="171">
        <f t="shared" si="14"/>
        <v>0</v>
      </c>
      <c r="J102" s="173">
        <f t="shared" si="14"/>
        <v>0</v>
      </c>
      <c r="K102" s="173">
        <f t="shared" si="14"/>
        <v>0</v>
      </c>
      <c r="L102" s="174">
        <f t="shared" si="14"/>
        <v>0</v>
      </c>
    </row>
    <row r="103" spans="1:12" s="5" customFormat="1" x14ac:dyDescent="0.25">
      <c r="A103" s="65"/>
      <c r="B103" s="78"/>
      <c r="C103" s="64"/>
      <c r="D103" s="64"/>
      <c r="E103" s="122"/>
      <c r="F103" s="61"/>
      <c r="G103" s="21"/>
      <c r="H103" s="21"/>
      <c r="I103" s="21"/>
      <c r="J103" s="122"/>
      <c r="K103" s="122"/>
      <c r="L103" s="122"/>
    </row>
    <row r="104" spans="1:12" s="5" customFormat="1" x14ac:dyDescent="0.25">
      <c r="A104" s="65"/>
      <c r="B104" s="78"/>
      <c r="C104" s="64"/>
      <c r="D104" s="64"/>
      <c r="E104" s="122"/>
      <c r="F104" s="123"/>
      <c r="G104" s="21"/>
      <c r="H104" s="21"/>
      <c r="I104" s="21"/>
      <c r="J104" s="122"/>
      <c r="K104" s="122"/>
      <c r="L104" s="122"/>
    </row>
    <row r="105" spans="1:12" s="5" customFormat="1" x14ac:dyDescent="0.25">
      <c r="A105" s="65"/>
      <c r="B105" s="78"/>
      <c r="C105" s="64"/>
      <c r="D105" s="64"/>
      <c r="E105" s="122"/>
      <c r="F105" s="61"/>
      <c r="G105" s="21"/>
      <c r="H105" s="21"/>
      <c r="I105" s="21"/>
      <c r="J105" s="122"/>
      <c r="K105" s="122"/>
      <c r="L105" s="122"/>
    </row>
    <row r="106" spans="1:12" s="5" customFormat="1" x14ac:dyDescent="0.25">
      <c r="A106" s="65"/>
      <c r="B106" s="78"/>
      <c r="C106" s="64"/>
      <c r="D106" s="64"/>
      <c r="E106" s="122"/>
      <c r="F106" s="123"/>
      <c r="G106" s="21"/>
      <c r="H106" s="21"/>
      <c r="I106" s="21"/>
      <c r="J106" s="122"/>
      <c r="K106" s="122"/>
      <c r="L106" s="122"/>
    </row>
    <row r="107" spans="1:12" s="5" customFormat="1" x14ac:dyDescent="0.25">
      <c r="A107" s="65"/>
      <c r="B107" s="78"/>
      <c r="C107" s="64"/>
      <c r="D107" s="64"/>
      <c r="E107" s="122"/>
      <c r="F107" s="123"/>
      <c r="G107" s="21"/>
      <c r="H107" s="21"/>
      <c r="I107" s="21"/>
      <c r="J107" s="122"/>
      <c r="K107" s="122"/>
      <c r="L107" s="122"/>
    </row>
    <row r="108" spans="1:12" s="5" customFormat="1" x14ac:dyDescent="0.25">
      <c r="A108" s="65"/>
      <c r="B108" s="78"/>
      <c r="C108" s="64"/>
      <c r="D108" s="64"/>
      <c r="E108" s="122"/>
      <c r="F108" s="123"/>
      <c r="G108" s="21"/>
      <c r="H108" s="21"/>
      <c r="I108" s="21"/>
      <c r="J108" s="122"/>
      <c r="K108" s="122"/>
      <c r="L108" s="122"/>
    </row>
    <row r="109" spans="1:12" s="5" customFormat="1" x14ac:dyDescent="0.25">
      <c r="A109" s="65"/>
      <c r="B109" s="78"/>
      <c r="C109" s="64"/>
      <c r="D109" s="64"/>
      <c r="E109" s="122"/>
      <c r="F109" s="123"/>
      <c r="G109" s="21"/>
      <c r="H109" s="21"/>
      <c r="I109" s="21"/>
      <c r="J109" s="122"/>
      <c r="K109" s="122"/>
      <c r="L109" s="122"/>
    </row>
    <row r="110" spans="1:12" s="5" customFormat="1" x14ac:dyDescent="0.25">
      <c r="A110" s="65"/>
      <c r="B110" s="78"/>
      <c r="C110" s="64"/>
      <c r="D110" s="64"/>
      <c r="E110" s="122"/>
      <c r="F110" s="123"/>
      <c r="G110" s="21"/>
      <c r="H110" s="21"/>
      <c r="I110" s="21"/>
      <c r="J110" s="122"/>
      <c r="K110" s="122"/>
      <c r="L110" s="122"/>
    </row>
    <row r="111" spans="1:12" s="5" customFormat="1" x14ac:dyDescent="0.25">
      <c r="A111" s="65"/>
      <c r="B111" s="78"/>
      <c r="C111" s="64"/>
      <c r="D111" s="64"/>
      <c r="E111" s="122"/>
      <c r="F111" s="123"/>
      <c r="G111" s="21"/>
      <c r="H111" s="21"/>
      <c r="I111" s="21"/>
      <c r="J111" s="122"/>
      <c r="K111" s="122"/>
      <c r="L111" s="122"/>
    </row>
    <row r="112" spans="1:12" x14ac:dyDescent="0.25">
      <c r="A112" s="65"/>
      <c r="B112" s="78"/>
      <c r="C112" s="64"/>
      <c r="D112" s="64"/>
      <c r="E112" s="123"/>
      <c r="F112" s="61"/>
      <c r="G112" s="21"/>
      <c r="H112" s="21"/>
      <c r="I112" s="21"/>
      <c r="J112" s="122"/>
      <c r="K112" s="122"/>
      <c r="L112" s="122"/>
    </row>
    <row r="113" spans="1:12" s="5" customFormat="1" ht="93.75" customHeight="1" x14ac:dyDescent="0.25">
      <c r="A113" s="28" t="s">
        <v>99</v>
      </c>
      <c r="B113" s="28" t="s">
        <v>71</v>
      </c>
      <c r="C113" s="28">
        <f>SUM(C114,C126,C139)</f>
        <v>2</v>
      </c>
      <c r="D113" s="28">
        <f>SUM(D114,D126,D139)</f>
        <v>2</v>
      </c>
      <c r="E113" s="124"/>
      <c r="F113" s="28"/>
      <c r="G113" s="125">
        <f t="shared" ref="G113:L113" si="15">SUM(G114,G126,G139)</f>
        <v>30</v>
      </c>
      <c r="H113" s="125">
        <f t="shared" si="15"/>
        <v>35</v>
      </c>
      <c r="I113" s="125">
        <f t="shared" si="15"/>
        <v>933</v>
      </c>
      <c r="J113" s="124">
        <f t="shared" si="15"/>
        <v>0</v>
      </c>
      <c r="K113" s="124">
        <f t="shared" si="15"/>
        <v>0</v>
      </c>
      <c r="L113" s="124">
        <f t="shared" si="15"/>
        <v>0</v>
      </c>
    </row>
    <row r="114" spans="1:12" s="5" customFormat="1" x14ac:dyDescent="0.25">
      <c r="A114" s="65"/>
      <c r="B114" s="170" t="s">
        <v>248</v>
      </c>
      <c r="C114" s="171">
        <f>SUM(C115:C125)</f>
        <v>0</v>
      </c>
      <c r="D114" s="171">
        <f>SUM(D115:D125)</f>
        <v>0</v>
      </c>
      <c r="E114" s="172"/>
      <c r="F114" s="173"/>
      <c r="G114" s="171">
        <f t="shared" ref="G114:L114" si="16">SUM(G115:G125)</f>
        <v>0</v>
      </c>
      <c r="H114" s="171">
        <f t="shared" si="16"/>
        <v>0</v>
      </c>
      <c r="I114" s="171">
        <f t="shared" si="16"/>
        <v>0</v>
      </c>
      <c r="J114" s="173">
        <f t="shared" si="16"/>
        <v>0</v>
      </c>
      <c r="K114" s="173">
        <f t="shared" si="16"/>
        <v>0</v>
      </c>
      <c r="L114" s="174">
        <f t="shared" si="16"/>
        <v>0</v>
      </c>
    </row>
    <row r="115" spans="1:12" s="5" customFormat="1" x14ac:dyDescent="0.25">
      <c r="A115" s="65"/>
      <c r="B115" s="234"/>
      <c r="C115" s="64"/>
      <c r="D115" s="64"/>
      <c r="E115" s="122"/>
      <c r="F115" s="123"/>
      <c r="G115" s="21"/>
      <c r="H115" s="21"/>
      <c r="I115" s="21"/>
      <c r="J115" s="122"/>
      <c r="K115" s="122"/>
      <c r="L115" s="122"/>
    </row>
    <row r="116" spans="1:12" s="5" customFormat="1" x14ac:dyDescent="0.25">
      <c r="A116" s="65"/>
      <c r="B116" s="78"/>
      <c r="C116" s="64"/>
      <c r="D116" s="64"/>
      <c r="E116" s="122"/>
      <c r="F116" s="123"/>
      <c r="G116" s="21"/>
      <c r="H116" s="21"/>
      <c r="I116" s="21"/>
      <c r="J116" s="122"/>
      <c r="K116" s="122"/>
      <c r="L116" s="122"/>
    </row>
    <row r="117" spans="1:12" s="5" customFormat="1" x14ac:dyDescent="0.25">
      <c r="A117" s="65"/>
      <c r="B117" s="78"/>
      <c r="C117" s="64"/>
      <c r="D117" s="64"/>
      <c r="E117" s="122"/>
      <c r="F117" s="123"/>
      <c r="G117" s="21"/>
      <c r="H117" s="21"/>
      <c r="I117" s="21"/>
      <c r="J117" s="122"/>
      <c r="K117" s="122"/>
      <c r="L117" s="122"/>
    </row>
    <row r="118" spans="1:12" s="5" customFormat="1" x14ac:dyDescent="0.25">
      <c r="A118" s="65"/>
      <c r="B118" s="78"/>
      <c r="C118" s="64"/>
      <c r="D118" s="64"/>
      <c r="E118" s="122"/>
      <c r="F118" s="123"/>
      <c r="G118" s="21"/>
      <c r="H118" s="21"/>
      <c r="I118" s="21"/>
      <c r="J118" s="122"/>
      <c r="K118" s="122"/>
      <c r="L118" s="122"/>
    </row>
    <row r="119" spans="1:12" s="5" customFormat="1" x14ac:dyDescent="0.25">
      <c r="A119" s="65"/>
      <c r="B119" s="78"/>
      <c r="C119" s="64"/>
      <c r="D119" s="64"/>
      <c r="E119" s="122"/>
      <c r="F119" s="123"/>
      <c r="G119" s="21"/>
      <c r="H119" s="21"/>
      <c r="I119" s="21"/>
      <c r="J119" s="122"/>
      <c r="K119" s="122"/>
      <c r="L119" s="122"/>
    </row>
    <row r="120" spans="1:12" s="5" customFormat="1" x14ac:dyDescent="0.25">
      <c r="A120" s="65"/>
      <c r="B120" s="78"/>
      <c r="C120" s="64"/>
      <c r="D120" s="64"/>
      <c r="E120" s="122"/>
      <c r="F120" s="123"/>
      <c r="G120" s="21"/>
      <c r="H120" s="21"/>
      <c r="I120" s="21"/>
      <c r="J120" s="122"/>
      <c r="K120" s="122"/>
      <c r="L120" s="122"/>
    </row>
    <row r="121" spans="1:12" s="5" customFormat="1" x14ac:dyDescent="0.25">
      <c r="A121" s="65"/>
      <c r="B121" s="78"/>
      <c r="C121" s="64"/>
      <c r="D121" s="64"/>
      <c r="E121" s="122"/>
      <c r="F121" s="123"/>
      <c r="G121" s="21"/>
      <c r="H121" s="21"/>
      <c r="I121" s="21"/>
      <c r="J121" s="122"/>
      <c r="K121" s="122"/>
      <c r="L121" s="122"/>
    </row>
    <row r="122" spans="1:12" s="5" customFormat="1" x14ac:dyDescent="0.25">
      <c r="A122" s="65"/>
      <c r="B122" s="78"/>
      <c r="C122" s="64"/>
      <c r="D122" s="64"/>
      <c r="E122" s="122"/>
      <c r="F122" s="123"/>
      <c r="G122" s="21"/>
      <c r="H122" s="21"/>
      <c r="I122" s="21"/>
      <c r="J122" s="122"/>
      <c r="K122" s="122"/>
      <c r="L122" s="122"/>
    </row>
    <row r="123" spans="1:12" s="5" customFormat="1" x14ac:dyDescent="0.25">
      <c r="A123" s="65"/>
      <c r="B123" s="78"/>
      <c r="C123" s="64"/>
      <c r="D123" s="64"/>
      <c r="E123" s="122"/>
      <c r="F123" s="123"/>
      <c r="G123" s="21"/>
      <c r="H123" s="21"/>
      <c r="I123" s="21"/>
      <c r="J123" s="122"/>
      <c r="K123" s="122"/>
      <c r="L123" s="122"/>
    </row>
    <row r="124" spans="1:12" s="5" customFormat="1" x14ac:dyDescent="0.25">
      <c r="A124" s="65"/>
      <c r="B124" s="78"/>
      <c r="C124" s="64"/>
      <c r="D124" s="64"/>
      <c r="E124" s="122"/>
      <c r="F124" s="123"/>
      <c r="G124" s="21"/>
      <c r="H124" s="21"/>
      <c r="I124" s="21"/>
      <c r="J124" s="122"/>
      <c r="K124" s="122"/>
      <c r="L124" s="122"/>
    </row>
    <row r="125" spans="1:12" s="5" customFormat="1" x14ac:dyDescent="0.25">
      <c r="A125" s="65"/>
      <c r="B125" s="78"/>
      <c r="C125" s="64"/>
      <c r="D125" s="64"/>
      <c r="E125" s="122"/>
      <c r="F125" s="61"/>
      <c r="G125" s="21"/>
      <c r="H125" s="21"/>
      <c r="I125" s="21"/>
      <c r="J125" s="122"/>
      <c r="K125" s="122"/>
      <c r="L125" s="122"/>
    </row>
    <row r="126" spans="1:12" s="5" customFormat="1" x14ac:dyDescent="0.25">
      <c r="A126" s="65"/>
      <c r="B126" s="170" t="s">
        <v>249</v>
      </c>
      <c r="C126" s="171">
        <f>SUM(C127:C138)</f>
        <v>2</v>
      </c>
      <c r="D126" s="171">
        <f>SUM(D127:D138)</f>
        <v>2</v>
      </c>
      <c r="E126" s="172"/>
      <c r="F126" s="173"/>
      <c r="G126" s="171">
        <f t="shared" ref="G126:L126" si="17">SUM(G127:G138)</f>
        <v>30</v>
      </c>
      <c r="H126" s="171">
        <f t="shared" si="17"/>
        <v>35</v>
      </c>
      <c r="I126" s="171">
        <f t="shared" si="17"/>
        <v>933</v>
      </c>
      <c r="J126" s="173">
        <f t="shared" si="17"/>
        <v>0</v>
      </c>
      <c r="K126" s="173">
        <f t="shared" si="17"/>
        <v>0</v>
      </c>
      <c r="L126" s="174">
        <f t="shared" si="17"/>
        <v>0</v>
      </c>
    </row>
    <row r="127" spans="1:12" s="5" customFormat="1" ht="56.25" x14ac:dyDescent="0.25">
      <c r="A127" s="65"/>
      <c r="B127" s="253" t="s">
        <v>466</v>
      </c>
      <c r="C127" s="252">
        <v>1</v>
      </c>
      <c r="D127" s="252">
        <v>1</v>
      </c>
      <c r="E127" s="250" t="s">
        <v>465</v>
      </c>
      <c r="F127" s="251" t="s">
        <v>298</v>
      </c>
      <c r="G127" s="245">
        <v>10</v>
      </c>
      <c r="H127" s="252">
        <v>5</v>
      </c>
      <c r="I127" s="245">
        <v>250</v>
      </c>
      <c r="J127" s="250"/>
      <c r="K127" s="250"/>
      <c r="L127" s="250"/>
    </row>
    <row r="128" spans="1:12" s="5" customFormat="1" ht="56.25" x14ac:dyDescent="0.25">
      <c r="A128" s="65"/>
      <c r="B128" s="253" t="s">
        <v>467</v>
      </c>
      <c r="C128" s="252">
        <v>1</v>
      </c>
      <c r="D128" s="252">
        <v>1</v>
      </c>
      <c r="E128" s="250" t="s">
        <v>465</v>
      </c>
      <c r="F128" s="251" t="s">
        <v>301</v>
      </c>
      <c r="G128" s="245">
        <v>20</v>
      </c>
      <c r="H128" s="252">
        <v>30</v>
      </c>
      <c r="I128" s="245">
        <v>683</v>
      </c>
      <c r="J128" s="250"/>
      <c r="K128" s="250"/>
      <c r="L128" s="250"/>
    </row>
    <row r="129" spans="1:12" s="5" customFormat="1" x14ac:dyDescent="0.25">
      <c r="A129" s="65"/>
      <c r="B129" s="78"/>
      <c r="C129" s="64"/>
      <c r="D129" s="64"/>
      <c r="E129" s="122"/>
      <c r="F129" s="61"/>
      <c r="G129" s="21"/>
      <c r="H129" s="21"/>
      <c r="I129" s="21"/>
      <c r="J129" s="122"/>
      <c r="K129" s="122"/>
      <c r="L129" s="122"/>
    </row>
    <row r="130" spans="1:12" s="5" customFormat="1" x14ac:dyDescent="0.25">
      <c r="A130" s="65"/>
      <c r="B130" s="78"/>
      <c r="C130" s="64"/>
      <c r="D130" s="64"/>
      <c r="E130" s="122"/>
      <c r="F130" s="61"/>
      <c r="G130" s="21"/>
      <c r="H130" s="21"/>
      <c r="I130" s="21"/>
      <c r="J130" s="122"/>
      <c r="K130" s="122"/>
      <c r="L130" s="122"/>
    </row>
    <row r="131" spans="1:12" s="5" customFormat="1" x14ac:dyDescent="0.25">
      <c r="A131" s="65"/>
      <c r="B131" s="78"/>
      <c r="C131" s="64"/>
      <c r="D131" s="64"/>
      <c r="E131" s="122"/>
      <c r="F131" s="123"/>
      <c r="G131" s="21"/>
      <c r="H131" s="21"/>
      <c r="I131" s="21"/>
      <c r="J131" s="122"/>
      <c r="K131" s="122"/>
      <c r="L131" s="122"/>
    </row>
    <row r="132" spans="1:12" s="5" customFormat="1" x14ac:dyDescent="0.25">
      <c r="A132" s="65"/>
      <c r="B132" s="78"/>
      <c r="C132" s="64"/>
      <c r="D132" s="64"/>
      <c r="E132" s="122"/>
      <c r="F132" s="123"/>
      <c r="G132" s="21"/>
      <c r="H132" s="21"/>
      <c r="I132" s="21"/>
      <c r="J132" s="122"/>
      <c r="K132" s="122"/>
      <c r="L132" s="122"/>
    </row>
    <row r="133" spans="1:12" s="5" customFormat="1" x14ac:dyDescent="0.25">
      <c r="A133" s="65"/>
      <c r="B133" s="78"/>
      <c r="C133" s="64"/>
      <c r="D133" s="64"/>
      <c r="E133" s="122"/>
      <c r="F133" s="123"/>
      <c r="G133" s="21"/>
      <c r="H133" s="21"/>
      <c r="I133" s="21"/>
      <c r="J133" s="122"/>
      <c r="K133" s="122"/>
      <c r="L133" s="122"/>
    </row>
    <row r="134" spans="1:12" s="5" customFormat="1" x14ac:dyDescent="0.25">
      <c r="A134" s="65"/>
      <c r="B134" s="78"/>
      <c r="C134" s="64"/>
      <c r="D134" s="64"/>
      <c r="E134" s="122"/>
      <c r="F134" s="123"/>
      <c r="G134" s="21"/>
      <c r="H134" s="21"/>
      <c r="I134" s="21"/>
      <c r="J134" s="122"/>
      <c r="K134" s="122"/>
      <c r="L134" s="122"/>
    </row>
    <row r="135" spans="1:12" s="5" customFormat="1" x14ac:dyDescent="0.25">
      <c r="A135" s="65"/>
      <c r="B135" s="78"/>
      <c r="C135" s="64"/>
      <c r="D135" s="64"/>
      <c r="E135" s="122"/>
      <c r="F135" s="123"/>
      <c r="G135" s="21"/>
      <c r="H135" s="21"/>
      <c r="I135" s="21"/>
      <c r="J135" s="122"/>
      <c r="K135" s="122"/>
      <c r="L135" s="122"/>
    </row>
    <row r="136" spans="1:12" s="5" customFormat="1" x14ac:dyDescent="0.25">
      <c r="A136" s="65"/>
      <c r="B136" s="78"/>
      <c r="C136" s="64"/>
      <c r="D136" s="64"/>
      <c r="E136" s="122"/>
      <c r="F136" s="123"/>
      <c r="G136" s="21"/>
      <c r="H136" s="21"/>
      <c r="I136" s="21"/>
      <c r="J136" s="122"/>
      <c r="K136" s="122"/>
      <c r="L136" s="122"/>
    </row>
    <row r="137" spans="1:12" s="5" customFormat="1" x14ac:dyDescent="0.25">
      <c r="A137" s="65"/>
      <c r="B137" s="78"/>
      <c r="C137" s="64"/>
      <c r="D137" s="64"/>
      <c r="E137" s="122"/>
      <c r="F137" s="123"/>
      <c r="G137" s="21"/>
      <c r="H137" s="21"/>
      <c r="I137" s="21"/>
      <c r="J137" s="122"/>
      <c r="K137" s="122"/>
      <c r="L137" s="122"/>
    </row>
    <row r="138" spans="1:12" s="5" customFormat="1" x14ac:dyDescent="0.25">
      <c r="A138" s="65"/>
      <c r="B138" s="78"/>
      <c r="C138" s="64"/>
      <c r="D138" s="64"/>
      <c r="E138" s="122"/>
      <c r="F138" s="123"/>
      <c r="G138" s="21"/>
      <c r="H138" s="21"/>
      <c r="I138" s="21"/>
      <c r="J138" s="122"/>
      <c r="K138" s="122"/>
      <c r="L138" s="122"/>
    </row>
    <row r="139" spans="1:12" s="5" customFormat="1" x14ac:dyDescent="0.25">
      <c r="A139" s="65"/>
      <c r="B139" s="170" t="s">
        <v>250</v>
      </c>
      <c r="C139" s="171">
        <f>SUM(C140:C150)</f>
        <v>0</v>
      </c>
      <c r="D139" s="171">
        <f>SUM(D140:D150)</f>
        <v>0</v>
      </c>
      <c r="E139" s="172"/>
      <c r="F139" s="173"/>
      <c r="G139" s="171">
        <f t="shared" ref="G139:L139" si="18">SUM(G140:G150)</f>
        <v>0</v>
      </c>
      <c r="H139" s="171">
        <f t="shared" si="18"/>
        <v>0</v>
      </c>
      <c r="I139" s="171">
        <f t="shared" si="18"/>
        <v>0</v>
      </c>
      <c r="J139" s="173">
        <f t="shared" si="18"/>
        <v>0</v>
      </c>
      <c r="K139" s="173">
        <f t="shared" si="18"/>
        <v>0</v>
      </c>
      <c r="L139" s="174">
        <f t="shared" si="18"/>
        <v>0</v>
      </c>
    </row>
    <row r="140" spans="1:12" s="5" customFormat="1" x14ac:dyDescent="0.25">
      <c r="A140" s="65"/>
      <c r="B140" s="78"/>
      <c r="C140" s="64"/>
      <c r="D140" s="64"/>
      <c r="E140" s="122"/>
      <c r="F140" s="61"/>
      <c r="G140" s="21"/>
      <c r="H140" s="21"/>
      <c r="I140" s="21"/>
      <c r="J140" s="122"/>
      <c r="K140" s="122"/>
      <c r="L140" s="122"/>
    </row>
    <row r="141" spans="1:12" s="5" customFormat="1" x14ac:dyDescent="0.25">
      <c r="A141" s="65"/>
      <c r="B141" s="78"/>
      <c r="C141" s="64"/>
      <c r="D141" s="64"/>
      <c r="E141" s="122"/>
      <c r="F141" s="61"/>
      <c r="G141" s="21"/>
      <c r="H141" s="21"/>
      <c r="I141" s="21"/>
      <c r="J141" s="122"/>
      <c r="K141" s="122"/>
      <c r="L141" s="122"/>
    </row>
    <row r="142" spans="1:12" s="5" customFormat="1" x14ac:dyDescent="0.25">
      <c r="A142" s="65"/>
      <c r="B142" s="78"/>
      <c r="C142" s="64"/>
      <c r="D142" s="64"/>
      <c r="E142" s="122"/>
      <c r="F142" s="61"/>
      <c r="G142" s="21"/>
      <c r="H142" s="21"/>
      <c r="I142" s="21"/>
      <c r="J142" s="122"/>
      <c r="K142" s="122"/>
      <c r="L142" s="122"/>
    </row>
    <row r="143" spans="1:12" s="5" customFormat="1" x14ac:dyDescent="0.25">
      <c r="A143" s="65"/>
      <c r="B143" s="78"/>
      <c r="C143" s="64"/>
      <c r="D143" s="64"/>
      <c r="E143" s="122"/>
      <c r="F143" s="123"/>
      <c r="G143" s="21"/>
      <c r="H143" s="21"/>
      <c r="I143" s="21"/>
      <c r="J143" s="122"/>
      <c r="K143" s="122"/>
      <c r="L143" s="122"/>
    </row>
    <row r="144" spans="1:12" s="5" customFormat="1" x14ac:dyDescent="0.25">
      <c r="A144" s="65"/>
      <c r="B144" s="78"/>
      <c r="C144" s="64"/>
      <c r="D144" s="64"/>
      <c r="E144" s="122"/>
      <c r="F144" s="123"/>
      <c r="G144" s="21"/>
      <c r="H144" s="21"/>
      <c r="I144" s="21"/>
      <c r="J144" s="122"/>
      <c r="K144" s="122"/>
      <c r="L144" s="122"/>
    </row>
    <row r="145" spans="1:12" s="5" customFormat="1" x14ac:dyDescent="0.25">
      <c r="A145" s="65"/>
      <c r="B145" s="78"/>
      <c r="C145" s="64"/>
      <c r="D145" s="64"/>
      <c r="E145" s="122"/>
      <c r="F145" s="123"/>
      <c r="G145" s="21"/>
      <c r="H145" s="21"/>
      <c r="I145" s="21"/>
      <c r="J145" s="122"/>
      <c r="K145" s="122"/>
      <c r="L145" s="122"/>
    </row>
    <row r="146" spans="1:12" s="5" customFormat="1" x14ac:dyDescent="0.25">
      <c r="A146" s="65"/>
      <c r="B146" s="78"/>
      <c r="C146" s="64"/>
      <c r="D146" s="64"/>
      <c r="E146" s="122"/>
      <c r="F146" s="123"/>
      <c r="G146" s="21"/>
      <c r="H146" s="21"/>
      <c r="I146" s="21"/>
      <c r="J146" s="122"/>
      <c r="K146" s="122"/>
      <c r="L146" s="122"/>
    </row>
    <row r="147" spans="1:12" s="5" customFormat="1" x14ac:dyDescent="0.25">
      <c r="A147" s="65"/>
      <c r="B147" s="78"/>
      <c r="C147" s="64"/>
      <c r="D147" s="64"/>
      <c r="E147" s="122"/>
      <c r="F147" s="123"/>
      <c r="G147" s="21"/>
      <c r="H147" s="21"/>
      <c r="I147" s="21"/>
      <c r="J147" s="122"/>
      <c r="K147" s="122"/>
      <c r="L147" s="122"/>
    </row>
    <row r="148" spans="1:12" s="5" customFormat="1" x14ac:dyDescent="0.25">
      <c r="A148" s="65"/>
      <c r="B148" s="78"/>
      <c r="C148" s="64"/>
      <c r="D148" s="64"/>
      <c r="E148" s="122"/>
      <c r="F148" s="123"/>
      <c r="G148" s="21"/>
      <c r="H148" s="21"/>
      <c r="I148" s="21"/>
      <c r="J148" s="122"/>
      <c r="K148" s="122"/>
      <c r="L148" s="122"/>
    </row>
    <row r="149" spans="1:12" s="5" customFormat="1" x14ac:dyDescent="0.25">
      <c r="A149" s="65"/>
      <c r="B149" s="78"/>
      <c r="C149" s="64"/>
      <c r="D149" s="64"/>
      <c r="E149" s="122"/>
      <c r="F149" s="123"/>
      <c r="G149" s="21"/>
      <c r="H149" s="21"/>
      <c r="I149" s="21"/>
      <c r="J149" s="122"/>
      <c r="K149" s="122"/>
      <c r="L149" s="122"/>
    </row>
    <row r="150" spans="1:12" x14ac:dyDescent="0.25">
      <c r="A150" s="65"/>
      <c r="B150" s="78"/>
      <c r="C150" s="64"/>
      <c r="D150" s="64"/>
      <c r="E150" s="123"/>
      <c r="F150" s="61"/>
      <c r="G150" s="21"/>
      <c r="H150" s="21"/>
      <c r="I150" s="21"/>
      <c r="J150" s="122"/>
      <c r="K150" s="122"/>
      <c r="L150" s="122"/>
    </row>
    <row r="151" spans="1:12" s="5" customFormat="1" ht="75" customHeight="1" x14ac:dyDescent="0.25">
      <c r="A151" s="28" t="s">
        <v>100</v>
      </c>
      <c r="B151" s="28" t="s">
        <v>72</v>
      </c>
      <c r="C151" s="28">
        <f>SUM(C152,C162,C174)</f>
        <v>2</v>
      </c>
      <c r="D151" s="28">
        <f>SUM(D152,D162,D174)</f>
        <v>2</v>
      </c>
      <c r="E151" s="124"/>
      <c r="F151" s="28"/>
      <c r="G151" s="125">
        <f>SUM(G152,G162,G174)</f>
        <v>35</v>
      </c>
      <c r="H151" s="125">
        <f>SUM(H152,H162,H174)</f>
        <v>123</v>
      </c>
      <c r="I151" s="125">
        <f>SUM(CI152,I162,I174)</f>
        <v>348</v>
      </c>
      <c r="J151" s="124">
        <f>SUM(J152,J162,J174)</f>
        <v>0</v>
      </c>
      <c r="K151" s="124">
        <f>SUM(K152,K162,K174)</f>
        <v>0</v>
      </c>
      <c r="L151" s="124">
        <f>SUM(L152,L162,L174)</f>
        <v>0</v>
      </c>
    </row>
    <row r="152" spans="1:12" s="5" customFormat="1" x14ac:dyDescent="0.25">
      <c r="A152" s="65"/>
      <c r="B152" s="170" t="s">
        <v>248</v>
      </c>
      <c r="C152" s="171">
        <f>SUM(C153:C161)</f>
        <v>0</v>
      </c>
      <c r="D152" s="171">
        <f>SUM(D153:D161)</f>
        <v>0</v>
      </c>
      <c r="E152" s="172"/>
      <c r="F152" s="173"/>
      <c r="G152" s="171">
        <f t="shared" ref="G152:L152" si="19">SUM(G153:G161)</f>
        <v>0</v>
      </c>
      <c r="H152" s="171">
        <f t="shared" si="19"/>
        <v>0</v>
      </c>
      <c r="I152" s="171">
        <f t="shared" si="19"/>
        <v>0</v>
      </c>
      <c r="J152" s="173">
        <f t="shared" si="19"/>
        <v>0</v>
      </c>
      <c r="K152" s="173">
        <f t="shared" si="19"/>
        <v>0</v>
      </c>
      <c r="L152" s="174">
        <f t="shared" si="19"/>
        <v>0</v>
      </c>
    </row>
    <row r="153" spans="1:12" s="5" customFormat="1" x14ac:dyDescent="0.25">
      <c r="A153" s="65"/>
      <c r="B153" s="78"/>
      <c r="C153" s="64"/>
      <c r="D153" s="64"/>
      <c r="E153" s="122"/>
      <c r="F153" s="61"/>
      <c r="G153" s="21"/>
      <c r="H153" s="21"/>
      <c r="I153" s="21"/>
      <c r="J153" s="122"/>
      <c r="K153" s="122"/>
      <c r="L153" s="122"/>
    </row>
    <row r="154" spans="1:12" s="5" customFormat="1" x14ac:dyDescent="0.25">
      <c r="A154" s="65"/>
      <c r="B154" s="78"/>
      <c r="C154" s="64"/>
      <c r="D154" s="64"/>
      <c r="E154" s="122"/>
      <c r="F154" s="123"/>
      <c r="G154" s="21"/>
      <c r="H154" s="21"/>
      <c r="I154" s="21"/>
      <c r="J154" s="122"/>
      <c r="K154" s="122"/>
      <c r="L154" s="122"/>
    </row>
    <row r="155" spans="1:12" s="5" customFormat="1" x14ac:dyDescent="0.25">
      <c r="A155" s="65"/>
      <c r="B155" s="78"/>
      <c r="C155" s="64"/>
      <c r="D155" s="64"/>
      <c r="E155" s="122"/>
      <c r="F155" s="123"/>
      <c r="G155" s="21"/>
      <c r="H155" s="21"/>
      <c r="I155" s="21"/>
      <c r="J155" s="122"/>
      <c r="K155" s="122"/>
      <c r="L155" s="122"/>
    </row>
    <row r="156" spans="1:12" s="5" customFormat="1" x14ac:dyDescent="0.25">
      <c r="A156" s="65"/>
      <c r="B156" s="78"/>
      <c r="C156" s="64"/>
      <c r="D156" s="64"/>
      <c r="E156" s="122"/>
      <c r="F156" s="123"/>
      <c r="G156" s="21"/>
      <c r="H156" s="21"/>
      <c r="I156" s="21"/>
      <c r="J156" s="122"/>
      <c r="K156" s="122"/>
      <c r="L156" s="122"/>
    </row>
    <row r="157" spans="1:12" s="5" customFormat="1" x14ac:dyDescent="0.25">
      <c r="A157" s="65"/>
      <c r="B157" s="78"/>
      <c r="C157" s="64"/>
      <c r="D157" s="64"/>
      <c r="E157" s="122"/>
      <c r="F157" s="123"/>
      <c r="G157" s="21"/>
      <c r="H157" s="21"/>
      <c r="I157" s="21"/>
      <c r="J157" s="122"/>
      <c r="K157" s="122"/>
      <c r="L157" s="122"/>
    </row>
    <row r="158" spans="1:12" s="5" customFormat="1" x14ac:dyDescent="0.25">
      <c r="A158" s="65"/>
      <c r="B158" s="78"/>
      <c r="C158" s="64"/>
      <c r="D158" s="64"/>
      <c r="E158" s="122"/>
      <c r="F158" s="123"/>
      <c r="G158" s="21"/>
      <c r="H158" s="21"/>
      <c r="I158" s="21"/>
      <c r="J158" s="122"/>
      <c r="K158" s="122"/>
      <c r="L158" s="122"/>
    </row>
    <row r="159" spans="1:12" s="5" customFormat="1" x14ac:dyDescent="0.25">
      <c r="A159" s="65"/>
      <c r="B159" s="78"/>
      <c r="C159" s="64"/>
      <c r="D159" s="64"/>
      <c r="E159" s="122"/>
      <c r="F159" s="123"/>
      <c r="G159" s="21"/>
      <c r="H159" s="21"/>
      <c r="I159" s="21"/>
      <c r="J159" s="122"/>
      <c r="K159" s="122"/>
      <c r="L159" s="122"/>
    </row>
    <row r="160" spans="1:12" s="5" customFormat="1" x14ac:dyDescent="0.25">
      <c r="A160" s="65"/>
      <c r="B160" s="78"/>
      <c r="C160" s="64"/>
      <c r="D160" s="64"/>
      <c r="E160" s="122"/>
      <c r="F160" s="123"/>
      <c r="G160" s="21"/>
      <c r="H160" s="21"/>
      <c r="I160" s="21"/>
      <c r="J160" s="122"/>
      <c r="K160" s="122"/>
      <c r="L160" s="122"/>
    </row>
    <row r="161" spans="1:12" s="5" customFormat="1" x14ac:dyDescent="0.25">
      <c r="A161" s="65"/>
      <c r="B161" s="78"/>
      <c r="C161" s="64"/>
      <c r="D161" s="64"/>
      <c r="E161" s="122"/>
      <c r="F161" s="61"/>
      <c r="G161" s="21"/>
      <c r="H161" s="21"/>
      <c r="I161" s="21"/>
      <c r="J161" s="122"/>
      <c r="K161" s="122"/>
      <c r="L161" s="122"/>
    </row>
    <row r="162" spans="1:12" s="5" customFormat="1" x14ac:dyDescent="0.25">
      <c r="A162" s="65"/>
      <c r="B162" s="170" t="s">
        <v>249</v>
      </c>
      <c r="C162" s="171">
        <f>SUM(C163:C173)</f>
        <v>2</v>
      </c>
      <c r="D162" s="171">
        <f>SUM(D163:D173)</f>
        <v>2</v>
      </c>
      <c r="E162" s="172"/>
      <c r="F162" s="173"/>
      <c r="G162" s="171">
        <f t="shared" ref="G162:L162" si="20">SUM(G163:G173)</f>
        <v>35</v>
      </c>
      <c r="H162" s="171">
        <f t="shared" si="20"/>
        <v>123</v>
      </c>
      <c r="I162" s="171">
        <f t="shared" si="20"/>
        <v>348</v>
      </c>
      <c r="J162" s="173">
        <f t="shared" si="20"/>
        <v>0</v>
      </c>
      <c r="K162" s="173">
        <f t="shared" si="20"/>
        <v>0</v>
      </c>
      <c r="L162" s="174">
        <f t="shared" si="20"/>
        <v>0</v>
      </c>
    </row>
    <row r="163" spans="1:12" s="5" customFormat="1" ht="37.5" x14ac:dyDescent="0.25">
      <c r="A163" s="65"/>
      <c r="B163" s="253" t="s">
        <v>306</v>
      </c>
      <c r="C163" s="252">
        <v>1</v>
      </c>
      <c r="D163" s="252">
        <v>1</v>
      </c>
      <c r="E163" s="250" t="s">
        <v>468</v>
      </c>
      <c r="F163" s="65" t="s">
        <v>469</v>
      </c>
      <c r="G163" s="245">
        <v>20</v>
      </c>
      <c r="H163" s="245">
        <v>96</v>
      </c>
      <c r="I163" s="245">
        <v>303</v>
      </c>
      <c r="J163" s="250"/>
      <c r="K163" s="250"/>
      <c r="L163" s="250"/>
    </row>
    <row r="164" spans="1:12" s="5" customFormat="1" ht="37.5" x14ac:dyDescent="0.25">
      <c r="A164" s="65"/>
      <c r="B164" s="253" t="s">
        <v>307</v>
      </c>
      <c r="C164" s="176">
        <v>1</v>
      </c>
      <c r="D164" s="252">
        <v>1</v>
      </c>
      <c r="E164" s="250" t="s">
        <v>470</v>
      </c>
      <c r="F164" s="65" t="s">
        <v>471</v>
      </c>
      <c r="G164" s="245">
        <v>15</v>
      </c>
      <c r="H164" s="245">
        <v>27</v>
      </c>
      <c r="I164" s="245">
        <v>45</v>
      </c>
      <c r="J164" s="250"/>
      <c r="K164" s="250"/>
      <c r="L164" s="250"/>
    </row>
    <row r="165" spans="1:12" s="5" customFormat="1" x14ac:dyDescent="0.25">
      <c r="A165" s="65"/>
      <c r="B165" s="78"/>
      <c r="C165" s="64"/>
      <c r="D165" s="64"/>
      <c r="E165" s="122"/>
      <c r="F165" s="123"/>
      <c r="G165" s="21"/>
      <c r="H165" s="21"/>
      <c r="I165" s="21"/>
      <c r="J165" s="122"/>
      <c r="K165" s="122"/>
      <c r="L165" s="122"/>
    </row>
    <row r="166" spans="1:12" s="5" customFormat="1" x14ac:dyDescent="0.25">
      <c r="A166" s="65"/>
      <c r="B166" s="78"/>
      <c r="C166" s="64"/>
      <c r="D166" s="64"/>
      <c r="E166" s="122"/>
      <c r="F166" s="123"/>
      <c r="G166" s="21"/>
      <c r="H166" s="21"/>
      <c r="I166" s="21"/>
      <c r="J166" s="122"/>
      <c r="K166" s="122"/>
      <c r="L166" s="122"/>
    </row>
    <row r="167" spans="1:12" s="5" customFormat="1" x14ac:dyDescent="0.25">
      <c r="A167" s="65"/>
      <c r="B167" s="78"/>
      <c r="C167" s="64"/>
      <c r="D167" s="64"/>
      <c r="E167" s="122"/>
      <c r="F167" s="123"/>
      <c r="G167" s="21"/>
      <c r="H167" s="21"/>
      <c r="I167" s="21"/>
      <c r="J167" s="122"/>
      <c r="K167" s="122"/>
      <c r="L167" s="122"/>
    </row>
    <row r="168" spans="1:12" s="5" customFormat="1" x14ac:dyDescent="0.25">
      <c r="A168" s="65"/>
      <c r="B168" s="78"/>
      <c r="C168" s="64"/>
      <c r="D168" s="64"/>
      <c r="E168" s="122"/>
      <c r="F168" s="123"/>
      <c r="G168" s="21"/>
      <c r="H168" s="21"/>
      <c r="I168" s="21"/>
      <c r="J168" s="122"/>
      <c r="K168" s="122"/>
      <c r="L168" s="122"/>
    </row>
    <row r="169" spans="1:12" s="5" customFormat="1" x14ac:dyDescent="0.25">
      <c r="A169" s="65"/>
      <c r="B169" s="78"/>
      <c r="C169" s="64"/>
      <c r="D169" s="64"/>
      <c r="E169" s="122"/>
      <c r="F169" s="123"/>
      <c r="G169" s="21"/>
      <c r="H169" s="21"/>
      <c r="I169" s="21"/>
      <c r="J169" s="122"/>
      <c r="K169" s="122"/>
      <c r="L169" s="122"/>
    </row>
    <row r="170" spans="1:12" s="5" customFormat="1" x14ac:dyDescent="0.25">
      <c r="A170" s="65"/>
      <c r="B170" s="78"/>
      <c r="C170" s="64"/>
      <c r="D170" s="64"/>
      <c r="E170" s="122"/>
      <c r="F170" s="123"/>
      <c r="G170" s="21"/>
      <c r="H170" s="21"/>
      <c r="I170" s="21"/>
      <c r="J170" s="122"/>
      <c r="K170" s="122"/>
      <c r="L170" s="122"/>
    </row>
    <row r="171" spans="1:12" s="5" customFormat="1" x14ac:dyDescent="0.25">
      <c r="A171" s="65"/>
      <c r="B171" s="78"/>
      <c r="C171" s="64"/>
      <c r="D171" s="64"/>
      <c r="E171" s="122"/>
      <c r="F171" s="123"/>
      <c r="G171" s="21"/>
      <c r="H171" s="21"/>
      <c r="I171" s="21"/>
      <c r="J171" s="122"/>
      <c r="K171" s="122"/>
      <c r="L171" s="122"/>
    </row>
    <row r="172" spans="1:12" s="5" customFormat="1" x14ac:dyDescent="0.25">
      <c r="A172" s="65"/>
      <c r="B172" s="78"/>
      <c r="C172" s="64"/>
      <c r="D172" s="64"/>
      <c r="E172" s="122"/>
      <c r="F172" s="123"/>
      <c r="G172" s="21"/>
      <c r="H172" s="21"/>
      <c r="I172" s="21"/>
      <c r="J172" s="122"/>
      <c r="K172" s="122"/>
      <c r="L172" s="122"/>
    </row>
    <row r="173" spans="1:12" s="5" customFormat="1" x14ac:dyDescent="0.25">
      <c r="A173" s="65"/>
      <c r="B173" s="78"/>
      <c r="C173" s="64"/>
      <c r="D173" s="64"/>
      <c r="E173" s="122"/>
      <c r="F173" s="61"/>
      <c r="G173" s="21"/>
      <c r="H173" s="21"/>
      <c r="I173" s="21"/>
      <c r="J173" s="122"/>
      <c r="K173" s="122"/>
      <c r="L173" s="122"/>
    </row>
    <row r="174" spans="1:12" s="5" customFormat="1" x14ac:dyDescent="0.25">
      <c r="A174" s="65"/>
      <c r="B174" s="170" t="s">
        <v>250</v>
      </c>
      <c r="C174" s="171">
        <f>SUM(C175:C183)</f>
        <v>0</v>
      </c>
      <c r="D174" s="171">
        <f>SUM(D175:D183)</f>
        <v>0</v>
      </c>
      <c r="E174" s="172"/>
      <c r="F174" s="173"/>
      <c r="G174" s="171">
        <f t="shared" ref="G174:L174" si="21">SUM(G175:G183)</f>
        <v>0</v>
      </c>
      <c r="H174" s="171">
        <f t="shared" si="21"/>
        <v>0</v>
      </c>
      <c r="I174" s="171">
        <f t="shared" si="21"/>
        <v>0</v>
      </c>
      <c r="J174" s="173">
        <f t="shared" si="21"/>
        <v>0</v>
      </c>
      <c r="K174" s="173">
        <f t="shared" si="21"/>
        <v>0</v>
      </c>
      <c r="L174" s="174">
        <f t="shared" si="21"/>
        <v>0</v>
      </c>
    </row>
    <row r="175" spans="1:12" s="5" customFormat="1" x14ac:dyDescent="0.25">
      <c r="A175" s="65"/>
      <c r="B175" s="78"/>
      <c r="C175" s="64"/>
      <c r="D175" s="64"/>
      <c r="E175" s="122"/>
      <c r="F175" s="61"/>
      <c r="G175" s="21"/>
      <c r="H175" s="21"/>
      <c r="I175" s="21"/>
      <c r="J175" s="122"/>
      <c r="K175" s="122"/>
      <c r="L175" s="122"/>
    </row>
    <row r="176" spans="1:12" s="5" customFormat="1" x14ac:dyDescent="0.25">
      <c r="A176" s="65"/>
      <c r="B176" s="78"/>
      <c r="C176" s="64"/>
      <c r="D176" s="64"/>
      <c r="E176" s="122"/>
      <c r="F176" s="61"/>
      <c r="G176" s="21"/>
      <c r="H176" s="21"/>
      <c r="I176" s="21"/>
      <c r="J176" s="122"/>
      <c r="K176" s="122"/>
      <c r="L176" s="122"/>
    </row>
    <row r="177" spans="1:12" s="5" customFormat="1" x14ac:dyDescent="0.25">
      <c r="A177" s="65"/>
      <c r="B177" s="78"/>
      <c r="C177" s="64"/>
      <c r="D177" s="64"/>
      <c r="E177" s="122"/>
      <c r="F177" s="61"/>
      <c r="G177" s="21"/>
      <c r="H177" s="21"/>
      <c r="I177" s="21"/>
      <c r="J177" s="122"/>
      <c r="K177" s="122"/>
      <c r="L177" s="122"/>
    </row>
    <row r="178" spans="1:12" s="5" customFormat="1" x14ac:dyDescent="0.25">
      <c r="A178" s="65"/>
      <c r="B178" s="78"/>
      <c r="C178" s="64"/>
      <c r="D178" s="64"/>
      <c r="E178" s="122"/>
      <c r="F178" s="123"/>
      <c r="G178" s="21"/>
      <c r="H178" s="21"/>
      <c r="I178" s="21"/>
      <c r="J178" s="122"/>
      <c r="K178" s="122"/>
      <c r="L178" s="122"/>
    </row>
    <row r="179" spans="1:12" s="5" customFormat="1" x14ac:dyDescent="0.25">
      <c r="A179" s="65"/>
      <c r="B179" s="78"/>
      <c r="C179" s="64"/>
      <c r="D179" s="64"/>
      <c r="E179" s="122"/>
      <c r="F179" s="123"/>
      <c r="G179" s="21"/>
      <c r="H179" s="21"/>
      <c r="I179" s="21"/>
      <c r="J179" s="122"/>
      <c r="K179" s="122"/>
      <c r="L179" s="122"/>
    </row>
    <row r="180" spans="1:12" s="5" customFormat="1" x14ac:dyDescent="0.25">
      <c r="A180" s="65"/>
      <c r="B180" s="78"/>
      <c r="C180" s="64"/>
      <c r="D180" s="64"/>
      <c r="E180" s="122"/>
      <c r="F180" s="123"/>
      <c r="G180" s="21"/>
      <c r="H180" s="21"/>
      <c r="I180" s="21"/>
      <c r="J180" s="122"/>
      <c r="K180" s="122"/>
      <c r="L180" s="122"/>
    </row>
    <row r="181" spans="1:12" s="5" customFormat="1" x14ac:dyDescent="0.25">
      <c r="A181" s="65"/>
      <c r="B181" s="78"/>
      <c r="C181" s="64"/>
      <c r="D181" s="64"/>
      <c r="E181" s="122"/>
      <c r="F181" s="123"/>
      <c r="G181" s="21"/>
      <c r="H181" s="21"/>
      <c r="I181" s="21"/>
      <c r="J181" s="122"/>
      <c r="K181" s="122"/>
      <c r="L181" s="122"/>
    </row>
    <row r="182" spans="1:12" s="5" customFormat="1" x14ac:dyDescent="0.25">
      <c r="A182" s="65"/>
      <c r="B182" s="78"/>
      <c r="C182" s="64"/>
      <c r="D182" s="64"/>
      <c r="E182" s="122"/>
      <c r="F182" s="123"/>
      <c r="G182" s="21"/>
      <c r="H182" s="21"/>
      <c r="I182" s="21"/>
      <c r="J182" s="122"/>
      <c r="K182" s="122"/>
      <c r="L182" s="122"/>
    </row>
    <row r="183" spans="1:12" x14ac:dyDescent="0.25">
      <c r="A183" s="65"/>
      <c r="B183" s="78"/>
      <c r="C183" s="64"/>
      <c r="D183" s="64"/>
      <c r="E183" s="123"/>
      <c r="F183" s="61"/>
      <c r="G183" s="21"/>
      <c r="H183" s="21"/>
      <c r="I183" s="21"/>
      <c r="J183" s="122"/>
      <c r="K183" s="122"/>
      <c r="L183" s="122"/>
    </row>
    <row r="184" spans="1:12" ht="187.5" customHeight="1" x14ac:dyDescent="0.25">
      <c r="A184" s="28" t="s">
        <v>199</v>
      </c>
      <c r="B184" s="28" t="s">
        <v>200</v>
      </c>
      <c r="C184" s="28">
        <f>SUM(C185,C194,C203)</f>
        <v>0</v>
      </c>
      <c r="D184" s="28">
        <f>SUM(D185,D194,D203)</f>
        <v>0</v>
      </c>
      <c r="E184" s="124"/>
      <c r="F184" s="28"/>
      <c r="G184" s="125">
        <f t="shared" ref="G184:L184" si="22">SUM(G185,G194,G203)</f>
        <v>0</v>
      </c>
      <c r="H184" s="125">
        <f t="shared" si="22"/>
        <v>0</v>
      </c>
      <c r="I184" s="125">
        <f t="shared" si="22"/>
        <v>0</v>
      </c>
      <c r="J184" s="124">
        <f t="shared" si="22"/>
        <v>0</v>
      </c>
      <c r="K184" s="124">
        <f t="shared" si="22"/>
        <v>0</v>
      </c>
      <c r="L184" s="124">
        <f t="shared" si="22"/>
        <v>0</v>
      </c>
    </row>
    <row r="185" spans="1:12" x14ac:dyDescent="0.25">
      <c r="A185" s="65"/>
      <c r="B185" s="170" t="s">
        <v>248</v>
      </c>
      <c r="C185" s="171">
        <f>SUM(C186:C193)</f>
        <v>0</v>
      </c>
      <c r="D185" s="171">
        <f>SUM(D186:D193)</f>
        <v>0</v>
      </c>
      <c r="E185" s="172"/>
      <c r="F185" s="173"/>
      <c r="G185" s="171">
        <f t="shared" ref="G185:L185" si="23">SUM(G186:G193)</f>
        <v>0</v>
      </c>
      <c r="H185" s="171">
        <f t="shared" si="23"/>
        <v>0</v>
      </c>
      <c r="I185" s="171">
        <f t="shared" si="23"/>
        <v>0</v>
      </c>
      <c r="J185" s="173">
        <f t="shared" si="23"/>
        <v>0</v>
      </c>
      <c r="K185" s="173">
        <f t="shared" si="23"/>
        <v>0</v>
      </c>
      <c r="L185" s="174">
        <f t="shared" si="23"/>
        <v>0</v>
      </c>
    </row>
    <row r="186" spans="1:12" x14ac:dyDescent="0.25">
      <c r="A186" s="65"/>
      <c r="B186" s="78"/>
      <c r="C186" s="64"/>
      <c r="D186" s="64"/>
      <c r="E186" s="122"/>
      <c r="F186" s="61"/>
      <c r="G186" s="21"/>
      <c r="H186" s="21"/>
      <c r="I186" s="21"/>
      <c r="J186" s="122"/>
      <c r="K186" s="122"/>
      <c r="L186" s="122"/>
    </row>
    <row r="187" spans="1:12" x14ac:dyDescent="0.25">
      <c r="A187" s="65"/>
      <c r="B187" s="78"/>
      <c r="C187" s="64"/>
      <c r="D187" s="64"/>
      <c r="E187" s="122"/>
      <c r="F187" s="61"/>
      <c r="G187" s="21"/>
      <c r="H187" s="21"/>
      <c r="I187" s="21"/>
      <c r="J187" s="122"/>
      <c r="K187" s="122"/>
      <c r="L187" s="122"/>
    </row>
    <row r="188" spans="1:12" x14ac:dyDescent="0.25">
      <c r="A188" s="65"/>
      <c r="B188" s="78"/>
      <c r="C188" s="64"/>
      <c r="D188" s="64"/>
      <c r="E188" s="122"/>
      <c r="F188" s="123"/>
      <c r="G188" s="21"/>
      <c r="H188" s="21"/>
      <c r="I188" s="21"/>
      <c r="J188" s="122"/>
      <c r="K188" s="122"/>
      <c r="L188" s="122"/>
    </row>
    <row r="189" spans="1:12" x14ac:dyDescent="0.25">
      <c r="A189" s="65"/>
      <c r="B189" s="78"/>
      <c r="C189" s="64"/>
      <c r="D189" s="64"/>
      <c r="E189" s="122"/>
      <c r="F189" s="123"/>
      <c r="G189" s="21"/>
      <c r="H189" s="21"/>
      <c r="I189" s="21"/>
      <c r="J189" s="122"/>
      <c r="K189" s="122"/>
      <c r="L189" s="122"/>
    </row>
    <row r="190" spans="1:12" x14ac:dyDescent="0.25">
      <c r="A190" s="65"/>
      <c r="B190" s="78"/>
      <c r="C190" s="64"/>
      <c r="D190" s="64"/>
      <c r="E190" s="122"/>
      <c r="F190" s="123"/>
      <c r="G190" s="21"/>
      <c r="H190" s="21"/>
      <c r="I190" s="21"/>
      <c r="J190" s="122"/>
      <c r="K190" s="122"/>
      <c r="L190" s="122"/>
    </row>
    <row r="191" spans="1:12" x14ac:dyDescent="0.25">
      <c r="A191" s="65"/>
      <c r="B191" s="78"/>
      <c r="C191" s="64"/>
      <c r="D191" s="64"/>
      <c r="E191" s="122"/>
      <c r="F191" s="123"/>
      <c r="G191" s="21"/>
      <c r="H191" s="21"/>
      <c r="I191" s="21"/>
      <c r="J191" s="122"/>
      <c r="K191" s="122"/>
      <c r="L191" s="122"/>
    </row>
    <row r="192" spans="1:12" x14ac:dyDescent="0.25">
      <c r="A192" s="65"/>
      <c r="B192" s="78"/>
      <c r="C192" s="64"/>
      <c r="D192" s="64"/>
      <c r="E192" s="122"/>
      <c r="F192" s="123"/>
      <c r="G192" s="21"/>
      <c r="H192" s="21"/>
      <c r="I192" s="21"/>
      <c r="J192" s="122"/>
      <c r="K192" s="122"/>
      <c r="L192" s="122"/>
    </row>
    <row r="193" spans="1:12" x14ac:dyDescent="0.25">
      <c r="A193" s="65"/>
      <c r="B193" s="78"/>
      <c r="C193" s="64"/>
      <c r="D193" s="64"/>
      <c r="E193" s="122"/>
      <c r="F193" s="61"/>
      <c r="G193" s="21"/>
      <c r="H193" s="21"/>
      <c r="I193" s="21"/>
      <c r="J193" s="122"/>
      <c r="K193" s="122"/>
      <c r="L193" s="122"/>
    </row>
    <row r="194" spans="1:12" x14ac:dyDescent="0.25">
      <c r="A194" s="65"/>
      <c r="B194" s="170" t="s">
        <v>249</v>
      </c>
      <c r="C194" s="171">
        <f>SUM(C195:C202)</f>
        <v>0</v>
      </c>
      <c r="D194" s="171">
        <f>SUM(D195:D202)</f>
        <v>0</v>
      </c>
      <c r="E194" s="172"/>
      <c r="F194" s="173"/>
      <c r="G194" s="171">
        <f t="shared" ref="G194:L194" si="24">SUM(G195:G202)</f>
        <v>0</v>
      </c>
      <c r="H194" s="171">
        <f t="shared" si="24"/>
        <v>0</v>
      </c>
      <c r="I194" s="171">
        <f t="shared" si="24"/>
        <v>0</v>
      </c>
      <c r="J194" s="173">
        <f t="shared" si="24"/>
        <v>0</v>
      </c>
      <c r="K194" s="173">
        <f t="shared" si="24"/>
        <v>0</v>
      </c>
      <c r="L194" s="174">
        <f t="shared" si="24"/>
        <v>0</v>
      </c>
    </row>
    <row r="195" spans="1:12" x14ac:dyDescent="0.25">
      <c r="A195" s="65"/>
      <c r="B195" s="78"/>
      <c r="C195" s="64"/>
      <c r="D195" s="64"/>
      <c r="E195" s="122"/>
      <c r="F195" s="123"/>
      <c r="G195" s="21"/>
      <c r="H195" s="21"/>
      <c r="I195" s="21"/>
      <c r="J195" s="122"/>
      <c r="K195" s="122"/>
      <c r="L195" s="122"/>
    </row>
    <row r="196" spans="1:12" x14ac:dyDescent="0.25">
      <c r="A196" s="65"/>
      <c r="B196" s="78"/>
      <c r="C196" s="64"/>
      <c r="D196" s="64"/>
      <c r="E196" s="122"/>
      <c r="F196" s="123"/>
      <c r="G196" s="21"/>
      <c r="H196" s="21"/>
      <c r="I196" s="21"/>
      <c r="J196" s="122"/>
      <c r="K196" s="122"/>
      <c r="L196" s="122"/>
    </row>
    <row r="197" spans="1:12" x14ac:dyDescent="0.25">
      <c r="A197" s="65"/>
      <c r="B197" s="78"/>
      <c r="C197" s="64"/>
      <c r="D197" s="64"/>
      <c r="E197" s="122"/>
      <c r="F197" s="123"/>
      <c r="G197" s="21"/>
      <c r="H197" s="21"/>
      <c r="I197" s="21"/>
      <c r="J197" s="122"/>
      <c r="K197" s="122"/>
      <c r="L197" s="122"/>
    </row>
    <row r="198" spans="1:12" x14ac:dyDescent="0.25">
      <c r="A198" s="65"/>
      <c r="B198" s="78"/>
      <c r="C198" s="64"/>
      <c r="D198" s="64"/>
      <c r="E198" s="122"/>
      <c r="F198" s="123"/>
      <c r="G198" s="21"/>
      <c r="H198" s="21"/>
      <c r="I198" s="21"/>
      <c r="J198" s="122"/>
      <c r="K198" s="122"/>
      <c r="L198" s="122"/>
    </row>
    <row r="199" spans="1:12" x14ac:dyDescent="0.25">
      <c r="A199" s="65"/>
      <c r="B199" s="78"/>
      <c r="C199" s="64"/>
      <c r="D199" s="64"/>
      <c r="E199" s="122"/>
      <c r="F199" s="123"/>
      <c r="G199" s="21"/>
      <c r="H199" s="21"/>
      <c r="I199" s="21"/>
      <c r="J199" s="122"/>
      <c r="K199" s="122"/>
      <c r="L199" s="122"/>
    </row>
    <row r="200" spans="1:12" x14ac:dyDescent="0.25">
      <c r="A200" s="65"/>
      <c r="B200" s="78"/>
      <c r="C200" s="64"/>
      <c r="D200" s="64"/>
      <c r="E200" s="122"/>
      <c r="F200" s="123"/>
      <c r="G200" s="21"/>
      <c r="H200" s="21"/>
      <c r="I200" s="21"/>
      <c r="J200" s="122"/>
      <c r="K200" s="122"/>
      <c r="L200" s="122"/>
    </row>
    <row r="201" spans="1:12" x14ac:dyDescent="0.25">
      <c r="A201" s="65"/>
      <c r="B201" s="78"/>
      <c r="C201" s="64"/>
      <c r="D201" s="64"/>
      <c r="E201" s="122"/>
      <c r="F201" s="123"/>
      <c r="G201" s="21"/>
      <c r="H201" s="21"/>
      <c r="I201" s="21"/>
      <c r="J201" s="122"/>
      <c r="K201" s="122"/>
      <c r="L201" s="122"/>
    </row>
    <row r="202" spans="1:12" x14ac:dyDescent="0.25">
      <c r="A202" s="65"/>
      <c r="B202" s="78"/>
      <c r="C202" s="64"/>
      <c r="D202" s="64"/>
      <c r="E202" s="122"/>
      <c r="F202" s="61"/>
      <c r="G202" s="21"/>
      <c r="H202" s="21"/>
      <c r="I202" s="21"/>
      <c r="J202" s="122"/>
      <c r="K202" s="122"/>
      <c r="L202" s="122"/>
    </row>
    <row r="203" spans="1:12" x14ac:dyDescent="0.25">
      <c r="A203" s="65"/>
      <c r="B203" s="170" t="s">
        <v>250</v>
      </c>
      <c r="C203" s="171">
        <f>SUM(C204:C210)</f>
        <v>0</v>
      </c>
      <c r="D203" s="171">
        <f>SUM(D204:D210)</f>
        <v>0</v>
      </c>
      <c r="E203" s="172"/>
      <c r="F203" s="173"/>
      <c r="G203" s="171">
        <f t="shared" ref="G203:L203" si="25">SUM(G204:G210)</f>
        <v>0</v>
      </c>
      <c r="H203" s="171">
        <f t="shared" si="25"/>
        <v>0</v>
      </c>
      <c r="I203" s="171">
        <f t="shared" si="25"/>
        <v>0</v>
      </c>
      <c r="J203" s="173">
        <f t="shared" si="25"/>
        <v>0</v>
      </c>
      <c r="K203" s="173">
        <f t="shared" si="25"/>
        <v>0</v>
      </c>
      <c r="L203" s="174">
        <f t="shared" si="25"/>
        <v>0</v>
      </c>
    </row>
    <row r="204" spans="1:12" x14ac:dyDescent="0.25">
      <c r="A204" s="65"/>
      <c r="B204" s="78"/>
      <c r="C204" s="64"/>
      <c r="D204" s="64"/>
      <c r="E204" s="122"/>
      <c r="F204" s="61"/>
      <c r="G204" s="21"/>
      <c r="H204" s="21"/>
      <c r="I204" s="21"/>
      <c r="J204" s="122"/>
      <c r="K204" s="122"/>
      <c r="L204" s="122"/>
    </row>
    <row r="205" spans="1:12" x14ac:dyDescent="0.25">
      <c r="A205" s="65"/>
      <c r="B205" s="78"/>
      <c r="C205" s="64"/>
      <c r="D205" s="64"/>
      <c r="E205" s="122"/>
      <c r="F205" s="61"/>
      <c r="G205" s="21"/>
      <c r="H205" s="21"/>
      <c r="I205" s="21"/>
      <c r="J205" s="122"/>
      <c r="K205" s="122"/>
      <c r="L205" s="122"/>
    </row>
    <row r="206" spans="1:12" x14ac:dyDescent="0.25">
      <c r="A206" s="65"/>
      <c r="B206" s="78"/>
      <c r="C206" s="64"/>
      <c r="D206" s="64"/>
      <c r="E206" s="122"/>
      <c r="F206" s="123"/>
      <c r="G206" s="21"/>
      <c r="H206" s="21"/>
      <c r="I206" s="21"/>
      <c r="J206" s="122"/>
      <c r="K206" s="122"/>
      <c r="L206" s="122"/>
    </row>
    <row r="207" spans="1:12" x14ac:dyDescent="0.25">
      <c r="A207" s="65"/>
      <c r="B207" s="78"/>
      <c r="C207" s="64"/>
      <c r="D207" s="64"/>
      <c r="E207" s="122"/>
      <c r="F207" s="123"/>
      <c r="G207" s="21"/>
      <c r="H207" s="21"/>
      <c r="I207" s="21"/>
      <c r="J207" s="122"/>
      <c r="K207" s="122"/>
      <c r="L207" s="122"/>
    </row>
    <row r="208" spans="1:12" x14ac:dyDescent="0.25">
      <c r="A208" s="65"/>
      <c r="B208" s="78"/>
      <c r="C208" s="64"/>
      <c r="D208" s="64"/>
      <c r="E208" s="122"/>
      <c r="F208" s="123"/>
      <c r="G208" s="21"/>
      <c r="H208" s="21"/>
      <c r="I208" s="21"/>
      <c r="J208" s="122"/>
      <c r="K208" s="122"/>
      <c r="L208" s="122"/>
    </row>
    <row r="209" spans="1:12" x14ac:dyDescent="0.25">
      <c r="A209" s="65"/>
      <c r="B209" s="78"/>
      <c r="C209" s="64"/>
      <c r="D209" s="64"/>
      <c r="E209" s="122"/>
      <c r="F209" s="123"/>
      <c r="G209" s="21"/>
      <c r="H209" s="21"/>
      <c r="I209" s="21"/>
      <c r="J209" s="122"/>
      <c r="K209" s="122"/>
      <c r="L209" s="122"/>
    </row>
    <row r="210" spans="1:12" x14ac:dyDescent="0.25">
      <c r="A210" s="65"/>
      <c r="B210" s="78"/>
      <c r="C210" s="64"/>
      <c r="D210" s="64"/>
      <c r="E210" s="123"/>
      <c r="F210" s="61"/>
      <c r="G210" s="21"/>
      <c r="H210" s="21"/>
      <c r="I210" s="21"/>
      <c r="J210" s="122"/>
      <c r="K210" s="122"/>
      <c r="L210" s="122"/>
    </row>
    <row r="211" spans="1:12" ht="19.5" x14ac:dyDescent="0.35">
      <c r="A211" s="442" t="s">
        <v>198</v>
      </c>
      <c r="B211" s="442"/>
      <c r="C211" s="442"/>
      <c r="D211" s="442"/>
      <c r="E211" s="442"/>
      <c r="F211" s="442"/>
      <c r="G211" s="442"/>
      <c r="H211" s="442"/>
      <c r="I211" s="442"/>
      <c r="J211" s="442"/>
      <c r="K211" s="125"/>
      <c r="L211" s="164"/>
    </row>
    <row r="212" spans="1:12" x14ac:dyDescent="0.3">
      <c r="K212" s="137"/>
      <c r="L212" s="165"/>
    </row>
    <row r="213" spans="1:12" x14ac:dyDescent="0.3">
      <c r="K213" s="137"/>
      <c r="L213" s="165"/>
    </row>
    <row r="214" spans="1:12" x14ac:dyDescent="0.3">
      <c r="K214" s="137"/>
      <c r="L214" s="165"/>
    </row>
    <row r="215" spans="1:12" x14ac:dyDescent="0.3">
      <c r="K215" s="137"/>
      <c r="L215" s="165"/>
    </row>
    <row r="216" spans="1:12" x14ac:dyDescent="0.3">
      <c r="K216" s="137"/>
      <c r="L216" s="165"/>
    </row>
    <row r="217" spans="1:12" x14ac:dyDescent="0.3">
      <c r="K217" s="137"/>
      <c r="L217" s="165"/>
    </row>
    <row r="218" spans="1:12" x14ac:dyDescent="0.3">
      <c r="K218" s="137"/>
      <c r="L218" s="165"/>
    </row>
    <row r="219" spans="1:12" x14ac:dyDescent="0.3">
      <c r="K219" s="137"/>
      <c r="L219" s="165"/>
    </row>
    <row r="220" spans="1:12" x14ac:dyDescent="0.3">
      <c r="K220" s="137"/>
      <c r="L220" s="165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 s="137"/>
      <c r="L221" s="165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 s="125"/>
      <c r="L222" s="164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 s="123"/>
      <c r="L223" s="166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 s="123"/>
      <c r="L224" s="166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 s="123"/>
      <c r="L225" s="166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 s="123"/>
      <c r="L226" s="16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 s="123"/>
      <c r="L227" s="166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 s="123"/>
      <c r="L228" s="166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 s="123"/>
      <c r="L229" s="166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 s="123"/>
      <c r="L230" s="166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 s="123"/>
      <c r="L231" s="166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 s="123"/>
      <c r="L232" s="166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 s="125"/>
      <c r="L233" s="164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 s="123"/>
      <c r="L234" s="166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 s="123"/>
      <c r="L235" s="166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 s="123"/>
      <c r="L236" s="16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 s="123"/>
      <c r="L237" s="166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 s="123"/>
      <c r="L238" s="166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 s="123"/>
      <c r="L239" s="166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 s="123"/>
      <c r="L240" s="166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 s="123"/>
      <c r="L241" s="166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 s="123"/>
      <c r="L242" s="166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 s="123"/>
      <c r="L243" s="166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 s="125"/>
      <c r="L244" s="16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 s="123"/>
      <c r="L245" s="166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 s="123"/>
      <c r="L246" s="16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 s="123"/>
      <c r="L247" s="166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 s="123"/>
      <c r="L248" s="166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 s="123"/>
      <c r="L249" s="166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 s="123"/>
      <c r="L250" s="166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 s="123"/>
      <c r="L251" s="166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 s="123"/>
      <c r="L252" s="166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 s="123"/>
      <c r="L253" s="166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 s="123"/>
      <c r="L254" s="166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 s="125"/>
      <c r="L255" s="164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 s="123"/>
      <c r="L256" s="16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 s="123"/>
      <c r="L257" s="166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 s="123"/>
      <c r="L258" s="166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 s="123"/>
      <c r="L259" s="166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 s="123"/>
      <c r="L260" s="166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 s="123"/>
      <c r="L261" s="166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 s="123"/>
      <c r="L262" s="166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 s="123"/>
      <c r="L263" s="166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 s="123"/>
      <c r="L264" s="166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 s="123"/>
      <c r="L265" s="166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 s="125"/>
      <c r="L266" s="164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 s="123"/>
      <c r="L267" s="166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 s="123"/>
      <c r="L268" s="166"/>
    </row>
  </sheetData>
  <sheetProtection sort="0" autoFilter="0" pivotTables="0"/>
  <mergeCells count="11">
    <mergeCell ref="K2:K3"/>
    <mergeCell ref="G2:I2"/>
    <mergeCell ref="L2:L3"/>
    <mergeCell ref="A211:J211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G5"/>
  <sheetViews>
    <sheetView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403" t="s">
        <v>106</v>
      </c>
      <c r="B1" s="403"/>
      <c r="C1" s="403"/>
      <c r="D1" s="403"/>
      <c r="E1" s="403"/>
      <c r="F1" s="403"/>
      <c r="G1" s="403"/>
    </row>
    <row r="2" spans="1:7" ht="54.75" customHeight="1" x14ac:dyDescent="0.25">
      <c r="A2" s="427" t="s">
        <v>107</v>
      </c>
      <c r="B2" s="439" t="s">
        <v>108</v>
      </c>
      <c r="C2" s="441"/>
      <c r="D2" s="427" t="s">
        <v>111</v>
      </c>
      <c r="E2" s="427" t="s">
        <v>112</v>
      </c>
      <c r="F2" s="427" t="s">
        <v>113</v>
      </c>
      <c r="G2" s="437" t="s">
        <v>114</v>
      </c>
    </row>
    <row r="3" spans="1:7" ht="21" customHeight="1" x14ac:dyDescent="0.25">
      <c r="A3" s="429"/>
      <c r="B3" s="55" t="s">
        <v>59</v>
      </c>
      <c r="C3" s="55" t="s">
        <v>90</v>
      </c>
      <c r="D3" s="429"/>
      <c r="E3" s="429"/>
      <c r="F3" s="429"/>
      <c r="G3" s="437"/>
    </row>
    <row r="4" spans="1:7" ht="41.25" customHeight="1" x14ac:dyDescent="0.25">
      <c r="A4" s="56" t="s">
        <v>109</v>
      </c>
      <c r="B4" s="249"/>
      <c r="C4" s="249">
        <v>70</v>
      </c>
      <c r="D4" s="254" t="s">
        <v>326</v>
      </c>
      <c r="E4" s="250" t="s">
        <v>372</v>
      </c>
      <c r="F4" s="250" t="s">
        <v>371</v>
      </c>
      <c r="G4" s="253" t="s">
        <v>370</v>
      </c>
    </row>
    <row r="5" spans="1:7" ht="62.25" customHeight="1" x14ac:dyDescent="0.25">
      <c r="A5" s="58" t="s">
        <v>110</v>
      </c>
      <c r="B5" s="59"/>
      <c r="C5" s="59"/>
      <c r="D5" s="85"/>
      <c r="E5" s="60"/>
      <c r="F5" s="60"/>
      <c r="G5" s="78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I34"/>
  <sheetViews>
    <sheetView view="pageBreakPreview" zoomScale="70" zoomScaleNormal="100" zoomScaleSheetLayoutView="70" workbookViewId="0">
      <selection activeCell="F10" sqref="F10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48" t="s">
        <v>115</v>
      </c>
      <c r="B1" s="448"/>
      <c r="C1" s="448"/>
      <c r="D1" s="448"/>
      <c r="E1" s="448"/>
      <c r="F1" s="448"/>
      <c r="G1" s="448"/>
      <c r="H1" s="448"/>
      <c r="I1" s="448"/>
    </row>
    <row r="2" spans="1:9" s="5" customFormat="1" ht="38.25" customHeight="1" x14ac:dyDescent="0.25">
      <c r="A2" s="446" t="s">
        <v>62</v>
      </c>
      <c r="B2" s="446" t="s">
        <v>116</v>
      </c>
      <c r="C2" s="447" t="s">
        <v>117</v>
      </c>
      <c r="D2" s="447"/>
      <c r="E2" s="446" t="s">
        <v>118</v>
      </c>
      <c r="F2" s="446" t="s">
        <v>95</v>
      </c>
      <c r="G2" s="446" t="s">
        <v>120</v>
      </c>
      <c r="H2" s="446"/>
      <c r="I2" s="446" t="s">
        <v>122</v>
      </c>
    </row>
    <row r="3" spans="1:9" s="5" customFormat="1" ht="55.5" customHeight="1" x14ac:dyDescent="0.25">
      <c r="A3" s="446"/>
      <c r="B3" s="446"/>
      <c r="C3" s="19" t="s">
        <v>59</v>
      </c>
      <c r="D3" s="19" t="s">
        <v>90</v>
      </c>
      <c r="E3" s="446"/>
      <c r="F3" s="446"/>
      <c r="G3" s="7" t="s">
        <v>119</v>
      </c>
      <c r="H3" s="7" t="s">
        <v>121</v>
      </c>
      <c r="I3" s="446"/>
    </row>
    <row r="4" spans="1:9" ht="75" x14ac:dyDescent="0.25">
      <c r="A4" s="61">
        <v>1</v>
      </c>
      <c r="B4" s="253" t="s">
        <v>374</v>
      </c>
      <c r="C4" s="252">
        <v>5</v>
      </c>
      <c r="D4" s="252">
        <v>1</v>
      </c>
      <c r="E4" s="255">
        <v>43597</v>
      </c>
      <c r="F4" s="253" t="s">
        <v>385</v>
      </c>
      <c r="G4" s="245">
        <v>0</v>
      </c>
      <c r="H4" s="245">
        <v>12</v>
      </c>
      <c r="I4" s="251" t="s">
        <v>301</v>
      </c>
    </row>
    <row r="5" spans="1:9" ht="75" x14ac:dyDescent="0.25">
      <c r="A5" s="61">
        <v>2</v>
      </c>
      <c r="B5" s="253" t="s">
        <v>375</v>
      </c>
      <c r="C5" s="252"/>
      <c r="D5" s="252">
        <v>1</v>
      </c>
      <c r="E5" s="251" t="s">
        <v>373</v>
      </c>
      <c r="F5" s="253" t="s">
        <v>386</v>
      </c>
      <c r="G5" s="245">
        <v>19</v>
      </c>
      <c r="H5" s="245">
        <v>0</v>
      </c>
      <c r="I5" s="251" t="s">
        <v>301</v>
      </c>
    </row>
    <row r="6" spans="1:9" ht="75" x14ac:dyDescent="0.25">
      <c r="A6" s="61">
        <v>3</v>
      </c>
      <c r="B6" s="253" t="s">
        <v>376</v>
      </c>
      <c r="C6" s="252"/>
      <c r="D6" s="252">
        <v>1</v>
      </c>
      <c r="E6" s="255">
        <v>43638</v>
      </c>
      <c r="F6" s="253" t="s">
        <v>387</v>
      </c>
      <c r="G6" s="245">
        <v>10</v>
      </c>
      <c r="H6" s="245">
        <v>15</v>
      </c>
      <c r="I6" s="251" t="s">
        <v>301</v>
      </c>
    </row>
    <row r="7" spans="1:9" ht="37.5" x14ac:dyDescent="0.25">
      <c r="A7" s="61">
        <v>4</v>
      </c>
      <c r="B7" s="253" t="s">
        <v>378</v>
      </c>
      <c r="C7" s="252"/>
      <c r="D7" s="252">
        <v>1</v>
      </c>
      <c r="E7" s="255" t="s">
        <v>377</v>
      </c>
      <c r="F7" s="253" t="s">
        <v>388</v>
      </c>
      <c r="G7" s="245">
        <v>10</v>
      </c>
      <c r="H7" s="245">
        <v>0</v>
      </c>
      <c r="I7" s="251" t="s">
        <v>301</v>
      </c>
    </row>
    <row r="8" spans="1:9" ht="56.25" x14ac:dyDescent="0.25">
      <c r="A8" s="61">
        <v>5</v>
      </c>
      <c r="B8" s="253" t="s">
        <v>380</v>
      </c>
      <c r="C8" s="252"/>
      <c r="D8" s="252">
        <v>1</v>
      </c>
      <c r="E8" s="255" t="s">
        <v>379</v>
      </c>
      <c r="F8" s="253" t="s">
        <v>390</v>
      </c>
      <c r="G8" s="245">
        <v>15</v>
      </c>
      <c r="H8" s="245">
        <v>0</v>
      </c>
      <c r="I8" s="251" t="s">
        <v>301</v>
      </c>
    </row>
    <row r="9" spans="1:9" ht="56.25" x14ac:dyDescent="0.25">
      <c r="A9" s="61">
        <v>6</v>
      </c>
      <c r="B9" s="78" t="s">
        <v>383</v>
      </c>
      <c r="C9" s="64"/>
      <c r="D9" s="64"/>
      <c r="E9" s="61" t="s">
        <v>381</v>
      </c>
      <c r="F9" s="253" t="s">
        <v>389</v>
      </c>
      <c r="G9" s="21">
        <v>10</v>
      </c>
      <c r="H9" s="21">
        <v>25</v>
      </c>
      <c r="I9" s="235" t="s">
        <v>352</v>
      </c>
    </row>
    <row r="10" spans="1:9" ht="93.75" x14ac:dyDescent="0.25">
      <c r="A10" s="61">
        <v>7</v>
      </c>
      <c r="B10" s="78" t="s">
        <v>384</v>
      </c>
      <c r="C10" s="64"/>
      <c r="D10" s="64"/>
      <c r="E10" s="61" t="s">
        <v>382</v>
      </c>
      <c r="F10" s="253" t="s">
        <v>390</v>
      </c>
      <c r="G10" s="21">
        <v>14</v>
      </c>
      <c r="H10" s="21">
        <v>0</v>
      </c>
      <c r="I10" s="251" t="s">
        <v>301</v>
      </c>
    </row>
    <row r="11" spans="1:9" ht="18.75" x14ac:dyDescent="0.25">
      <c r="A11" s="123">
        <v>8</v>
      </c>
      <c r="B11" s="78"/>
      <c r="C11" s="64"/>
      <c r="D11" s="64"/>
      <c r="E11" s="61"/>
      <c r="F11" s="253"/>
      <c r="G11" s="21"/>
      <c r="H11" s="21"/>
      <c r="I11" s="251"/>
    </row>
    <row r="12" spans="1:9" ht="18.75" x14ac:dyDescent="0.25">
      <c r="A12" s="123">
        <v>9</v>
      </c>
      <c r="B12" s="78"/>
      <c r="C12" s="64"/>
      <c r="D12" s="64"/>
      <c r="E12" s="61"/>
      <c r="F12" s="253"/>
      <c r="G12" s="21"/>
      <c r="H12" s="21"/>
      <c r="I12" s="251"/>
    </row>
    <row r="13" spans="1:9" ht="18.75" x14ac:dyDescent="0.25">
      <c r="A13" s="123">
        <v>10</v>
      </c>
      <c r="B13" s="78"/>
      <c r="C13" s="64"/>
      <c r="D13" s="64"/>
      <c r="E13" s="255"/>
      <c r="F13" s="253"/>
      <c r="G13" s="21"/>
      <c r="H13" s="245"/>
      <c r="I13" s="251"/>
    </row>
    <row r="14" spans="1:9" ht="18.75" x14ac:dyDescent="0.25">
      <c r="A14" s="123">
        <v>11</v>
      </c>
      <c r="B14" s="78"/>
      <c r="C14" s="64"/>
      <c r="D14" s="64"/>
      <c r="E14" s="61"/>
      <c r="F14" s="253"/>
      <c r="G14" s="21"/>
      <c r="H14" s="245"/>
      <c r="I14" s="251"/>
    </row>
    <row r="15" spans="1:9" ht="18.75" x14ac:dyDescent="0.25">
      <c r="A15" s="123">
        <v>12</v>
      </c>
      <c r="B15" s="78"/>
      <c r="C15" s="64"/>
      <c r="D15" s="64"/>
      <c r="E15" s="61"/>
      <c r="F15" s="253"/>
      <c r="G15" s="245"/>
      <c r="H15" s="245"/>
      <c r="I15" s="251"/>
    </row>
    <row r="16" spans="1:9" ht="18.75" x14ac:dyDescent="0.25">
      <c r="A16" s="123">
        <v>13</v>
      </c>
      <c r="B16" s="78"/>
      <c r="C16" s="64"/>
      <c r="D16" s="64"/>
      <c r="E16" s="61"/>
      <c r="F16" s="78"/>
      <c r="G16" s="21"/>
      <c r="H16" s="21"/>
      <c r="I16" s="61"/>
    </row>
    <row r="17" spans="1:9" ht="18.75" x14ac:dyDescent="0.25">
      <c r="A17" s="123">
        <v>14</v>
      </c>
      <c r="B17" s="78"/>
      <c r="C17" s="64"/>
      <c r="D17" s="64"/>
      <c r="E17" s="61"/>
      <c r="F17" s="78"/>
      <c r="G17" s="21"/>
      <c r="H17" s="21"/>
      <c r="I17" s="61"/>
    </row>
    <row r="18" spans="1:9" ht="18.75" x14ac:dyDescent="0.25">
      <c r="A18" s="123">
        <v>15</v>
      </c>
      <c r="B18" s="78"/>
      <c r="C18" s="64"/>
      <c r="D18" s="64"/>
      <c r="E18" s="61"/>
      <c r="F18" s="78"/>
      <c r="G18" s="21"/>
      <c r="H18" s="21"/>
      <c r="I18" s="61"/>
    </row>
    <row r="19" spans="1:9" ht="18.75" x14ac:dyDescent="0.25">
      <c r="A19" s="123">
        <v>16</v>
      </c>
      <c r="B19" s="78"/>
      <c r="C19" s="21"/>
      <c r="D19" s="21"/>
      <c r="E19" s="61"/>
      <c r="F19" s="78"/>
      <c r="G19" s="21"/>
      <c r="H19" s="21"/>
      <c r="I19" s="61"/>
    </row>
    <row r="20" spans="1:9" ht="18.75" x14ac:dyDescent="0.25">
      <c r="A20" s="123">
        <v>17</v>
      </c>
      <c r="B20" s="78"/>
      <c r="C20" s="21"/>
      <c r="D20" s="21"/>
      <c r="E20" s="61"/>
      <c r="F20" s="78"/>
      <c r="G20" s="21"/>
      <c r="H20" s="21"/>
      <c r="I20" s="61"/>
    </row>
    <row r="21" spans="1:9" ht="18.75" x14ac:dyDescent="0.25">
      <c r="A21" s="123">
        <v>18</v>
      </c>
      <c r="B21" s="78"/>
      <c r="C21" s="21"/>
      <c r="D21" s="21"/>
      <c r="E21" s="61"/>
      <c r="F21" s="78"/>
      <c r="G21" s="21"/>
      <c r="H21" s="21"/>
      <c r="I21" s="61"/>
    </row>
    <row r="22" spans="1:9" ht="18.75" x14ac:dyDescent="0.25">
      <c r="A22" s="123">
        <v>19</v>
      </c>
      <c r="B22" s="78"/>
      <c r="C22" s="21"/>
      <c r="D22" s="21"/>
      <c r="E22" s="61"/>
      <c r="F22" s="78"/>
      <c r="G22" s="21"/>
      <c r="H22" s="21"/>
      <c r="I22" s="61"/>
    </row>
    <row r="23" spans="1:9" ht="18.75" x14ac:dyDescent="0.25">
      <c r="A23" s="123">
        <v>20</v>
      </c>
      <c r="B23" s="78"/>
      <c r="C23" s="21"/>
      <c r="D23" s="21"/>
      <c r="E23" s="61"/>
      <c r="F23" s="78"/>
      <c r="G23" s="21"/>
      <c r="H23" s="21"/>
      <c r="I23" s="61"/>
    </row>
    <row r="24" spans="1:9" ht="18.75" x14ac:dyDescent="0.25">
      <c r="A24" s="123">
        <v>21</v>
      </c>
      <c r="B24" s="78"/>
      <c r="C24" s="21"/>
      <c r="D24" s="21"/>
      <c r="E24" s="61"/>
      <c r="F24" s="78"/>
      <c r="G24" s="21"/>
      <c r="H24" s="21"/>
      <c r="I24" s="61"/>
    </row>
    <row r="25" spans="1:9" ht="18.75" x14ac:dyDescent="0.25">
      <c r="A25" s="123">
        <v>22</v>
      </c>
      <c r="B25" s="78"/>
      <c r="C25" s="21"/>
      <c r="D25" s="21"/>
      <c r="E25" s="61"/>
      <c r="F25" s="78"/>
      <c r="G25" s="21"/>
      <c r="H25" s="21"/>
      <c r="I25" s="61"/>
    </row>
    <row r="26" spans="1:9" ht="18.75" x14ac:dyDescent="0.25">
      <c r="A26" s="123">
        <v>23</v>
      </c>
      <c r="B26" s="78"/>
      <c r="C26" s="21"/>
      <c r="D26" s="21"/>
      <c r="E26" s="61"/>
      <c r="F26" s="78"/>
      <c r="G26" s="21"/>
      <c r="H26" s="21"/>
      <c r="I26" s="61"/>
    </row>
    <row r="27" spans="1:9" ht="18.75" x14ac:dyDescent="0.25">
      <c r="A27" s="123">
        <v>24</v>
      </c>
      <c r="B27" s="78"/>
      <c r="C27" s="21"/>
      <c r="D27" s="21"/>
      <c r="E27" s="61"/>
      <c r="F27" s="78"/>
      <c r="G27" s="21"/>
      <c r="H27" s="21"/>
      <c r="I27" s="61"/>
    </row>
    <row r="28" spans="1:9" ht="18.75" x14ac:dyDescent="0.25">
      <c r="A28" s="123">
        <v>25</v>
      </c>
      <c r="B28" s="78"/>
      <c r="C28" s="21"/>
      <c r="D28" s="21"/>
      <c r="E28" s="61"/>
      <c r="F28" s="78"/>
      <c r="G28" s="21"/>
      <c r="H28" s="21"/>
      <c r="I28" s="61"/>
    </row>
    <row r="29" spans="1:9" ht="18.75" x14ac:dyDescent="0.25">
      <c r="A29" s="123">
        <v>26</v>
      </c>
      <c r="B29" s="97"/>
      <c r="C29" s="23"/>
      <c r="D29" s="23"/>
      <c r="E29" s="53"/>
      <c r="F29" s="97"/>
      <c r="G29" s="53"/>
      <c r="H29" s="53"/>
      <c r="I29" s="53"/>
    </row>
    <row r="30" spans="1:9" ht="18.75" x14ac:dyDescent="0.25">
      <c r="A30" s="123">
        <v>27</v>
      </c>
      <c r="B30" s="97"/>
      <c r="C30" s="23"/>
      <c r="D30" s="23"/>
      <c r="E30" s="53"/>
      <c r="F30" s="97"/>
      <c r="G30" s="53"/>
      <c r="H30" s="53"/>
      <c r="I30" s="53"/>
    </row>
    <row r="31" spans="1:9" ht="18.75" x14ac:dyDescent="0.25">
      <c r="A31" s="123">
        <v>28</v>
      </c>
      <c r="B31" s="97"/>
      <c r="C31" s="23"/>
      <c r="D31" s="23"/>
      <c r="E31" s="53"/>
      <c r="F31" s="97"/>
      <c r="G31" s="53"/>
      <c r="H31" s="53"/>
      <c r="I31" s="53"/>
    </row>
    <row r="32" spans="1:9" ht="18.75" x14ac:dyDescent="0.25">
      <c r="A32" s="123">
        <v>29</v>
      </c>
      <c r="B32" s="97"/>
      <c r="C32" s="23"/>
      <c r="D32" s="23"/>
      <c r="E32" s="53"/>
      <c r="F32" s="97"/>
      <c r="G32" s="53"/>
      <c r="H32" s="53"/>
      <c r="I32" s="53"/>
    </row>
    <row r="33" spans="1:9" ht="18.75" x14ac:dyDescent="0.25">
      <c r="A33" s="123">
        <v>30</v>
      </c>
      <c r="B33" s="97"/>
      <c r="C33" s="23"/>
      <c r="D33" s="23"/>
      <c r="E33" s="53"/>
      <c r="F33" s="97"/>
      <c r="G33" s="53"/>
      <c r="H33" s="53"/>
      <c r="I33" s="53"/>
    </row>
    <row r="34" spans="1:9" ht="18.75" x14ac:dyDescent="0.25">
      <c r="A34" s="444" t="s">
        <v>91</v>
      </c>
      <c r="B34" s="445"/>
      <c r="C34" s="37">
        <f>SUM(C4:C33)</f>
        <v>5</v>
      </c>
      <c r="D34" s="37">
        <f>SUM(D4:D33)</f>
        <v>5</v>
      </c>
      <c r="E34" s="57"/>
      <c r="F34" s="57"/>
      <c r="G34" s="37">
        <f>SUM(G4:G33)</f>
        <v>78</v>
      </c>
      <c r="H34" s="37">
        <f>SUM(H4:H33)</f>
        <v>52</v>
      </c>
      <c r="I34" s="57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N476"/>
  <sheetViews>
    <sheetView view="pageBreakPreview" topLeftCell="H1" zoomScale="70" zoomScaleNormal="100" zoomScaleSheetLayoutView="70" workbookViewId="0">
      <selection activeCell="N9" sqref="N9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265</v>
      </c>
      <c r="B1" s="54"/>
      <c r="C1" s="54"/>
      <c r="D1" s="54"/>
      <c r="E1" s="54"/>
      <c r="F1" s="54"/>
      <c r="G1" s="54"/>
      <c r="H1" s="69"/>
      <c r="I1" s="69"/>
      <c r="J1" s="69"/>
      <c r="K1" s="69"/>
      <c r="L1" s="69"/>
      <c r="M1" s="69"/>
      <c r="N1" s="69"/>
    </row>
    <row r="2" spans="1:14" ht="18.75" x14ac:dyDescent="0.3">
      <c r="A2" s="2"/>
      <c r="B2" s="403"/>
      <c r="C2" s="403"/>
      <c r="D2" s="403"/>
      <c r="E2" s="403"/>
      <c r="F2" s="403"/>
      <c r="G2" s="403"/>
      <c r="H2" s="40"/>
      <c r="I2" s="69"/>
      <c r="J2" s="69"/>
      <c r="K2" s="40"/>
      <c r="L2" s="40"/>
      <c r="M2" s="40"/>
      <c r="N2" s="40"/>
    </row>
    <row r="3" spans="1:14" s="5" customFormat="1" ht="18.75" customHeight="1" x14ac:dyDescent="0.25">
      <c r="A3" s="437" t="s">
        <v>123</v>
      </c>
      <c r="B3" s="449" t="s">
        <v>117</v>
      </c>
      <c r="C3" s="449"/>
      <c r="D3" s="437" t="s">
        <v>125</v>
      </c>
      <c r="E3" s="450" t="s">
        <v>126</v>
      </c>
      <c r="F3" s="437" t="s">
        <v>127</v>
      </c>
      <c r="G3" s="437" t="s">
        <v>128</v>
      </c>
      <c r="H3" s="437" t="s">
        <v>123</v>
      </c>
      <c r="I3" s="449" t="s">
        <v>117</v>
      </c>
      <c r="J3" s="449"/>
      <c r="K3" s="437" t="s">
        <v>125</v>
      </c>
      <c r="L3" s="450" t="s">
        <v>126</v>
      </c>
      <c r="M3" s="437" t="s">
        <v>127</v>
      </c>
      <c r="N3" s="437" t="s">
        <v>128</v>
      </c>
    </row>
    <row r="4" spans="1:14" s="5" customFormat="1" ht="76.5" customHeight="1" x14ac:dyDescent="0.25">
      <c r="A4" s="437"/>
      <c r="B4" s="55" t="s">
        <v>59</v>
      </c>
      <c r="C4" s="55" t="s">
        <v>90</v>
      </c>
      <c r="D4" s="437"/>
      <c r="E4" s="450"/>
      <c r="F4" s="437"/>
      <c r="G4" s="437"/>
      <c r="H4" s="437"/>
      <c r="I4" s="55" t="s">
        <v>59</v>
      </c>
      <c r="J4" s="55" t="s">
        <v>90</v>
      </c>
      <c r="K4" s="437"/>
      <c r="L4" s="450"/>
      <c r="M4" s="437"/>
      <c r="N4" s="437"/>
    </row>
    <row r="5" spans="1:14" ht="18.75" x14ac:dyDescent="0.3">
      <c r="A5" s="70" t="s">
        <v>255</v>
      </c>
      <c r="B5" s="37">
        <f>SUM(B6:B136)</f>
        <v>3</v>
      </c>
      <c r="C5" s="37">
        <f>SUM(C6:C136)</f>
        <v>3</v>
      </c>
      <c r="D5" s="71"/>
      <c r="E5" s="71"/>
      <c r="F5" s="37">
        <f>SUM(F6:F136)</f>
        <v>828</v>
      </c>
      <c r="G5" s="71"/>
      <c r="H5" s="70" t="s">
        <v>124</v>
      </c>
      <c r="I5" s="37">
        <v>27</v>
      </c>
      <c r="J5" s="37">
        <f>SUM(J6:J136)</f>
        <v>27</v>
      </c>
      <c r="K5" s="71"/>
      <c r="L5" s="71"/>
      <c r="M5" s="37">
        <f>SUM(M6:M136)</f>
        <v>6519</v>
      </c>
      <c r="N5" s="71"/>
    </row>
    <row r="6" spans="1:14" ht="47.25" x14ac:dyDescent="0.25">
      <c r="A6" s="72"/>
      <c r="B6" s="256">
        <v>1</v>
      </c>
      <c r="C6" s="256">
        <v>1</v>
      </c>
      <c r="D6" s="228" t="s">
        <v>327</v>
      </c>
      <c r="E6" s="256" t="s">
        <v>328</v>
      </c>
      <c r="F6" s="256">
        <v>300</v>
      </c>
      <c r="G6" s="257" t="s">
        <v>329</v>
      </c>
      <c r="H6" s="72"/>
      <c r="I6" s="258"/>
      <c r="J6" s="258">
        <v>1</v>
      </c>
      <c r="K6" s="267" t="s">
        <v>405</v>
      </c>
      <c r="L6" s="261" t="s">
        <v>328</v>
      </c>
      <c r="M6" s="267">
        <v>42</v>
      </c>
      <c r="N6" s="390" t="s">
        <v>332</v>
      </c>
    </row>
    <row r="7" spans="1:14" ht="63" x14ac:dyDescent="0.25">
      <c r="A7" s="74"/>
      <c r="B7" s="256">
        <v>1</v>
      </c>
      <c r="C7" s="256">
        <v>1</v>
      </c>
      <c r="D7" s="228" t="s">
        <v>330</v>
      </c>
      <c r="E7" s="256" t="s">
        <v>328</v>
      </c>
      <c r="F7" s="256">
        <v>250</v>
      </c>
      <c r="G7" s="256" t="s">
        <v>331</v>
      </c>
      <c r="H7" s="74"/>
      <c r="I7" s="258"/>
      <c r="J7" s="258">
        <v>1</v>
      </c>
      <c r="K7" s="267" t="s">
        <v>333</v>
      </c>
      <c r="L7" s="384" t="s">
        <v>61</v>
      </c>
      <c r="M7" s="267">
        <v>80</v>
      </c>
      <c r="N7" s="261" t="s">
        <v>334</v>
      </c>
    </row>
    <row r="8" spans="1:14" ht="47.25" x14ac:dyDescent="0.25">
      <c r="A8" s="72"/>
      <c r="B8" s="256">
        <v>1</v>
      </c>
      <c r="C8" s="256">
        <v>1</v>
      </c>
      <c r="D8" s="228" t="s">
        <v>341</v>
      </c>
      <c r="E8" s="256" t="s">
        <v>328</v>
      </c>
      <c r="F8" s="256">
        <v>278</v>
      </c>
      <c r="G8" s="256" t="s">
        <v>331</v>
      </c>
      <c r="H8" s="72"/>
      <c r="I8" s="258"/>
      <c r="J8" s="258">
        <v>1</v>
      </c>
      <c r="K8" s="267" t="s">
        <v>335</v>
      </c>
      <c r="L8" s="261" t="s">
        <v>328</v>
      </c>
      <c r="M8" s="268">
        <v>200</v>
      </c>
      <c r="N8" s="261" t="s">
        <v>336</v>
      </c>
    </row>
    <row r="9" spans="1:14" ht="141.75" x14ac:dyDescent="0.25">
      <c r="A9" s="73"/>
      <c r="B9" s="21"/>
      <c r="C9" s="21"/>
      <c r="D9" s="78"/>
      <c r="E9" s="61"/>
      <c r="F9" s="21"/>
      <c r="G9" s="61"/>
      <c r="H9" s="73"/>
      <c r="I9" s="258"/>
      <c r="J9" s="258">
        <v>1</v>
      </c>
      <c r="K9" s="269" t="s">
        <v>337</v>
      </c>
      <c r="L9" s="384" t="s">
        <v>61</v>
      </c>
      <c r="M9" s="269">
        <v>3000</v>
      </c>
      <c r="N9" s="261" t="s">
        <v>329</v>
      </c>
    </row>
    <row r="10" spans="1:14" ht="47.25" x14ac:dyDescent="0.25">
      <c r="A10" s="73"/>
      <c r="B10" s="21"/>
      <c r="C10" s="21"/>
      <c r="D10" s="78"/>
      <c r="E10" s="61"/>
      <c r="F10" s="21"/>
      <c r="G10" s="61"/>
      <c r="H10" s="73"/>
      <c r="I10" s="258"/>
      <c r="J10" s="258">
        <v>1</v>
      </c>
      <c r="K10" s="267" t="s">
        <v>402</v>
      </c>
      <c r="L10" s="384" t="s">
        <v>61</v>
      </c>
      <c r="M10" s="261">
        <v>100</v>
      </c>
      <c r="N10" s="261" t="s">
        <v>329</v>
      </c>
    </row>
    <row r="11" spans="1:14" ht="47.25" x14ac:dyDescent="0.25">
      <c r="A11" s="73"/>
      <c r="B11" s="21"/>
      <c r="C11" s="21"/>
      <c r="D11" s="78"/>
      <c r="E11" s="61"/>
      <c r="F11" s="21"/>
      <c r="G11" s="61"/>
      <c r="H11" s="73"/>
      <c r="I11" s="258"/>
      <c r="J11" s="258">
        <v>1</v>
      </c>
      <c r="K11" s="267" t="s">
        <v>396</v>
      </c>
      <c r="L11" s="384" t="s">
        <v>61</v>
      </c>
      <c r="M11" s="267">
        <v>175</v>
      </c>
      <c r="N11" s="261" t="s">
        <v>329</v>
      </c>
    </row>
    <row r="12" spans="1:14" ht="47.25" x14ac:dyDescent="0.25">
      <c r="A12" s="73"/>
      <c r="B12" s="21"/>
      <c r="C12" s="21"/>
      <c r="D12" s="78"/>
      <c r="E12" s="61"/>
      <c r="F12" s="21"/>
      <c r="G12" s="61"/>
      <c r="H12" s="73"/>
      <c r="I12" s="258"/>
      <c r="J12" s="258">
        <v>1</v>
      </c>
      <c r="K12" s="267" t="s">
        <v>394</v>
      </c>
      <c r="L12" s="384" t="s">
        <v>60</v>
      </c>
      <c r="M12" s="267">
        <v>100</v>
      </c>
      <c r="N12" s="261" t="s">
        <v>338</v>
      </c>
    </row>
    <row r="13" spans="1:14" ht="47.25" x14ac:dyDescent="0.25">
      <c r="A13" s="73"/>
      <c r="B13" s="21"/>
      <c r="C13" s="21"/>
      <c r="D13" s="78"/>
      <c r="E13" s="61"/>
      <c r="F13" s="21"/>
      <c r="G13" s="61"/>
      <c r="H13" s="73"/>
      <c r="I13" s="258"/>
      <c r="J13" s="258">
        <v>1</v>
      </c>
      <c r="K13" s="267" t="s">
        <v>339</v>
      </c>
      <c r="L13" s="384" t="s">
        <v>60</v>
      </c>
      <c r="M13" s="267">
        <v>200</v>
      </c>
      <c r="N13" s="390" t="s">
        <v>340</v>
      </c>
    </row>
    <row r="14" spans="1:14" ht="47.25" x14ac:dyDescent="0.25">
      <c r="A14" s="73"/>
      <c r="B14" s="21"/>
      <c r="C14" s="21"/>
      <c r="D14" s="78"/>
      <c r="E14" s="61"/>
      <c r="F14" s="21"/>
      <c r="G14" s="61"/>
      <c r="H14" s="73"/>
      <c r="I14" s="258"/>
      <c r="J14" s="258">
        <v>1</v>
      </c>
      <c r="K14" s="270" t="s">
        <v>399</v>
      </c>
      <c r="L14" s="384" t="s">
        <v>61</v>
      </c>
      <c r="M14" s="261">
        <v>205</v>
      </c>
      <c r="N14" s="261" t="s">
        <v>329</v>
      </c>
    </row>
    <row r="15" spans="1:14" ht="47.25" x14ac:dyDescent="0.25">
      <c r="A15" s="73"/>
      <c r="B15" s="21"/>
      <c r="C15" s="21"/>
      <c r="D15" s="78"/>
      <c r="E15" s="61"/>
      <c r="F15" s="21"/>
      <c r="G15" s="61"/>
      <c r="H15" s="73"/>
      <c r="I15" s="258"/>
      <c r="J15" s="258">
        <v>1</v>
      </c>
      <c r="K15" s="261" t="s">
        <v>403</v>
      </c>
      <c r="L15" s="261" t="s">
        <v>328</v>
      </c>
      <c r="M15" s="261">
        <v>70</v>
      </c>
      <c r="N15" s="261" t="s">
        <v>404</v>
      </c>
    </row>
    <row r="16" spans="1:14" ht="47.25" x14ac:dyDescent="0.25">
      <c r="A16" s="73"/>
      <c r="B16" s="21"/>
      <c r="C16" s="21"/>
      <c r="D16" s="78"/>
      <c r="E16" s="61"/>
      <c r="F16" s="21"/>
      <c r="G16" s="61"/>
      <c r="H16" s="73"/>
      <c r="I16" s="258"/>
      <c r="J16" s="258">
        <v>1</v>
      </c>
      <c r="K16" s="261" t="s">
        <v>342</v>
      </c>
      <c r="L16" s="261" t="s">
        <v>328</v>
      </c>
      <c r="M16" s="261">
        <v>200</v>
      </c>
      <c r="N16" s="261" t="s">
        <v>331</v>
      </c>
    </row>
    <row r="17" spans="1:14" ht="78.75" x14ac:dyDescent="0.25">
      <c r="A17" s="73"/>
      <c r="B17" s="21"/>
      <c r="C17" s="21"/>
      <c r="D17" s="78"/>
      <c r="E17" s="61"/>
      <c r="F17" s="21"/>
      <c r="G17" s="61"/>
      <c r="H17" s="73"/>
      <c r="I17" s="258"/>
      <c r="J17" s="391">
        <v>1</v>
      </c>
      <c r="K17" s="392" t="s">
        <v>400</v>
      </c>
      <c r="L17" s="384" t="s">
        <v>61</v>
      </c>
      <c r="M17" s="392">
        <v>70</v>
      </c>
      <c r="N17" s="261" t="s">
        <v>334</v>
      </c>
    </row>
    <row r="18" spans="1:14" ht="63" x14ac:dyDescent="0.25">
      <c r="A18" s="73"/>
      <c r="B18" s="21"/>
      <c r="C18" s="21"/>
      <c r="D18" s="78"/>
      <c r="E18" s="61"/>
      <c r="F18" s="21"/>
      <c r="G18" s="61"/>
      <c r="H18" s="73"/>
      <c r="I18" s="258"/>
      <c r="J18" s="391">
        <v>1</v>
      </c>
      <c r="K18" s="267" t="s">
        <v>343</v>
      </c>
      <c r="L18" s="384" t="s">
        <v>61</v>
      </c>
      <c r="M18" s="267">
        <v>70</v>
      </c>
      <c r="N18" s="261" t="s">
        <v>334</v>
      </c>
    </row>
    <row r="19" spans="1:14" ht="47.25" x14ac:dyDescent="0.25">
      <c r="A19" s="73"/>
      <c r="B19" s="21"/>
      <c r="C19" s="21"/>
      <c r="D19" s="78"/>
      <c r="E19" s="61"/>
      <c r="F19" s="21"/>
      <c r="G19" s="61"/>
      <c r="H19" s="73"/>
      <c r="I19" s="258"/>
      <c r="J19" s="391">
        <v>1</v>
      </c>
      <c r="K19" s="267" t="s">
        <v>344</v>
      </c>
      <c r="L19" s="261" t="s">
        <v>257</v>
      </c>
      <c r="M19" s="269">
        <v>70</v>
      </c>
      <c r="N19" s="261" t="s">
        <v>334</v>
      </c>
    </row>
    <row r="20" spans="1:14" ht="47.25" x14ac:dyDescent="0.25">
      <c r="A20" s="73"/>
      <c r="B20" s="21"/>
      <c r="C20" s="21"/>
      <c r="D20" s="78"/>
      <c r="E20" s="61"/>
      <c r="F20" s="21"/>
      <c r="G20" s="61"/>
      <c r="H20" s="73"/>
      <c r="I20" s="258"/>
      <c r="J20" s="391">
        <v>1</v>
      </c>
      <c r="K20" s="267" t="s">
        <v>345</v>
      </c>
      <c r="L20" s="261" t="s">
        <v>257</v>
      </c>
      <c r="M20" s="269">
        <v>70</v>
      </c>
      <c r="N20" s="261" t="s">
        <v>334</v>
      </c>
    </row>
    <row r="21" spans="1:14" ht="47.25" x14ac:dyDescent="0.25">
      <c r="A21" s="73"/>
      <c r="B21" s="21"/>
      <c r="C21" s="21"/>
      <c r="D21" s="78"/>
      <c r="E21" s="61"/>
      <c r="F21" s="21"/>
      <c r="G21" s="61"/>
      <c r="H21" s="73"/>
      <c r="I21" s="258"/>
      <c r="J21" s="391">
        <v>1</v>
      </c>
      <c r="K21" s="269" t="s">
        <v>346</v>
      </c>
      <c r="L21" s="261" t="s">
        <v>257</v>
      </c>
      <c r="M21" s="269">
        <v>70</v>
      </c>
      <c r="N21" s="261" t="s">
        <v>329</v>
      </c>
    </row>
    <row r="22" spans="1:14" ht="63" x14ac:dyDescent="0.25">
      <c r="A22" s="73"/>
      <c r="B22" s="21"/>
      <c r="C22" s="21"/>
      <c r="D22" s="78"/>
      <c r="E22" s="61"/>
      <c r="F22" s="21"/>
      <c r="G22" s="61"/>
      <c r="H22" s="73"/>
      <c r="I22" s="258"/>
      <c r="J22" s="391">
        <v>1</v>
      </c>
      <c r="K22" s="261" t="s">
        <v>293</v>
      </c>
      <c r="L22" s="261" t="s">
        <v>353</v>
      </c>
      <c r="M22" s="261">
        <v>85</v>
      </c>
      <c r="N22" s="261" t="s">
        <v>334</v>
      </c>
    </row>
    <row r="23" spans="1:14" ht="47.25" x14ac:dyDescent="0.25">
      <c r="A23" s="73"/>
      <c r="B23" s="21"/>
      <c r="C23" s="21"/>
      <c r="D23" s="78"/>
      <c r="E23" s="61"/>
      <c r="F23" s="21"/>
      <c r="G23" s="61"/>
      <c r="H23" s="73"/>
      <c r="I23" s="258"/>
      <c r="J23" s="391">
        <v>1</v>
      </c>
      <c r="K23" s="267" t="s">
        <v>397</v>
      </c>
      <c r="L23" s="384" t="s">
        <v>61</v>
      </c>
      <c r="M23" s="267">
        <v>150</v>
      </c>
      <c r="N23" s="261" t="s">
        <v>354</v>
      </c>
    </row>
    <row r="24" spans="1:14" ht="63" x14ac:dyDescent="0.25">
      <c r="A24" s="73"/>
      <c r="B24" s="21"/>
      <c r="C24" s="21"/>
      <c r="D24" s="78"/>
      <c r="E24" s="61"/>
      <c r="F24" s="21"/>
      <c r="G24" s="61"/>
      <c r="H24" s="73"/>
      <c r="I24" s="258"/>
      <c r="J24" s="391">
        <v>1</v>
      </c>
      <c r="K24" s="269" t="s">
        <v>347</v>
      </c>
      <c r="L24" s="261" t="s">
        <v>257</v>
      </c>
      <c r="M24" s="267">
        <v>85</v>
      </c>
      <c r="N24" s="261" t="s">
        <v>329</v>
      </c>
    </row>
    <row r="25" spans="1:14" ht="47.25" x14ac:dyDescent="0.25">
      <c r="A25" s="73"/>
      <c r="B25" s="21"/>
      <c r="C25" s="21"/>
      <c r="D25" s="78"/>
      <c r="E25" s="61"/>
      <c r="F25" s="21"/>
      <c r="G25" s="61"/>
      <c r="H25" s="73"/>
      <c r="I25" s="258"/>
      <c r="J25" s="391">
        <v>1</v>
      </c>
      <c r="K25" s="269" t="s">
        <v>348</v>
      </c>
      <c r="L25" s="261" t="s">
        <v>968</v>
      </c>
      <c r="M25" s="267">
        <v>85</v>
      </c>
      <c r="N25" s="261" t="s">
        <v>329</v>
      </c>
    </row>
    <row r="26" spans="1:14" ht="47.25" x14ac:dyDescent="0.25">
      <c r="A26" s="73"/>
      <c r="B26" s="21"/>
      <c r="C26" s="21"/>
      <c r="D26" s="78"/>
      <c r="E26" s="61"/>
      <c r="F26" s="21"/>
      <c r="G26" s="61"/>
      <c r="H26" s="73"/>
      <c r="I26" s="258"/>
      <c r="J26" s="296">
        <v>1</v>
      </c>
      <c r="K26" s="261" t="s">
        <v>391</v>
      </c>
      <c r="L26" s="384" t="s">
        <v>61</v>
      </c>
      <c r="M26" s="261">
        <v>87</v>
      </c>
      <c r="N26" s="261" t="s">
        <v>354</v>
      </c>
    </row>
    <row r="27" spans="1:14" ht="63" x14ac:dyDescent="0.25">
      <c r="A27" s="73"/>
      <c r="B27" s="21"/>
      <c r="C27" s="21"/>
      <c r="D27" s="78"/>
      <c r="E27" s="61"/>
      <c r="F27" s="21"/>
      <c r="G27" s="61"/>
      <c r="H27" s="73"/>
      <c r="I27" s="258"/>
      <c r="J27" s="296">
        <v>1</v>
      </c>
      <c r="K27" s="267" t="s">
        <v>392</v>
      </c>
      <c r="L27" s="261" t="s">
        <v>257</v>
      </c>
      <c r="M27" s="261">
        <v>500</v>
      </c>
      <c r="N27" s="261" t="s">
        <v>331</v>
      </c>
    </row>
    <row r="28" spans="1:14" ht="47.25" x14ac:dyDescent="0.25">
      <c r="A28" s="73"/>
      <c r="B28" s="21"/>
      <c r="C28" s="21"/>
      <c r="D28" s="78"/>
      <c r="E28" s="61"/>
      <c r="F28" s="21"/>
      <c r="G28" s="61"/>
      <c r="H28" s="73"/>
      <c r="I28" s="258"/>
      <c r="J28" s="296">
        <v>1</v>
      </c>
      <c r="K28" s="261" t="s">
        <v>393</v>
      </c>
      <c r="L28" s="261" t="s">
        <v>257</v>
      </c>
      <c r="M28" s="265">
        <v>250</v>
      </c>
      <c r="N28" s="261" t="s">
        <v>329</v>
      </c>
    </row>
    <row r="29" spans="1:14" ht="47.25" x14ac:dyDescent="0.25">
      <c r="A29" s="73"/>
      <c r="B29" s="21"/>
      <c r="C29" s="21"/>
      <c r="D29" s="78"/>
      <c r="E29" s="61"/>
      <c r="F29" s="21"/>
      <c r="G29" s="61"/>
      <c r="H29" s="73"/>
      <c r="I29" s="258"/>
      <c r="J29" s="296">
        <v>1</v>
      </c>
      <c r="K29" s="269" t="s">
        <v>395</v>
      </c>
      <c r="L29" s="261" t="s">
        <v>968</v>
      </c>
      <c r="M29" s="178">
        <v>300</v>
      </c>
      <c r="N29" s="261" t="s">
        <v>329</v>
      </c>
    </row>
    <row r="30" spans="1:14" ht="93.75" x14ac:dyDescent="0.25">
      <c r="A30" s="73"/>
      <c r="B30" s="21"/>
      <c r="C30" s="21"/>
      <c r="D30" s="78"/>
      <c r="E30" s="61"/>
      <c r="F30" s="21"/>
      <c r="G30" s="61"/>
      <c r="H30" s="73"/>
      <c r="I30" s="258"/>
      <c r="J30" s="296">
        <v>1</v>
      </c>
      <c r="K30" s="269" t="s">
        <v>398</v>
      </c>
      <c r="L30" s="178" t="s">
        <v>967</v>
      </c>
      <c r="M30" s="178">
        <v>70</v>
      </c>
      <c r="N30" s="261" t="s">
        <v>329</v>
      </c>
    </row>
    <row r="31" spans="1:14" ht="47.25" x14ac:dyDescent="0.25">
      <c r="A31" s="73"/>
      <c r="B31" s="21"/>
      <c r="C31" s="21"/>
      <c r="D31" s="78"/>
      <c r="E31" s="61"/>
      <c r="F31" s="21"/>
      <c r="G31" s="61"/>
      <c r="H31" s="73"/>
      <c r="I31" s="258"/>
      <c r="J31" s="296">
        <v>1</v>
      </c>
      <c r="K31" s="267" t="s">
        <v>401</v>
      </c>
      <c r="L31" s="261" t="s">
        <v>257</v>
      </c>
      <c r="M31" s="265">
        <v>85</v>
      </c>
      <c r="N31" s="261" t="s">
        <v>354</v>
      </c>
    </row>
    <row r="32" spans="1:14" ht="63" x14ac:dyDescent="0.25">
      <c r="A32" s="73"/>
      <c r="B32" s="21"/>
      <c r="C32" s="21"/>
      <c r="D32" s="78"/>
      <c r="E32" s="61"/>
      <c r="F32" s="21"/>
      <c r="G32" s="61"/>
      <c r="H32" s="73"/>
      <c r="I32" s="266"/>
      <c r="J32" s="296">
        <v>1</v>
      </c>
      <c r="K32" s="267" t="s">
        <v>966</v>
      </c>
      <c r="L32" s="261" t="s">
        <v>258</v>
      </c>
      <c r="M32" s="261">
        <v>100</v>
      </c>
      <c r="N32" s="261" t="s">
        <v>329</v>
      </c>
    </row>
    <row r="33" spans="1:14" ht="18.75" x14ac:dyDescent="0.25">
      <c r="A33" s="73"/>
      <c r="B33" s="21"/>
      <c r="C33" s="21"/>
      <c r="D33" s="78"/>
      <c r="E33" s="61"/>
      <c r="F33" s="21"/>
      <c r="G33" s="61"/>
      <c r="H33" s="73"/>
      <c r="I33" s="21"/>
      <c r="J33" s="247"/>
      <c r="K33" s="267"/>
      <c r="L33" s="261"/>
      <c r="M33" s="267"/>
      <c r="N33" s="261"/>
    </row>
    <row r="34" spans="1:14" ht="18.75" x14ac:dyDescent="0.25">
      <c r="A34" s="73"/>
      <c r="B34" s="21"/>
      <c r="C34" s="21"/>
      <c r="D34" s="78"/>
      <c r="E34" s="61"/>
      <c r="F34" s="21"/>
      <c r="G34" s="61"/>
      <c r="H34" s="73"/>
      <c r="I34" s="21"/>
      <c r="J34" s="266"/>
      <c r="K34" s="269"/>
      <c r="L34" s="261"/>
      <c r="M34" s="261"/>
      <c r="N34" s="261"/>
    </row>
    <row r="35" spans="1:14" ht="18.75" x14ac:dyDescent="0.25">
      <c r="A35" s="73"/>
      <c r="B35" s="21"/>
      <c r="C35" s="21"/>
      <c r="D35" s="78"/>
      <c r="E35" s="61"/>
      <c r="F35" s="21"/>
      <c r="G35" s="61"/>
      <c r="H35" s="73"/>
      <c r="I35" s="21"/>
      <c r="J35" s="266"/>
      <c r="K35" s="267"/>
      <c r="L35" s="261"/>
      <c r="M35" s="261"/>
      <c r="N35" s="261"/>
    </row>
    <row r="36" spans="1:14" ht="18.75" x14ac:dyDescent="0.25">
      <c r="A36" s="73"/>
      <c r="B36" s="21"/>
      <c r="C36" s="21"/>
      <c r="D36" s="78"/>
      <c r="E36" s="61"/>
      <c r="F36" s="21"/>
      <c r="G36" s="61"/>
      <c r="H36" s="73"/>
      <c r="I36" s="21"/>
      <c r="J36" s="266"/>
      <c r="K36" s="267"/>
      <c r="L36" s="261"/>
      <c r="M36" s="261"/>
      <c r="N36" s="261"/>
    </row>
    <row r="37" spans="1:14" ht="18.75" x14ac:dyDescent="0.25">
      <c r="A37" s="73"/>
      <c r="B37" s="21"/>
      <c r="C37" s="21"/>
      <c r="D37" s="78"/>
      <c r="E37" s="61"/>
      <c r="F37" s="21"/>
      <c r="G37" s="61"/>
      <c r="H37" s="73"/>
      <c r="I37" s="21"/>
      <c r="J37" s="266"/>
      <c r="K37" s="267"/>
      <c r="L37" s="384"/>
      <c r="M37" s="385"/>
      <c r="N37" s="386"/>
    </row>
    <row r="38" spans="1:14" ht="18.75" x14ac:dyDescent="0.25">
      <c r="A38" s="73"/>
      <c r="B38" s="21"/>
      <c r="C38" s="21"/>
      <c r="D38" s="78"/>
      <c r="E38" s="61"/>
      <c r="F38" s="21"/>
      <c r="G38" s="61"/>
      <c r="H38" s="73"/>
      <c r="I38" s="21"/>
      <c r="J38" s="259"/>
      <c r="K38" s="387"/>
      <c r="L38" s="384"/>
      <c r="M38" s="388"/>
      <c r="N38" s="261"/>
    </row>
    <row r="39" spans="1:14" ht="18.75" x14ac:dyDescent="0.25">
      <c r="A39" s="73"/>
      <c r="B39" s="21"/>
      <c r="C39" s="21"/>
      <c r="D39" s="78"/>
      <c r="E39" s="61"/>
      <c r="F39" s="21"/>
      <c r="G39" s="61"/>
      <c r="H39" s="73"/>
      <c r="I39" s="21"/>
      <c r="J39" s="259"/>
      <c r="K39" s="267"/>
      <c r="L39" s="384"/>
      <c r="M39" s="261"/>
      <c r="N39" s="261"/>
    </row>
    <row r="40" spans="1:14" ht="18.75" x14ac:dyDescent="0.25">
      <c r="A40" s="73"/>
      <c r="B40" s="21"/>
      <c r="C40" s="21"/>
      <c r="D40" s="78"/>
      <c r="E40" s="61"/>
      <c r="F40" s="21"/>
      <c r="G40" s="61"/>
      <c r="H40" s="73"/>
      <c r="I40" s="21"/>
      <c r="J40" s="247"/>
      <c r="K40" s="269"/>
      <c r="L40" s="261"/>
      <c r="M40" s="267"/>
      <c r="N40" s="261"/>
    </row>
    <row r="41" spans="1:14" ht="18.75" x14ac:dyDescent="0.25">
      <c r="A41" s="73"/>
      <c r="B41" s="21"/>
      <c r="C41" s="21"/>
      <c r="D41" s="78"/>
      <c r="E41" s="61"/>
      <c r="F41" s="21"/>
      <c r="G41" s="61"/>
      <c r="H41" s="73"/>
      <c r="I41" s="21"/>
      <c r="J41" s="247"/>
      <c r="K41" s="269"/>
      <c r="L41" s="261"/>
      <c r="M41" s="267"/>
      <c r="N41" s="261"/>
    </row>
    <row r="42" spans="1:14" ht="18.75" x14ac:dyDescent="0.25">
      <c r="A42" s="73"/>
      <c r="B42" s="21"/>
      <c r="C42" s="21"/>
      <c r="D42" s="78"/>
      <c r="E42" s="61"/>
      <c r="F42" s="21"/>
      <c r="G42" s="61"/>
      <c r="H42" s="73"/>
      <c r="I42" s="21"/>
      <c r="J42" s="247"/>
      <c r="K42" s="269"/>
      <c r="L42" s="384"/>
      <c r="M42" s="269"/>
      <c r="N42" s="261"/>
    </row>
    <row r="43" spans="1:14" ht="18.75" x14ac:dyDescent="0.25">
      <c r="A43" s="73"/>
      <c r="B43" s="21"/>
      <c r="C43" s="21"/>
      <c r="D43" s="78"/>
      <c r="E43" s="61"/>
      <c r="F43" s="21"/>
      <c r="G43" s="61"/>
      <c r="H43" s="73"/>
      <c r="I43" s="21"/>
      <c r="J43" s="247"/>
      <c r="K43" s="269"/>
      <c r="L43" s="384"/>
      <c r="M43" s="269"/>
      <c r="N43" s="261"/>
    </row>
    <row r="44" spans="1:14" ht="18.75" x14ac:dyDescent="0.25">
      <c r="A44" s="73"/>
      <c r="B44" s="21"/>
      <c r="C44" s="21"/>
      <c r="D44" s="78"/>
      <c r="E44" s="61"/>
      <c r="F44" s="21"/>
      <c r="G44" s="61"/>
      <c r="H44" s="73"/>
      <c r="I44" s="21"/>
      <c r="J44" s="247"/>
      <c r="K44" s="388"/>
      <c r="L44" s="384"/>
      <c r="M44" s="389"/>
      <c r="N44" s="261"/>
    </row>
    <row r="45" spans="1:14" ht="18.75" x14ac:dyDescent="0.25">
      <c r="A45" s="73"/>
      <c r="B45" s="21"/>
      <c r="C45" s="21"/>
      <c r="D45" s="78"/>
      <c r="E45" s="61"/>
      <c r="F45" s="21"/>
      <c r="G45" s="61"/>
      <c r="H45" s="73"/>
      <c r="I45" s="21"/>
      <c r="J45" s="247"/>
      <c r="K45" s="267"/>
      <c r="L45" s="261"/>
      <c r="M45" s="267"/>
      <c r="N45" s="261"/>
    </row>
    <row r="46" spans="1:14" ht="18.75" x14ac:dyDescent="0.25">
      <c r="A46" s="73"/>
      <c r="B46" s="21"/>
      <c r="C46" s="21"/>
      <c r="D46" s="78"/>
      <c r="E46" s="61"/>
      <c r="F46" s="21"/>
      <c r="G46" s="61"/>
      <c r="H46" s="73"/>
      <c r="I46" s="21"/>
      <c r="J46" s="247"/>
      <c r="K46" s="267"/>
      <c r="L46" s="384"/>
      <c r="M46" s="267"/>
      <c r="N46" s="261"/>
    </row>
    <row r="47" spans="1:14" ht="18.75" x14ac:dyDescent="0.25">
      <c r="A47" s="73"/>
      <c r="B47" s="21"/>
      <c r="C47" s="21"/>
      <c r="D47" s="78"/>
      <c r="E47" s="61"/>
      <c r="F47" s="21"/>
      <c r="G47" s="61"/>
      <c r="H47" s="73"/>
      <c r="I47" s="21"/>
      <c r="J47" s="259"/>
      <c r="K47" s="267"/>
      <c r="L47" s="261"/>
      <c r="M47" s="269"/>
      <c r="N47" s="390"/>
    </row>
    <row r="48" spans="1:14" ht="18.75" x14ac:dyDescent="0.25">
      <c r="A48" s="73"/>
      <c r="B48" s="21"/>
      <c r="C48" s="21"/>
      <c r="D48" s="78"/>
      <c r="E48" s="61"/>
      <c r="F48" s="21"/>
      <c r="G48" s="61"/>
      <c r="H48" s="73"/>
      <c r="I48" s="21"/>
      <c r="J48" s="259"/>
      <c r="K48" s="261"/>
      <c r="L48" s="384"/>
      <c r="M48" s="261"/>
      <c r="N48" s="261"/>
    </row>
    <row r="49" spans="1:14" ht="18.75" x14ac:dyDescent="0.25">
      <c r="A49" s="73"/>
      <c r="B49" s="21"/>
      <c r="C49" s="21"/>
      <c r="D49" s="78"/>
      <c r="E49" s="61"/>
      <c r="F49" s="21"/>
      <c r="G49" s="61"/>
      <c r="H49" s="73"/>
      <c r="I49" s="21"/>
      <c r="J49" s="21"/>
      <c r="K49" s="262"/>
      <c r="L49" s="262"/>
      <c r="M49" s="262"/>
      <c r="N49" s="262"/>
    </row>
    <row r="50" spans="1:14" ht="18.75" x14ac:dyDescent="0.25">
      <c r="A50" s="73"/>
      <c r="B50" s="21"/>
      <c r="C50" s="21"/>
      <c r="D50" s="78"/>
      <c r="E50" s="61"/>
      <c r="F50" s="21"/>
      <c r="G50" s="61"/>
      <c r="H50" s="73"/>
      <c r="I50" s="21"/>
      <c r="J50" s="21"/>
      <c r="K50" s="262"/>
      <c r="L50" s="262"/>
      <c r="M50" s="262"/>
      <c r="N50" s="262"/>
    </row>
    <row r="51" spans="1:14" ht="18.75" x14ac:dyDescent="0.25">
      <c r="A51" s="73"/>
      <c r="B51" s="21"/>
      <c r="C51" s="21"/>
      <c r="D51" s="78"/>
      <c r="E51" s="61"/>
      <c r="F51" s="21"/>
      <c r="G51" s="61"/>
      <c r="H51" s="73"/>
      <c r="I51" s="21"/>
      <c r="J51" s="21"/>
      <c r="K51" s="262"/>
      <c r="L51" s="262"/>
      <c r="M51" s="262"/>
      <c r="N51" s="262"/>
    </row>
    <row r="52" spans="1:14" ht="18.75" x14ac:dyDescent="0.25">
      <c r="A52" s="73"/>
      <c r="B52" s="21"/>
      <c r="C52" s="21"/>
      <c r="D52" s="78"/>
      <c r="E52" s="61"/>
      <c r="F52" s="21"/>
      <c r="G52" s="61"/>
      <c r="H52" s="73"/>
      <c r="I52" s="21"/>
      <c r="J52" s="21"/>
      <c r="K52" s="262"/>
      <c r="L52" s="262"/>
      <c r="M52" s="262"/>
      <c r="N52" s="262"/>
    </row>
    <row r="53" spans="1:14" ht="18.75" x14ac:dyDescent="0.25">
      <c r="A53" s="73"/>
      <c r="B53" s="21"/>
      <c r="C53" s="21"/>
      <c r="D53" s="78"/>
      <c r="E53" s="61"/>
      <c r="F53" s="21"/>
      <c r="G53" s="61"/>
      <c r="H53" s="73"/>
      <c r="I53" s="21"/>
      <c r="J53" s="21"/>
      <c r="K53" s="262"/>
      <c r="L53" s="262"/>
      <c r="M53" s="262"/>
      <c r="N53" s="262"/>
    </row>
    <row r="54" spans="1:14" ht="18.75" x14ac:dyDescent="0.25">
      <c r="A54" s="73"/>
      <c r="B54" s="21"/>
      <c r="C54" s="21"/>
      <c r="D54" s="78"/>
      <c r="E54" s="61"/>
      <c r="F54" s="21"/>
      <c r="G54" s="61"/>
      <c r="H54" s="73"/>
      <c r="I54" s="21"/>
      <c r="J54" s="21"/>
      <c r="K54" s="262"/>
      <c r="L54" s="262"/>
      <c r="M54" s="262"/>
      <c r="N54" s="262"/>
    </row>
    <row r="55" spans="1:14" ht="18.75" x14ac:dyDescent="0.25">
      <c r="A55" s="73"/>
      <c r="B55" s="21"/>
      <c r="C55" s="21"/>
      <c r="D55" s="78"/>
      <c r="E55" s="61"/>
      <c r="F55" s="21"/>
      <c r="G55" s="61"/>
      <c r="H55" s="73"/>
      <c r="I55" s="21"/>
      <c r="J55" s="21"/>
      <c r="K55" s="262"/>
      <c r="L55" s="262"/>
      <c r="M55" s="262"/>
      <c r="N55" s="262"/>
    </row>
    <row r="56" spans="1:14" ht="18.75" x14ac:dyDescent="0.25">
      <c r="A56" s="73"/>
      <c r="B56" s="21"/>
      <c r="C56" s="21"/>
      <c r="D56" s="78"/>
      <c r="E56" s="61"/>
      <c r="F56" s="21"/>
      <c r="G56" s="61"/>
      <c r="H56" s="73"/>
      <c r="I56" s="21"/>
      <c r="J56" s="21"/>
      <c r="K56" s="262"/>
      <c r="L56" s="262"/>
      <c r="M56" s="262"/>
      <c r="N56" s="262"/>
    </row>
    <row r="57" spans="1:14" ht="18.75" x14ac:dyDescent="0.25">
      <c r="A57" s="73"/>
      <c r="B57" s="21"/>
      <c r="C57" s="21"/>
      <c r="D57" s="78"/>
      <c r="E57" s="61"/>
      <c r="F57" s="21"/>
      <c r="G57" s="61"/>
      <c r="H57" s="73"/>
      <c r="I57" s="21"/>
      <c r="J57" s="21"/>
      <c r="K57" s="262"/>
      <c r="L57" s="262"/>
      <c r="M57" s="262"/>
      <c r="N57" s="262"/>
    </row>
    <row r="58" spans="1:14" ht="18.75" x14ac:dyDescent="0.25">
      <c r="A58" s="73"/>
      <c r="B58" s="21"/>
      <c r="C58" s="21"/>
      <c r="D58" s="78"/>
      <c r="E58" s="61"/>
      <c r="F58" s="21"/>
      <c r="G58" s="61"/>
      <c r="H58" s="73"/>
      <c r="I58" s="21"/>
      <c r="J58" s="21"/>
      <c r="K58" s="262"/>
      <c r="L58" s="262"/>
      <c r="M58" s="262"/>
      <c r="N58" s="262"/>
    </row>
    <row r="59" spans="1:14" ht="18.75" x14ac:dyDescent="0.25">
      <c r="A59" s="73"/>
      <c r="B59" s="21"/>
      <c r="C59" s="21"/>
      <c r="D59" s="78"/>
      <c r="E59" s="61"/>
      <c r="F59" s="21"/>
      <c r="G59" s="61"/>
      <c r="H59" s="73"/>
      <c r="I59" s="21"/>
      <c r="J59" s="21"/>
      <c r="K59" s="262"/>
      <c r="L59" s="262"/>
      <c r="M59" s="262"/>
      <c r="N59" s="262"/>
    </row>
    <row r="60" spans="1:14" ht="18.75" x14ac:dyDescent="0.25">
      <c r="A60" s="63"/>
      <c r="B60" s="21"/>
      <c r="C60" s="21"/>
      <c r="D60" s="78"/>
      <c r="E60" s="61"/>
      <c r="F60" s="21"/>
      <c r="G60" s="61"/>
      <c r="H60" s="73"/>
      <c r="I60" s="21"/>
      <c r="J60" s="21"/>
      <c r="K60" s="262"/>
      <c r="L60" s="262"/>
      <c r="M60" s="262"/>
      <c r="N60" s="262"/>
    </row>
    <row r="61" spans="1:14" ht="18.75" x14ac:dyDescent="0.25">
      <c r="A61" s="63"/>
      <c r="B61" s="21"/>
      <c r="C61" s="21"/>
      <c r="D61" s="78"/>
      <c r="E61" s="61"/>
      <c r="F61" s="21"/>
      <c r="G61" s="61"/>
      <c r="H61" s="73"/>
      <c r="I61" s="21"/>
      <c r="J61" s="21"/>
      <c r="K61" s="262"/>
      <c r="L61" s="262"/>
      <c r="M61" s="262"/>
      <c r="N61" s="262"/>
    </row>
    <row r="62" spans="1:14" ht="18.75" x14ac:dyDescent="0.25">
      <c r="A62" s="63"/>
      <c r="B62" s="21"/>
      <c r="C62" s="21"/>
      <c r="D62" s="78"/>
      <c r="E62" s="61"/>
      <c r="F62" s="21"/>
      <c r="G62" s="61"/>
      <c r="H62" s="73"/>
      <c r="I62" s="21"/>
      <c r="J62" s="21"/>
      <c r="K62" s="262"/>
      <c r="L62" s="262"/>
      <c r="M62" s="262"/>
      <c r="N62" s="262"/>
    </row>
    <row r="63" spans="1:14" ht="18.75" x14ac:dyDescent="0.25">
      <c r="A63" s="63"/>
      <c r="B63" s="21"/>
      <c r="C63" s="21"/>
      <c r="D63" s="78"/>
      <c r="E63" s="61"/>
      <c r="F63" s="21"/>
      <c r="G63" s="61"/>
      <c r="H63" s="73"/>
      <c r="I63" s="21"/>
      <c r="J63" s="21"/>
      <c r="K63" s="262"/>
      <c r="L63" s="262"/>
      <c r="M63" s="262"/>
      <c r="N63" s="262"/>
    </row>
    <row r="64" spans="1:14" ht="18.75" x14ac:dyDescent="0.25">
      <c r="A64" s="63"/>
      <c r="B64" s="21"/>
      <c r="C64" s="21"/>
      <c r="D64" s="78"/>
      <c r="E64" s="61"/>
      <c r="F64" s="21"/>
      <c r="G64" s="61"/>
      <c r="H64" s="73"/>
      <c r="I64" s="21"/>
      <c r="J64" s="21"/>
      <c r="K64" s="262"/>
      <c r="L64" s="262"/>
      <c r="M64" s="262"/>
      <c r="N64" s="262"/>
    </row>
    <row r="65" spans="1:14" ht="18.75" x14ac:dyDescent="0.25">
      <c r="A65" s="63"/>
      <c r="B65" s="21"/>
      <c r="C65" s="21"/>
      <c r="D65" s="78"/>
      <c r="E65" s="61"/>
      <c r="F65" s="21"/>
      <c r="G65" s="61"/>
      <c r="H65" s="73"/>
      <c r="I65" s="21"/>
      <c r="J65" s="21"/>
      <c r="K65" s="262"/>
      <c r="L65" s="262"/>
      <c r="M65" s="262"/>
      <c r="N65" s="262"/>
    </row>
    <row r="66" spans="1:14" ht="18.75" x14ac:dyDescent="0.25">
      <c r="A66" s="63"/>
      <c r="B66" s="21"/>
      <c r="C66" s="21"/>
      <c r="D66" s="78"/>
      <c r="E66" s="61"/>
      <c r="F66" s="21"/>
      <c r="G66" s="61"/>
      <c r="H66" s="73"/>
      <c r="I66" s="21"/>
      <c r="J66" s="21"/>
      <c r="K66" s="262"/>
      <c r="L66" s="262"/>
      <c r="M66" s="262"/>
      <c r="N66" s="262"/>
    </row>
    <row r="67" spans="1:14" ht="18.75" x14ac:dyDescent="0.25">
      <c r="A67" s="63"/>
      <c r="B67" s="21"/>
      <c r="C67" s="21"/>
      <c r="D67" s="78"/>
      <c r="E67" s="61"/>
      <c r="F67" s="21"/>
      <c r="G67" s="61"/>
      <c r="H67" s="73"/>
      <c r="I67" s="21"/>
      <c r="J67" s="21"/>
      <c r="K67" s="262"/>
      <c r="L67" s="262"/>
      <c r="M67" s="262"/>
      <c r="N67" s="262"/>
    </row>
    <row r="68" spans="1:14" ht="18.75" x14ac:dyDescent="0.25">
      <c r="A68" s="63"/>
      <c r="B68" s="21"/>
      <c r="C68" s="21"/>
      <c r="D68" s="78"/>
      <c r="E68" s="61"/>
      <c r="F68" s="21"/>
      <c r="G68" s="61"/>
      <c r="H68" s="73"/>
      <c r="I68" s="21"/>
      <c r="J68" s="21"/>
      <c r="K68" s="262"/>
      <c r="L68" s="262"/>
      <c r="M68" s="262"/>
      <c r="N68" s="262"/>
    </row>
    <row r="69" spans="1:14" ht="18.75" x14ac:dyDescent="0.25">
      <c r="A69" s="63"/>
      <c r="B69" s="21"/>
      <c r="C69" s="21"/>
      <c r="D69" s="78"/>
      <c r="E69" s="61"/>
      <c r="F69" s="21"/>
      <c r="G69" s="61"/>
      <c r="H69" s="73"/>
      <c r="I69" s="21"/>
      <c r="J69" s="21"/>
      <c r="K69" s="262"/>
      <c r="L69" s="262"/>
      <c r="M69" s="262"/>
      <c r="N69" s="262"/>
    </row>
    <row r="70" spans="1:14" ht="18.75" x14ac:dyDescent="0.25">
      <c r="A70" s="63"/>
      <c r="B70" s="21"/>
      <c r="C70" s="21"/>
      <c r="D70" s="78"/>
      <c r="E70" s="61"/>
      <c r="F70" s="21"/>
      <c r="G70" s="61"/>
      <c r="H70" s="73"/>
      <c r="I70" s="21"/>
      <c r="J70" s="21"/>
      <c r="K70" s="262"/>
      <c r="L70" s="262"/>
      <c r="M70" s="262"/>
      <c r="N70" s="262"/>
    </row>
    <row r="71" spans="1:14" ht="18.75" x14ac:dyDescent="0.25">
      <c r="A71" s="63"/>
      <c r="B71" s="21"/>
      <c r="C71" s="21"/>
      <c r="D71" s="78"/>
      <c r="E71" s="61"/>
      <c r="F71" s="21"/>
      <c r="G71" s="61"/>
      <c r="H71" s="73"/>
      <c r="I71" s="21"/>
      <c r="J71" s="21"/>
      <c r="K71" s="262"/>
      <c r="L71" s="262"/>
      <c r="M71" s="262"/>
      <c r="N71" s="262"/>
    </row>
    <row r="72" spans="1:14" ht="18.75" x14ac:dyDescent="0.25">
      <c r="A72" s="63"/>
      <c r="B72" s="21"/>
      <c r="C72" s="21"/>
      <c r="D72" s="78"/>
      <c r="E72" s="61"/>
      <c r="F72" s="21"/>
      <c r="G72" s="61"/>
      <c r="H72" s="73"/>
      <c r="I72" s="21"/>
      <c r="J72" s="21"/>
      <c r="K72" s="262"/>
      <c r="L72" s="262"/>
      <c r="M72" s="262"/>
      <c r="N72" s="262"/>
    </row>
    <row r="73" spans="1:14" ht="18.75" x14ac:dyDescent="0.25">
      <c r="A73" s="63"/>
      <c r="B73" s="21"/>
      <c r="C73" s="21"/>
      <c r="D73" s="78"/>
      <c r="E73" s="61"/>
      <c r="F73" s="21"/>
      <c r="G73" s="61"/>
      <c r="H73" s="73"/>
      <c r="I73" s="21"/>
      <c r="J73" s="21"/>
      <c r="K73" s="262"/>
      <c r="L73" s="262"/>
      <c r="M73" s="262"/>
      <c r="N73" s="262"/>
    </row>
    <row r="74" spans="1:14" ht="18.75" x14ac:dyDescent="0.25">
      <c r="A74" s="63"/>
      <c r="B74" s="21"/>
      <c r="C74" s="21"/>
      <c r="D74" s="78"/>
      <c r="E74" s="61"/>
      <c r="F74" s="21"/>
      <c r="G74" s="61"/>
      <c r="H74" s="73"/>
      <c r="I74" s="21"/>
      <c r="J74" s="21"/>
      <c r="K74" s="262"/>
      <c r="L74" s="262"/>
      <c r="M74" s="262"/>
      <c r="N74" s="262"/>
    </row>
    <row r="75" spans="1:14" ht="18.75" x14ac:dyDescent="0.25">
      <c r="A75" s="63"/>
      <c r="B75" s="21"/>
      <c r="C75" s="21"/>
      <c r="D75" s="78"/>
      <c r="E75" s="61"/>
      <c r="F75" s="21"/>
      <c r="G75" s="61"/>
      <c r="H75" s="73"/>
      <c r="I75" s="21"/>
      <c r="J75" s="21"/>
      <c r="K75" s="262"/>
      <c r="L75" s="262"/>
      <c r="M75" s="262"/>
      <c r="N75" s="262"/>
    </row>
    <row r="76" spans="1:14" ht="18.75" x14ac:dyDescent="0.25">
      <c r="A76" s="63"/>
      <c r="B76" s="21"/>
      <c r="C76" s="21"/>
      <c r="D76" s="78"/>
      <c r="E76" s="61"/>
      <c r="F76" s="21"/>
      <c r="G76" s="61"/>
      <c r="H76" s="73"/>
      <c r="I76" s="21"/>
      <c r="J76" s="21"/>
      <c r="K76" s="262"/>
      <c r="L76" s="262"/>
      <c r="M76" s="262"/>
      <c r="N76" s="262"/>
    </row>
    <row r="77" spans="1:14" ht="18.75" x14ac:dyDescent="0.25">
      <c r="A77" s="63"/>
      <c r="B77" s="21"/>
      <c r="C77" s="21"/>
      <c r="D77" s="78"/>
      <c r="E77" s="61"/>
      <c r="F77" s="21"/>
      <c r="G77" s="61"/>
      <c r="H77" s="73"/>
      <c r="I77" s="21"/>
      <c r="J77" s="21"/>
      <c r="K77" s="262"/>
      <c r="L77" s="262"/>
      <c r="M77" s="262"/>
      <c r="N77" s="262"/>
    </row>
    <row r="78" spans="1:14" ht="18.75" x14ac:dyDescent="0.25">
      <c r="A78" s="63"/>
      <c r="B78" s="21"/>
      <c r="C78" s="21"/>
      <c r="D78" s="78"/>
      <c r="E78" s="61"/>
      <c r="F78" s="21"/>
      <c r="G78" s="61"/>
      <c r="H78" s="73"/>
      <c r="I78" s="21"/>
      <c r="J78" s="21"/>
      <c r="K78" s="262"/>
      <c r="L78" s="262"/>
      <c r="M78" s="262"/>
      <c r="N78" s="262"/>
    </row>
    <row r="79" spans="1:14" ht="18.75" x14ac:dyDescent="0.25">
      <c r="A79" s="63"/>
      <c r="B79" s="21"/>
      <c r="C79" s="21"/>
      <c r="D79" s="78"/>
      <c r="E79" s="61"/>
      <c r="F79" s="21"/>
      <c r="G79" s="61"/>
      <c r="H79" s="73"/>
      <c r="I79" s="21"/>
      <c r="J79" s="21"/>
      <c r="K79" s="262"/>
      <c r="L79" s="262"/>
      <c r="M79" s="262"/>
      <c r="N79" s="262"/>
    </row>
    <row r="80" spans="1:14" ht="18.75" x14ac:dyDescent="0.25">
      <c r="A80" s="63"/>
      <c r="B80" s="21"/>
      <c r="C80" s="21"/>
      <c r="D80" s="78"/>
      <c r="E80" s="61"/>
      <c r="F80" s="21"/>
      <c r="G80" s="61"/>
      <c r="H80" s="73"/>
      <c r="I80" s="21"/>
      <c r="J80" s="21"/>
      <c r="K80" s="262"/>
      <c r="L80" s="262"/>
      <c r="M80" s="262"/>
      <c r="N80" s="262"/>
    </row>
    <row r="81" spans="1:14" ht="18.75" x14ac:dyDescent="0.25">
      <c r="A81" s="63"/>
      <c r="B81" s="21"/>
      <c r="C81" s="21"/>
      <c r="D81" s="78"/>
      <c r="E81" s="61"/>
      <c r="F81" s="21"/>
      <c r="G81" s="61"/>
      <c r="H81" s="73"/>
      <c r="I81" s="21"/>
      <c r="J81" s="21"/>
      <c r="K81" s="262"/>
      <c r="L81" s="262"/>
      <c r="M81" s="262"/>
      <c r="N81" s="262"/>
    </row>
    <row r="82" spans="1:14" ht="18.75" x14ac:dyDescent="0.25">
      <c r="A82" s="63"/>
      <c r="B82" s="21"/>
      <c r="C82" s="21"/>
      <c r="D82" s="78"/>
      <c r="E82" s="61"/>
      <c r="F82" s="21"/>
      <c r="G82" s="61"/>
      <c r="H82" s="73"/>
      <c r="I82" s="21"/>
      <c r="J82" s="21"/>
      <c r="K82" s="262"/>
      <c r="L82" s="262"/>
      <c r="M82" s="262"/>
      <c r="N82" s="262"/>
    </row>
    <row r="83" spans="1:14" ht="18.75" x14ac:dyDescent="0.25">
      <c r="A83" s="63"/>
      <c r="B83" s="21"/>
      <c r="C83" s="21"/>
      <c r="D83" s="78"/>
      <c r="E83" s="61"/>
      <c r="F83" s="21"/>
      <c r="G83" s="61"/>
      <c r="H83" s="73"/>
      <c r="I83" s="21"/>
      <c r="J83" s="21"/>
      <c r="K83" s="262"/>
      <c r="L83" s="262"/>
      <c r="M83" s="262"/>
      <c r="N83" s="262"/>
    </row>
    <row r="84" spans="1:14" ht="18.75" x14ac:dyDescent="0.25">
      <c r="A84" s="63"/>
      <c r="B84" s="21"/>
      <c r="C84" s="21"/>
      <c r="D84" s="78"/>
      <c r="E84" s="61"/>
      <c r="F84" s="21"/>
      <c r="G84" s="61"/>
      <c r="H84" s="73"/>
      <c r="I84" s="21"/>
      <c r="J84" s="21"/>
      <c r="K84" s="262"/>
      <c r="L84" s="262"/>
      <c r="M84" s="262"/>
      <c r="N84" s="262"/>
    </row>
    <row r="85" spans="1:14" ht="18.75" x14ac:dyDescent="0.25">
      <c r="A85" s="63"/>
      <c r="B85" s="21"/>
      <c r="C85" s="21"/>
      <c r="D85" s="78"/>
      <c r="E85" s="61"/>
      <c r="F85" s="21"/>
      <c r="G85" s="61"/>
      <c r="H85" s="73"/>
      <c r="I85" s="21"/>
      <c r="J85" s="21"/>
      <c r="K85" s="262"/>
      <c r="L85" s="262"/>
      <c r="M85" s="262"/>
      <c r="N85" s="262"/>
    </row>
    <row r="86" spans="1:14" ht="18.75" x14ac:dyDescent="0.25">
      <c r="A86" s="63"/>
      <c r="B86" s="21"/>
      <c r="C86" s="21"/>
      <c r="D86" s="78"/>
      <c r="E86" s="61"/>
      <c r="F86" s="21"/>
      <c r="G86" s="61"/>
      <c r="H86" s="73"/>
      <c r="I86" s="21"/>
      <c r="J86" s="21"/>
      <c r="K86" s="262"/>
      <c r="L86" s="262"/>
      <c r="M86" s="262"/>
      <c r="N86" s="262"/>
    </row>
    <row r="87" spans="1:14" ht="18.75" x14ac:dyDescent="0.25">
      <c r="A87" s="63"/>
      <c r="B87" s="21"/>
      <c r="C87" s="21"/>
      <c r="D87" s="78"/>
      <c r="E87" s="61"/>
      <c r="F87" s="21"/>
      <c r="G87" s="61"/>
      <c r="H87" s="73"/>
      <c r="I87" s="21"/>
      <c r="J87" s="21"/>
      <c r="K87" s="262"/>
      <c r="L87" s="262"/>
      <c r="M87" s="262"/>
      <c r="N87" s="262"/>
    </row>
    <row r="88" spans="1:14" ht="18.75" x14ac:dyDescent="0.25">
      <c r="A88" s="63"/>
      <c r="B88" s="21"/>
      <c r="C88" s="21"/>
      <c r="D88" s="78"/>
      <c r="E88" s="61"/>
      <c r="F88" s="21"/>
      <c r="G88" s="61"/>
      <c r="H88" s="73"/>
      <c r="I88" s="21"/>
      <c r="J88" s="21"/>
      <c r="K88" s="262"/>
      <c r="L88" s="262"/>
      <c r="M88" s="262"/>
      <c r="N88" s="262"/>
    </row>
    <row r="89" spans="1:14" ht="18.75" x14ac:dyDescent="0.25">
      <c r="A89" s="63"/>
      <c r="B89" s="21"/>
      <c r="C89" s="21"/>
      <c r="D89" s="78"/>
      <c r="E89" s="61"/>
      <c r="F89" s="21"/>
      <c r="G89" s="61"/>
      <c r="H89" s="73"/>
      <c r="I89" s="21"/>
      <c r="J89" s="21"/>
      <c r="K89" s="262"/>
      <c r="L89" s="262"/>
      <c r="M89" s="262"/>
      <c r="N89" s="262"/>
    </row>
    <row r="90" spans="1:14" ht="18.75" x14ac:dyDescent="0.25">
      <c r="A90" s="63"/>
      <c r="B90" s="21"/>
      <c r="C90" s="21"/>
      <c r="D90" s="78"/>
      <c r="E90" s="61"/>
      <c r="F90" s="21"/>
      <c r="G90" s="61"/>
      <c r="H90" s="73"/>
      <c r="I90" s="21"/>
      <c r="J90" s="21"/>
      <c r="K90" s="262"/>
      <c r="L90" s="262"/>
      <c r="M90" s="262"/>
      <c r="N90" s="262"/>
    </row>
    <row r="91" spans="1:14" ht="18.75" x14ac:dyDescent="0.25">
      <c r="A91" s="63"/>
      <c r="B91" s="21"/>
      <c r="C91" s="21"/>
      <c r="D91" s="78"/>
      <c r="E91" s="61"/>
      <c r="F91" s="21"/>
      <c r="G91" s="61"/>
      <c r="H91" s="73"/>
      <c r="I91" s="21"/>
      <c r="J91" s="21"/>
      <c r="K91" s="262"/>
      <c r="L91" s="262"/>
      <c r="M91" s="262"/>
      <c r="N91" s="262"/>
    </row>
    <row r="92" spans="1:14" ht="18.75" x14ac:dyDescent="0.25">
      <c r="A92" s="63"/>
      <c r="B92" s="21"/>
      <c r="C92" s="21"/>
      <c r="D92" s="78"/>
      <c r="E92" s="61"/>
      <c r="F92" s="21"/>
      <c r="G92" s="61"/>
      <c r="H92" s="73"/>
      <c r="I92" s="21"/>
      <c r="J92" s="21"/>
      <c r="K92" s="262"/>
      <c r="L92" s="262"/>
      <c r="M92" s="262"/>
      <c r="N92" s="262"/>
    </row>
    <row r="93" spans="1:14" ht="18.75" x14ac:dyDescent="0.25">
      <c r="A93" s="63"/>
      <c r="B93" s="21"/>
      <c r="C93" s="21"/>
      <c r="D93" s="78"/>
      <c r="E93" s="61"/>
      <c r="F93" s="21"/>
      <c r="G93" s="61"/>
      <c r="H93" s="73"/>
      <c r="I93" s="21"/>
      <c r="J93" s="21"/>
      <c r="K93" s="262"/>
      <c r="L93" s="262"/>
      <c r="M93" s="262"/>
      <c r="N93" s="262"/>
    </row>
    <row r="94" spans="1:14" ht="18.75" x14ac:dyDescent="0.25">
      <c r="A94" s="63"/>
      <c r="B94" s="21"/>
      <c r="C94" s="21"/>
      <c r="D94" s="78"/>
      <c r="E94" s="61"/>
      <c r="F94" s="21"/>
      <c r="G94" s="61"/>
      <c r="H94" s="73"/>
      <c r="I94" s="21"/>
      <c r="J94" s="21"/>
      <c r="K94" s="262"/>
      <c r="L94" s="262"/>
      <c r="M94" s="262"/>
      <c r="N94" s="262"/>
    </row>
    <row r="95" spans="1:14" ht="18.75" x14ac:dyDescent="0.25">
      <c r="A95" s="63"/>
      <c r="B95" s="21"/>
      <c r="C95" s="21"/>
      <c r="D95" s="78"/>
      <c r="E95" s="61"/>
      <c r="F95" s="21"/>
      <c r="G95" s="61"/>
      <c r="H95" s="73"/>
      <c r="I95" s="21"/>
      <c r="J95" s="21"/>
      <c r="K95" s="262"/>
      <c r="L95" s="262"/>
      <c r="M95" s="262"/>
      <c r="N95" s="262"/>
    </row>
    <row r="96" spans="1:14" ht="18.75" x14ac:dyDescent="0.25">
      <c r="A96" s="63"/>
      <c r="B96" s="21"/>
      <c r="C96" s="21"/>
      <c r="D96" s="78"/>
      <c r="E96" s="61"/>
      <c r="F96" s="21"/>
      <c r="G96" s="61"/>
      <c r="H96" s="73"/>
      <c r="I96" s="21"/>
      <c r="J96" s="21"/>
      <c r="K96" s="262"/>
      <c r="L96" s="262"/>
      <c r="M96" s="262"/>
      <c r="N96" s="262"/>
    </row>
    <row r="97" spans="1:14" ht="18.75" x14ac:dyDescent="0.25">
      <c r="A97" s="63"/>
      <c r="B97" s="21"/>
      <c r="C97" s="21"/>
      <c r="D97" s="78"/>
      <c r="E97" s="61"/>
      <c r="F97" s="21"/>
      <c r="G97" s="61"/>
      <c r="H97" s="73"/>
      <c r="I97" s="21"/>
      <c r="J97" s="21"/>
      <c r="K97" s="262"/>
      <c r="L97" s="262"/>
      <c r="M97" s="262"/>
      <c r="N97" s="262"/>
    </row>
    <row r="98" spans="1:14" ht="18.75" x14ac:dyDescent="0.25">
      <c r="A98" s="63"/>
      <c r="B98" s="21"/>
      <c r="C98" s="21"/>
      <c r="D98" s="78"/>
      <c r="E98" s="61"/>
      <c r="F98" s="21"/>
      <c r="G98" s="61"/>
      <c r="H98" s="73"/>
      <c r="I98" s="21"/>
      <c r="J98" s="21"/>
      <c r="K98" s="262"/>
      <c r="L98" s="262"/>
      <c r="M98" s="262"/>
      <c r="N98" s="262"/>
    </row>
    <row r="99" spans="1:14" ht="18.75" x14ac:dyDescent="0.25">
      <c r="A99" s="63"/>
      <c r="B99" s="21"/>
      <c r="C99" s="21"/>
      <c r="D99" s="78"/>
      <c r="E99" s="61"/>
      <c r="F99" s="21"/>
      <c r="G99" s="61"/>
      <c r="H99" s="73"/>
      <c r="I99" s="21"/>
      <c r="J99" s="21"/>
      <c r="K99" s="262"/>
      <c r="L99" s="262"/>
      <c r="M99" s="262"/>
      <c r="N99" s="262"/>
    </row>
    <row r="100" spans="1:14" ht="18.75" x14ac:dyDescent="0.25">
      <c r="A100" s="63"/>
      <c r="B100" s="21"/>
      <c r="C100" s="21"/>
      <c r="D100" s="78"/>
      <c r="E100" s="61"/>
      <c r="F100" s="21"/>
      <c r="G100" s="61"/>
      <c r="H100" s="73"/>
      <c r="I100" s="21"/>
      <c r="J100" s="21"/>
      <c r="K100" s="262"/>
      <c r="L100" s="262"/>
      <c r="M100" s="262"/>
      <c r="N100" s="262"/>
    </row>
    <row r="101" spans="1:14" ht="18.75" x14ac:dyDescent="0.25">
      <c r="A101" s="63"/>
      <c r="B101" s="21"/>
      <c r="C101" s="21"/>
      <c r="D101" s="78"/>
      <c r="E101" s="61"/>
      <c r="F101" s="21"/>
      <c r="G101" s="61"/>
      <c r="H101" s="73"/>
      <c r="I101" s="21"/>
      <c r="J101" s="21"/>
      <c r="K101" s="262"/>
      <c r="L101" s="262"/>
      <c r="M101" s="262"/>
      <c r="N101" s="262"/>
    </row>
    <row r="102" spans="1:14" ht="18.75" x14ac:dyDescent="0.25">
      <c r="A102" s="63"/>
      <c r="B102" s="21"/>
      <c r="C102" s="21"/>
      <c r="D102" s="78"/>
      <c r="E102" s="61"/>
      <c r="F102" s="21"/>
      <c r="G102" s="61"/>
      <c r="H102" s="73"/>
      <c r="I102" s="21"/>
      <c r="J102" s="21"/>
      <c r="K102" s="262"/>
      <c r="L102" s="262"/>
      <c r="M102" s="262"/>
      <c r="N102" s="262"/>
    </row>
    <row r="103" spans="1:14" ht="18.75" x14ac:dyDescent="0.25">
      <c r="A103" s="63"/>
      <c r="B103" s="21"/>
      <c r="C103" s="21"/>
      <c r="D103" s="78"/>
      <c r="E103" s="61"/>
      <c r="F103" s="21"/>
      <c r="G103" s="61"/>
      <c r="H103" s="73"/>
      <c r="I103" s="21"/>
      <c r="J103" s="21"/>
      <c r="K103" s="262"/>
      <c r="L103" s="262"/>
      <c r="M103" s="262"/>
      <c r="N103" s="262"/>
    </row>
    <row r="104" spans="1:14" ht="18.75" x14ac:dyDescent="0.25">
      <c r="A104" s="63"/>
      <c r="B104" s="21"/>
      <c r="C104" s="21"/>
      <c r="D104" s="78"/>
      <c r="E104" s="61"/>
      <c r="F104" s="21"/>
      <c r="G104" s="61"/>
      <c r="H104" s="73"/>
      <c r="I104" s="21"/>
      <c r="J104" s="21"/>
      <c r="K104" s="262"/>
      <c r="L104" s="262"/>
      <c r="M104" s="262"/>
      <c r="N104" s="262"/>
    </row>
    <row r="105" spans="1:14" ht="18.75" x14ac:dyDescent="0.25">
      <c r="A105" s="63"/>
      <c r="B105" s="21"/>
      <c r="C105" s="21"/>
      <c r="D105" s="78"/>
      <c r="E105" s="61"/>
      <c r="F105" s="21"/>
      <c r="G105" s="61"/>
      <c r="H105" s="73"/>
      <c r="I105" s="21"/>
      <c r="J105" s="21"/>
      <c r="K105" s="262"/>
      <c r="L105" s="262"/>
      <c r="M105" s="262"/>
      <c r="N105" s="262"/>
    </row>
    <row r="106" spans="1:14" ht="18.75" x14ac:dyDescent="0.25">
      <c r="A106" s="63"/>
      <c r="B106" s="21"/>
      <c r="C106" s="21"/>
      <c r="D106" s="78"/>
      <c r="E106" s="61"/>
      <c r="F106" s="21"/>
      <c r="G106" s="61"/>
      <c r="H106" s="73"/>
      <c r="I106" s="21"/>
      <c r="J106" s="21"/>
      <c r="K106" s="262"/>
      <c r="L106" s="262"/>
      <c r="M106" s="262"/>
      <c r="N106" s="262"/>
    </row>
    <row r="107" spans="1:14" ht="18.75" x14ac:dyDescent="0.25">
      <c r="A107" s="63"/>
      <c r="B107" s="21"/>
      <c r="C107" s="21"/>
      <c r="D107" s="78"/>
      <c r="E107" s="61"/>
      <c r="F107" s="21"/>
      <c r="G107" s="61"/>
      <c r="H107" s="73"/>
      <c r="I107" s="21"/>
      <c r="J107" s="21"/>
      <c r="K107" s="262"/>
      <c r="L107" s="262"/>
      <c r="M107" s="262"/>
      <c r="N107" s="262"/>
    </row>
    <row r="108" spans="1:14" ht="18.75" x14ac:dyDescent="0.25">
      <c r="A108" s="63"/>
      <c r="B108" s="21"/>
      <c r="C108" s="21"/>
      <c r="D108" s="78"/>
      <c r="E108" s="61"/>
      <c r="F108" s="21"/>
      <c r="G108" s="61"/>
      <c r="H108" s="73"/>
      <c r="I108" s="21"/>
      <c r="J108" s="21"/>
      <c r="K108" s="262"/>
      <c r="L108" s="262"/>
      <c r="M108" s="262"/>
      <c r="N108" s="262"/>
    </row>
    <row r="109" spans="1:14" ht="18.75" x14ac:dyDescent="0.25">
      <c r="A109" s="63"/>
      <c r="B109" s="21"/>
      <c r="C109" s="21"/>
      <c r="D109" s="78"/>
      <c r="E109" s="61"/>
      <c r="F109" s="21"/>
      <c r="G109" s="61"/>
      <c r="H109" s="73"/>
      <c r="I109" s="21"/>
      <c r="J109" s="21"/>
      <c r="K109" s="78"/>
      <c r="L109" s="61"/>
      <c r="M109" s="21"/>
      <c r="N109" s="61"/>
    </row>
    <row r="110" spans="1:14" ht="18.75" x14ac:dyDescent="0.25">
      <c r="A110" s="63"/>
      <c r="B110" s="21"/>
      <c r="C110" s="21"/>
      <c r="D110" s="78"/>
      <c r="E110" s="61"/>
      <c r="F110" s="21"/>
      <c r="G110" s="61"/>
      <c r="H110" s="73"/>
      <c r="I110" s="21"/>
      <c r="J110" s="21"/>
      <c r="K110" s="78"/>
      <c r="L110" s="61"/>
      <c r="M110" s="21"/>
      <c r="N110" s="61"/>
    </row>
    <row r="111" spans="1:14" ht="18.75" x14ac:dyDescent="0.25">
      <c r="B111" s="21"/>
      <c r="C111" s="21"/>
      <c r="D111" s="78"/>
      <c r="E111" s="61"/>
      <c r="F111" s="21"/>
      <c r="G111" s="61"/>
      <c r="H111" s="73"/>
      <c r="I111" s="21"/>
      <c r="J111" s="21"/>
      <c r="K111" s="78"/>
      <c r="L111" s="61"/>
      <c r="M111" s="21"/>
      <c r="N111" s="61"/>
    </row>
    <row r="112" spans="1:14" ht="18.75" x14ac:dyDescent="0.25">
      <c r="A112" s="63"/>
      <c r="B112" s="21"/>
      <c r="C112" s="21"/>
      <c r="D112" s="78"/>
      <c r="E112" s="61"/>
      <c r="F112" s="21"/>
      <c r="G112" s="61"/>
      <c r="H112" s="73"/>
      <c r="I112" s="21"/>
      <c r="J112" s="21"/>
      <c r="K112" s="78"/>
      <c r="L112" s="61"/>
      <c r="M112" s="21"/>
      <c r="N112" s="61"/>
    </row>
    <row r="113" spans="1:14" ht="18.75" x14ac:dyDescent="0.25">
      <c r="A113" s="63"/>
      <c r="B113" s="21"/>
      <c r="C113" s="21"/>
      <c r="D113" s="78"/>
      <c r="E113" s="61"/>
      <c r="F113" s="21"/>
      <c r="G113" s="61"/>
      <c r="H113" s="73"/>
      <c r="I113" s="21"/>
      <c r="J113" s="21"/>
      <c r="K113" s="78"/>
      <c r="L113" s="61"/>
      <c r="M113" s="21"/>
      <c r="N113" s="61"/>
    </row>
    <row r="114" spans="1:14" ht="18.75" x14ac:dyDescent="0.25">
      <c r="A114" s="63"/>
      <c r="B114" s="21"/>
      <c r="C114" s="21"/>
      <c r="D114" s="78"/>
      <c r="E114" s="61"/>
      <c r="F114" s="21"/>
      <c r="G114" s="61"/>
      <c r="H114" s="73"/>
      <c r="I114" s="21"/>
      <c r="J114" s="21"/>
      <c r="K114" s="78"/>
      <c r="L114" s="61"/>
      <c r="M114" s="21"/>
      <c r="N114" s="61"/>
    </row>
    <row r="115" spans="1:14" ht="18.75" x14ac:dyDescent="0.25">
      <c r="A115" s="63"/>
      <c r="B115" s="21"/>
      <c r="C115" s="21"/>
      <c r="D115" s="78"/>
      <c r="E115" s="61"/>
      <c r="F115" s="21"/>
      <c r="G115" s="61"/>
      <c r="H115" s="73"/>
      <c r="I115" s="21"/>
      <c r="J115" s="21"/>
      <c r="K115" s="78"/>
      <c r="L115" s="61"/>
      <c r="M115" s="21"/>
      <c r="N115" s="61"/>
    </row>
    <row r="116" spans="1:14" ht="18.75" x14ac:dyDescent="0.25">
      <c r="A116" s="63"/>
      <c r="B116" s="21"/>
      <c r="C116" s="21"/>
      <c r="D116" s="78"/>
      <c r="E116" s="61"/>
      <c r="F116" s="21"/>
      <c r="G116" s="61"/>
      <c r="H116" s="73"/>
      <c r="I116" s="21"/>
      <c r="J116" s="21"/>
      <c r="K116" s="78"/>
      <c r="L116" s="61"/>
      <c r="M116" s="21"/>
      <c r="N116" s="61"/>
    </row>
    <row r="117" spans="1:14" ht="18.75" x14ac:dyDescent="0.25">
      <c r="A117" s="63"/>
      <c r="B117" s="21"/>
      <c r="C117" s="21"/>
      <c r="D117" s="78"/>
      <c r="E117" s="61"/>
      <c r="F117" s="21"/>
      <c r="G117" s="61"/>
      <c r="H117" s="73"/>
      <c r="I117" s="21"/>
      <c r="J117" s="21"/>
      <c r="K117" s="78"/>
      <c r="L117" s="61"/>
      <c r="M117" s="21"/>
      <c r="N117" s="61"/>
    </row>
    <row r="118" spans="1:14" ht="18.75" x14ac:dyDescent="0.25">
      <c r="A118" s="63"/>
      <c r="B118" s="21"/>
      <c r="C118" s="21"/>
      <c r="D118" s="78"/>
      <c r="E118" s="61"/>
      <c r="F118" s="21"/>
      <c r="G118" s="61"/>
      <c r="H118" s="73"/>
      <c r="I118" s="21"/>
      <c r="J118" s="21"/>
      <c r="K118" s="78"/>
      <c r="L118" s="61"/>
      <c r="M118" s="21"/>
      <c r="N118" s="61"/>
    </row>
    <row r="119" spans="1:14" ht="18.75" x14ac:dyDescent="0.25">
      <c r="A119" s="63"/>
      <c r="B119" s="21"/>
      <c r="C119" s="21"/>
      <c r="D119" s="78"/>
      <c r="E119" s="61"/>
      <c r="F119" s="21"/>
      <c r="G119" s="61"/>
      <c r="H119" s="73"/>
      <c r="I119" s="21"/>
      <c r="J119" s="21"/>
      <c r="K119" s="78"/>
      <c r="L119" s="61"/>
      <c r="M119" s="21"/>
      <c r="N119" s="61"/>
    </row>
    <row r="120" spans="1:14" ht="18.75" x14ac:dyDescent="0.25">
      <c r="A120" s="63"/>
      <c r="B120" s="21"/>
      <c r="C120" s="21"/>
      <c r="D120" s="78"/>
      <c r="E120" s="61"/>
      <c r="F120" s="21"/>
      <c r="G120" s="61"/>
      <c r="H120" s="73"/>
      <c r="I120" s="21"/>
      <c r="J120" s="21"/>
      <c r="K120" s="78"/>
      <c r="L120" s="61"/>
      <c r="M120" s="21"/>
      <c r="N120" s="61"/>
    </row>
    <row r="121" spans="1:14" ht="18.75" x14ac:dyDescent="0.25">
      <c r="A121" s="63"/>
      <c r="B121" s="21"/>
      <c r="C121" s="21"/>
      <c r="D121" s="78"/>
      <c r="E121" s="61"/>
      <c r="F121" s="21"/>
      <c r="G121" s="61"/>
      <c r="H121" s="73"/>
      <c r="I121" s="21"/>
      <c r="J121" s="21"/>
      <c r="K121" s="78"/>
      <c r="L121" s="61"/>
      <c r="M121" s="21"/>
      <c r="N121" s="61"/>
    </row>
    <row r="122" spans="1:14" ht="18.75" x14ac:dyDescent="0.25">
      <c r="A122" s="63"/>
      <c r="B122" s="21"/>
      <c r="C122" s="21"/>
      <c r="D122" s="78"/>
      <c r="E122" s="61"/>
      <c r="F122" s="21"/>
      <c r="G122" s="61"/>
      <c r="H122" s="73"/>
      <c r="I122" s="21"/>
      <c r="J122" s="21"/>
      <c r="K122" s="78"/>
      <c r="L122" s="61"/>
      <c r="M122" s="21"/>
      <c r="N122" s="61"/>
    </row>
    <row r="123" spans="1:14" ht="18.75" x14ac:dyDescent="0.25">
      <c r="A123" s="63"/>
      <c r="B123" s="21"/>
      <c r="C123" s="21"/>
      <c r="D123" s="78"/>
      <c r="E123" s="61"/>
      <c r="F123" s="21"/>
      <c r="G123" s="61"/>
      <c r="H123" s="73"/>
      <c r="I123" s="21"/>
      <c r="J123" s="21"/>
      <c r="K123" s="78"/>
      <c r="L123" s="61"/>
      <c r="M123" s="21"/>
      <c r="N123" s="61"/>
    </row>
    <row r="124" spans="1:14" ht="18.75" x14ac:dyDescent="0.25">
      <c r="A124" s="63"/>
      <c r="B124" s="21"/>
      <c r="C124" s="21"/>
      <c r="D124" s="78"/>
      <c r="E124" s="61"/>
      <c r="F124" s="21"/>
      <c r="G124" s="61"/>
      <c r="H124" s="73"/>
      <c r="I124" s="21"/>
      <c r="J124" s="21"/>
      <c r="K124" s="78"/>
      <c r="L124" s="61"/>
      <c r="M124" s="21"/>
      <c r="N124" s="61"/>
    </row>
    <row r="125" spans="1:14" ht="18.75" x14ac:dyDescent="0.25">
      <c r="A125" s="63"/>
      <c r="B125" s="21"/>
      <c r="C125" s="21"/>
      <c r="D125" s="78"/>
      <c r="E125" s="61"/>
      <c r="F125" s="21"/>
      <c r="G125" s="61"/>
      <c r="H125" s="73"/>
      <c r="I125" s="21"/>
      <c r="J125" s="21"/>
      <c r="K125" s="78"/>
      <c r="L125" s="61"/>
      <c r="M125" s="21"/>
      <c r="N125" s="61"/>
    </row>
    <row r="126" spans="1:14" ht="18.75" x14ac:dyDescent="0.25">
      <c r="A126" s="63"/>
      <c r="B126" s="21"/>
      <c r="C126" s="21"/>
      <c r="D126" s="78"/>
      <c r="E126" s="61"/>
      <c r="F126" s="21"/>
      <c r="G126" s="61"/>
      <c r="H126" s="73"/>
      <c r="I126" s="21"/>
      <c r="J126" s="21"/>
      <c r="K126" s="78"/>
      <c r="L126" s="61"/>
      <c r="M126" s="21"/>
      <c r="N126" s="61"/>
    </row>
    <row r="127" spans="1:14" ht="18.75" x14ac:dyDescent="0.25">
      <c r="A127" s="63"/>
      <c r="B127" s="21"/>
      <c r="C127" s="21"/>
      <c r="D127" s="78"/>
      <c r="E127" s="61"/>
      <c r="F127" s="21"/>
      <c r="G127" s="61"/>
      <c r="H127" s="73"/>
      <c r="I127" s="21"/>
      <c r="J127" s="21"/>
      <c r="K127" s="78"/>
      <c r="L127" s="61"/>
      <c r="M127" s="21"/>
      <c r="N127" s="61"/>
    </row>
    <row r="128" spans="1:14" ht="18.75" x14ac:dyDescent="0.25">
      <c r="A128" s="63"/>
      <c r="B128" s="21"/>
      <c r="C128" s="21"/>
      <c r="D128" s="78"/>
      <c r="E128" s="61"/>
      <c r="F128" s="21"/>
      <c r="G128" s="61"/>
      <c r="H128" s="73"/>
      <c r="I128" s="21"/>
      <c r="J128" s="21"/>
      <c r="K128" s="78"/>
      <c r="L128" s="61"/>
      <c r="M128" s="21"/>
      <c r="N128" s="61"/>
    </row>
    <row r="129" spans="1:14" ht="18.75" x14ac:dyDescent="0.25">
      <c r="A129" s="63"/>
      <c r="B129" s="21"/>
      <c r="C129" s="21"/>
      <c r="D129" s="78"/>
      <c r="E129" s="61"/>
      <c r="F129" s="21"/>
      <c r="G129" s="61"/>
      <c r="H129" s="73"/>
      <c r="I129" s="21"/>
      <c r="J129" s="21"/>
      <c r="K129" s="78"/>
      <c r="L129" s="61"/>
      <c r="M129" s="21"/>
      <c r="N129" s="61"/>
    </row>
    <row r="130" spans="1:14" ht="18.75" x14ac:dyDescent="0.25">
      <c r="A130" s="63"/>
      <c r="B130" s="21"/>
      <c r="C130" s="21"/>
      <c r="D130" s="78"/>
      <c r="E130" s="61"/>
      <c r="F130" s="21"/>
      <c r="G130" s="61"/>
      <c r="H130" s="73"/>
      <c r="I130" s="21"/>
      <c r="J130" s="21"/>
      <c r="K130" s="78"/>
      <c r="L130" s="61"/>
      <c r="M130" s="21"/>
      <c r="N130" s="61"/>
    </row>
    <row r="131" spans="1:14" ht="18.75" x14ac:dyDescent="0.25">
      <c r="A131" s="63"/>
      <c r="B131" s="21"/>
      <c r="C131" s="21"/>
      <c r="D131" s="78"/>
      <c r="E131" s="61"/>
      <c r="F131" s="21"/>
      <c r="G131" s="61"/>
      <c r="H131" s="73"/>
      <c r="I131" s="21"/>
      <c r="J131" s="21"/>
      <c r="K131" s="78"/>
      <c r="L131" s="61"/>
      <c r="M131" s="21"/>
      <c r="N131" s="61"/>
    </row>
    <row r="132" spans="1:14" ht="18.75" x14ac:dyDescent="0.25">
      <c r="A132" s="63"/>
      <c r="B132" s="21"/>
      <c r="C132" s="21"/>
      <c r="D132" s="78"/>
      <c r="E132" s="61"/>
      <c r="F132" s="21"/>
      <c r="G132" s="61"/>
      <c r="H132" s="73"/>
      <c r="I132" s="21"/>
      <c r="J132" s="21"/>
      <c r="K132" s="78"/>
      <c r="L132" s="61"/>
      <c r="M132" s="21"/>
      <c r="N132" s="61"/>
    </row>
    <row r="133" spans="1:14" ht="18.75" x14ac:dyDescent="0.25">
      <c r="A133" s="63"/>
      <c r="B133" s="21"/>
      <c r="C133" s="21"/>
      <c r="D133" s="78"/>
      <c r="E133" s="61"/>
      <c r="F133" s="21"/>
      <c r="G133" s="61"/>
      <c r="H133" s="73"/>
      <c r="I133" s="21"/>
      <c r="J133" s="21"/>
      <c r="K133" s="78"/>
      <c r="L133" s="61"/>
      <c r="M133" s="21"/>
      <c r="N133" s="61"/>
    </row>
    <row r="134" spans="1:14" ht="18.75" x14ac:dyDescent="0.25">
      <c r="A134" s="63"/>
      <c r="B134" s="21"/>
      <c r="C134" s="21"/>
      <c r="D134" s="78"/>
      <c r="E134" s="61"/>
      <c r="F134" s="21"/>
      <c r="G134" s="61"/>
      <c r="H134" s="73"/>
      <c r="I134" s="21"/>
      <c r="J134" s="21"/>
      <c r="K134" s="78"/>
      <c r="L134" s="61"/>
      <c r="M134" s="21"/>
      <c r="N134" s="61"/>
    </row>
    <row r="135" spans="1:14" ht="18.75" x14ac:dyDescent="0.25">
      <c r="A135" s="63"/>
      <c r="B135" s="21"/>
      <c r="C135" s="21"/>
      <c r="D135" s="78"/>
      <c r="E135" s="61"/>
      <c r="F135" s="21"/>
      <c r="G135" s="61"/>
      <c r="H135" s="73"/>
      <c r="I135" s="21"/>
      <c r="J135" s="21"/>
      <c r="K135" s="78"/>
      <c r="L135" s="61"/>
      <c r="M135" s="21"/>
      <c r="N135" s="61"/>
    </row>
    <row r="136" spans="1:14" ht="18.75" x14ac:dyDescent="0.25">
      <c r="A136" s="63"/>
      <c r="B136" s="21"/>
      <c r="C136" s="21"/>
      <c r="D136" s="78"/>
      <c r="E136" s="61"/>
      <c r="F136" s="21"/>
      <c r="G136" s="61"/>
      <c r="H136" s="73"/>
      <c r="I136" s="21"/>
      <c r="J136" s="21"/>
      <c r="K136" s="78"/>
      <c r="L136" s="61"/>
      <c r="M136" s="21"/>
      <c r="N136" s="61"/>
    </row>
    <row r="137" spans="1:14" ht="18.75" x14ac:dyDescent="0.3">
      <c r="B137" s="2"/>
      <c r="C137" s="2"/>
      <c r="D137" s="1"/>
      <c r="E137" s="1"/>
      <c r="F137" s="1"/>
      <c r="G137" s="1"/>
    </row>
    <row r="138" spans="1:14" ht="18.75" x14ac:dyDescent="0.3">
      <c r="B138" s="2"/>
      <c r="C138" s="2"/>
      <c r="D138" s="1"/>
      <c r="E138" s="1"/>
      <c r="F138" s="1"/>
      <c r="G138" s="1"/>
    </row>
    <row r="139" spans="1:14" ht="18.75" x14ac:dyDescent="0.3">
      <c r="B139" s="2"/>
      <c r="C139" s="2"/>
      <c r="D139" s="1"/>
      <c r="E139" s="1"/>
      <c r="F139" s="1"/>
      <c r="G139" s="1"/>
    </row>
    <row r="140" spans="1:14" ht="18.75" x14ac:dyDescent="0.3">
      <c r="B140" s="2"/>
      <c r="C140" s="2"/>
      <c r="D140" s="1"/>
      <c r="E140" s="1"/>
      <c r="F140" s="1"/>
      <c r="G140" s="1"/>
    </row>
    <row r="141" spans="1:14" ht="18.75" x14ac:dyDescent="0.3">
      <c r="B141" s="2"/>
      <c r="C141" s="2"/>
      <c r="D141" s="1"/>
      <c r="E141" s="1"/>
      <c r="F141" s="1"/>
      <c r="G141" s="1"/>
    </row>
    <row r="142" spans="1:14" ht="18.75" x14ac:dyDescent="0.3">
      <c r="B142" s="2"/>
      <c r="C142" s="2"/>
      <c r="D142" s="1"/>
      <c r="E142" s="1"/>
      <c r="F142" s="1"/>
      <c r="G142" s="1"/>
    </row>
    <row r="143" spans="1:14" ht="18.75" x14ac:dyDescent="0.3">
      <c r="B143" s="2"/>
      <c r="C143" s="2"/>
      <c r="D143" s="1"/>
      <c r="E143" s="1"/>
      <c r="F143" s="1"/>
      <c r="G143" s="1"/>
    </row>
    <row r="144" spans="1:14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10.4.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2016-11-25T03:13:58Z</cp:lastPrinted>
  <dcterms:created xsi:type="dcterms:W3CDTF">2013-11-25T08:04:18Z</dcterms:created>
  <dcterms:modified xsi:type="dcterms:W3CDTF">2019-12-18T06:55:46Z</dcterms:modified>
</cp:coreProperties>
</file>