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Статистика и аналитика 2020\!Статистика 2020\"/>
    </mc:Choice>
  </mc:AlternateContent>
  <bookViews>
    <workbookView xWindow="0" yWindow="0" windowWidth="28800" windowHeight="11805" tabRatio="715" firstSheet="13" activeTab="18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2" sheetId="33" r:id="rId5"/>
    <sheet name="Раздел 1.3" sheetId="15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5.3" sheetId="17" r:id="rId11"/>
    <sheet name="Раздел 6" sheetId="35" r:id="rId12"/>
    <sheet name="Раздел 7" sheetId="11" r:id="rId13"/>
    <sheet name="Раздел 8, 8.1" sheetId="38" r:id="rId14"/>
    <sheet name="Раздел 8.2" sheetId="39" r:id="rId15"/>
    <sheet name="Раздел 8.3" sheetId="40" r:id="rId16"/>
    <sheet name="Раздел 9" sheetId="28" r:id="rId17"/>
    <sheet name="Раздел 10, 10.1" sheetId="36" r:id="rId18"/>
    <sheet name="Раздел 10.2" sheetId="37" r:id="rId19"/>
    <sheet name="Раздел 10.3" sheetId="29" r:id="rId20"/>
    <sheet name="Раздел 10.4" sheetId="30" r:id="rId21"/>
  </sheets>
  <definedNames>
    <definedName name="_xlnm.Print_Area" localSheetId="2">'Раздел 1,1.1'!$A$1:$H$16</definedName>
    <definedName name="_xlnm.Print_Area" localSheetId="17">'Раздел 10, 10.1'!$A$1:$L$12</definedName>
    <definedName name="_xlnm.Print_Area" localSheetId="18">'Раздел 10.2'!$A$1:$C$38</definedName>
  </definedNames>
  <calcPr calcId="162913"/>
</workbook>
</file>

<file path=xl/calcChain.xml><?xml version="1.0" encoding="utf-8"?>
<calcChain xmlns="http://schemas.openxmlformats.org/spreadsheetml/2006/main">
  <c r="C15" i="32" l="1"/>
  <c r="C14" i="32"/>
  <c r="C13" i="32"/>
  <c r="C12" i="32"/>
  <c r="C11" i="32"/>
  <c r="C10" i="32"/>
  <c r="C8" i="32"/>
  <c r="C7" i="32"/>
  <c r="C6" i="32"/>
  <c r="C5" i="32"/>
  <c r="C4" i="32"/>
  <c r="E18" i="30" l="1"/>
  <c r="D18" i="30"/>
  <c r="C18" i="30"/>
  <c r="B18" i="30"/>
  <c r="E3" i="29" l="1"/>
  <c r="B3" i="29"/>
  <c r="I5" i="9" l="1"/>
  <c r="B5" i="9" l="1"/>
  <c r="B9" i="32" l="1"/>
  <c r="B3" i="32"/>
  <c r="E5" i="35" l="1"/>
  <c r="E10" i="35" s="1"/>
  <c r="D5" i="35"/>
  <c r="D10" i="35" s="1"/>
  <c r="C5" i="35"/>
  <c r="C10" i="35" s="1"/>
  <c r="B5" i="35"/>
  <c r="B10" i="35" s="1"/>
  <c r="D59" i="8" l="1"/>
  <c r="D80" i="15"/>
  <c r="D30" i="15"/>
  <c r="D99" i="15" l="1"/>
  <c r="D88" i="15"/>
  <c r="D62" i="15"/>
  <c r="D51" i="15"/>
  <c r="D41" i="15"/>
  <c r="D4" i="15"/>
  <c r="D3" i="15" l="1"/>
  <c r="D14" i="31"/>
  <c r="C14" i="31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L107" i="33"/>
  <c r="K107" i="33"/>
  <c r="J107" i="33"/>
  <c r="I107" i="33"/>
  <c r="H107" i="33"/>
  <c r="G107" i="33"/>
  <c r="D107" i="33"/>
  <c r="C107" i="33"/>
  <c r="L102" i="33"/>
  <c r="K102" i="33"/>
  <c r="J102" i="33"/>
  <c r="I102" i="33"/>
  <c r="H102" i="33"/>
  <c r="G102" i="33"/>
  <c r="D102" i="33"/>
  <c r="C102" i="33"/>
  <c r="L96" i="33"/>
  <c r="K96" i="33"/>
  <c r="J96" i="33"/>
  <c r="I96" i="33"/>
  <c r="I91" i="33" s="1"/>
  <c r="H96" i="33"/>
  <c r="G96" i="33"/>
  <c r="L92" i="33"/>
  <c r="K92" i="33"/>
  <c r="J92" i="33"/>
  <c r="I92" i="33"/>
  <c r="H92" i="33"/>
  <c r="H91" i="33" s="1"/>
  <c r="G92" i="33"/>
  <c r="G91" i="33" s="1"/>
  <c r="D92" i="33"/>
  <c r="C92" i="33"/>
  <c r="L91" i="33"/>
  <c r="K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G76" i="33"/>
  <c r="D76" i="33"/>
  <c r="C76" i="33"/>
  <c r="L75" i="33"/>
  <c r="K75" i="33"/>
  <c r="J75" i="33"/>
  <c r="I75" i="33"/>
  <c r="H75" i="33"/>
  <c r="G75" i="33"/>
  <c r="D75" i="33"/>
  <c r="C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H62" i="33"/>
  <c r="G62" i="33"/>
  <c r="D62" i="33"/>
  <c r="C62" i="33"/>
  <c r="L61" i="33"/>
  <c r="K61" i="33"/>
  <c r="J61" i="33"/>
  <c r="I61" i="33"/>
  <c r="H61" i="33"/>
  <c r="G61" i="33"/>
  <c r="D61" i="33"/>
  <c r="C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I48" i="33"/>
  <c r="H48" i="33"/>
  <c r="G48" i="33"/>
  <c r="D48" i="33"/>
  <c r="C48" i="33"/>
  <c r="L47" i="33"/>
  <c r="K47" i="33"/>
  <c r="J47" i="33"/>
  <c r="I47" i="33"/>
  <c r="H47" i="33"/>
  <c r="G47" i="33"/>
  <c r="D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L29" i="33" s="1"/>
  <c r="J30" i="33"/>
  <c r="J29" i="33" s="1"/>
  <c r="I30" i="33"/>
  <c r="I29" i="33" s="1"/>
  <c r="H30" i="33"/>
  <c r="H29" i="33" s="1"/>
  <c r="G30" i="33"/>
  <c r="G29" i="33" s="1"/>
  <c r="D30" i="33"/>
  <c r="D29" i="33" s="1"/>
  <c r="C30" i="33"/>
  <c r="C29" i="33" s="1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D4" i="33" s="1"/>
  <c r="C12" i="33"/>
  <c r="L5" i="33"/>
  <c r="K5" i="33"/>
  <c r="J5" i="33"/>
  <c r="J4" i="33" s="1"/>
  <c r="I5" i="33"/>
  <c r="H5" i="33"/>
  <c r="G5" i="33"/>
  <c r="G4" i="33" s="1"/>
  <c r="C5" i="33"/>
  <c r="K4" i="33" l="1"/>
  <c r="H4" i="33"/>
  <c r="C4" i="33"/>
  <c r="I4" i="33"/>
  <c r="L4" i="33"/>
  <c r="C91" i="33"/>
  <c r="J91" i="33"/>
  <c r="D91" i="33"/>
  <c r="K29" i="33"/>
  <c r="I16" i="31" l="1"/>
  <c r="C5" i="9" l="1"/>
  <c r="B9" i="16" l="1"/>
  <c r="D9" i="16"/>
  <c r="C9" i="16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<sst xmlns="http://schemas.openxmlformats.org/spreadsheetml/2006/main" count="619" uniqueCount="469">
  <si>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</si>
  <si>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</si>
  <si>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</si>
  <si>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</si>
  <si>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</si>
  <si>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</si>
  <si>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</si>
  <si>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</si>
  <si>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</si>
  <si>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</si>
  <si>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</si>
  <si>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</si>
  <si>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</si>
  <si>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</si>
  <si>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</si>
  <si>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</si>
  <si>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</si>
  <si>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</si>
  <si>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</si>
  <si>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</si>
  <si>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</si>
  <si>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</si>
  <si>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</si>
  <si>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</si>
  <si>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</si>
  <si>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</si>
  <si>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</si>
  <si>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</si>
  <si>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</si>
  <si>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</si>
  <si>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</si>
  <si>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</si>
  <si>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</si>
  <si>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</si>
  <si>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</si>
  <si>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</si>
  <si>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</si>
  <si>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</si>
  <si>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</si>
  <si>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</si>
  <si>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</si>
  <si>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</si>
  <si>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</si>
  <si>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</si>
  <si>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</si>
  <si>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</si>
  <si>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</si>
  <si>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</si>
  <si>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</si>
  <si>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</si>
  <si>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</si>
  <si>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</si>
  <si>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</si>
  <si>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</si>
  <si>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</si>
  <si>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</si>
  <si>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</si>
  <si>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</si>
  <si>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</si>
  <si>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</si>
  <si>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</si>
  <si>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</si>
  <si>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</si>
  <si>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</si>
  <si>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</si>
  <si>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</si>
  <si>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</si>
  <si>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</si>
  <si>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</si>
  <si>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</si>
  <si>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</si>
  <si>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</si>
  <si>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</si>
  <si>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</si>
  <si>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</si>
  <si>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</si>
  <si>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</si>
  <si>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</si>
  <si>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</si>
  <si>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</si>
  <si>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</si>
  <si>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</si>
  <si>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</si>
  <si>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</si>
  <si>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</si>
  <si>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</si>
  <si>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</si>
  <si>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</si>
  <si>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</si>
  <si>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</si>
  <si>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</si>
  <si>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</si>
  <si>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</si>
  <si>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</si>
  <si>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</si>
  <si>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</si>
  <si>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</si>
  <si>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</si>
  <si>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</si>
  <si>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</si>
  <si>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</si>
  <si>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</si>
  <si>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</si>
  <si>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</si>
  <si>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</si>
  <si>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</si>
  <si>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</si>
  <si>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</si>
  <si>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</si>
  <si>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</si>
  <si>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</si>
  <si>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</si>
  <si>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</si>
  <si>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</si>
  <si>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</si>
  <si>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</si>
  <si>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</si>
  <si>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</si>
  <si>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</si>
  <si>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</si>
  <si>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</si>
  <si>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</si>
  <si>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</si>
  <si>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</si>
  <si>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</si>
  <si>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</si>
  <si>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</si>
  <si>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</si>
  <si>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</si>
  <si>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</si>
  <si>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</si>
  <si>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</si>
  <si>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</si>
  <si>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</si>
  <si>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</si>
  <si>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</si>
  <si>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</si>
  <si>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</si>
  <si>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</si>
  <si>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</si>
  <si>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</si>
  <si>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</si>
  <si>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</si>
  <si>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</si>
  <si>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</si>
  <si>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</si>
  <si>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</si>
  <si>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</si>
  <si>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</si>
  <si>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</si>
  <si>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</si>
  <si>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</si>
  <si>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</si>
  <si>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</si>
  <si>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</si>
  <si>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</si>
  <si>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</si>
  <si>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</si>
  <si>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</si>
  <si>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</si>
  <si>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</si>
  <si>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</si>
  <si>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</si>
  <si>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</si>
  <si>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</si>
  <si>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</si>
  <si>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</si>
  <si>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</si>
  <si>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</si>
  <si>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</si>
  <si>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</si>
  <si>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</si>
  <si>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</si>
  <si>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</si>
  <si>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</si>
  <si>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</si>
  <si>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</si>
  <si>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</si>
  <si>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</si>
  <si>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</si>
  <si>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</si>
  <si>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</si>
  <si>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</si>
  <si>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</si>
  <si>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</si>
  <si>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</si>
  <si>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</si>
  <si>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</si>
  <si>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</si>
  <si>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</si>
  <si>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</si>
  <si>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</si>
  <si>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</si>
  <si>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</si>
  <si>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</si>
  <si>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</si>
  <si>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</si>
  <si>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</si>
  <si>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</si>
  <si>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</si>
  <si>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</si>
  <si>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</si>
  <si>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</si>
  <si>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</si>
  <si>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</si>
  <si>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</si>
  <si>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</si>
  <si>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</si>
  <si>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</si>
  <si>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</si>
  <si>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</si>
  <si>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</si>
  <si>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</si>
  <si>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</si>
  <si>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</si>
  <si>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</si>
  <si>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</si>
  <si>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</si>
  <si>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</si>
  <si>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</si>
  <si>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</si>
  <si>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</si>
  <si>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</si>
  <si>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</si>
  <si>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</si>
  <si>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</si>
  <si>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</si>
  <si>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</si>
  <si>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</si>
  <si>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</si>
  <si>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</si>
  <si>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</si>
  <si>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</si>
  <si>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</si>
  <si>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</si>
  <si>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</si>
  <si>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</si>
  <si>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</si>
  <si>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</si>
  <si>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</si>
  <si>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</si>
  <si>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</si>
  <si>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</si>
  <si>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</si>
  <si>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</si>
  <si>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</si>
  <si>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</si>
  <si>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</si>
  <si>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</si>
  <si>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</si>
  <si>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</si>
  <si>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</si>
  <si>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</si>
  <si>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</si>
  <si>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</si>
  <si>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</si>
  <si>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</si>
  <si>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</si>
  <si>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</si>
  <si>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</si>
  <si>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</si>
  <si>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</si>
  <si>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</si>
  <si>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</si>
  <si>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</si>
  <si>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</si>
  <si>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</si>
  <si>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</si>
  <si>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</si>
  <si>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</si>
  <si>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</si>
  <si>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</si>
  <si>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</si>
  <si>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Ледяева Лариса Юрьевна</t>
  </si>
  <si>
    <t xml:space="preserve">МБУ "Дом молодежи Железнодорожного района", Железнодорожный район </t>
  </si>
  <si>
    <t>Муниципальное бюджетное учреждение  города Новосибирска "Дом молодежи Железнодорожного района" (МБУ "Дом молодежи Железнодорожного района")      06.07.2006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</si>
  <si>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</si>
  <si>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630004, г. Новосибирск, ул. Дмитрия Шамшурина, 10                                                                                                    e-mail: dommolodezhy@gmail.com  тел. 204-98-16                                                                                                                                                                     страница на портале тымолод: http://www.timolod.ru/centers/</t>
  </si>
  <si>
    <t>Офис ул. Дмитрия Шамшурина, 10, на первом этаже жилого дома с отдельным входом; отдел здорового образа жизни ул. Владимировская, 6, на первом этаже жилого дома с отдельным входом; отдел здорового образа жизни ул. Владимировская, 6, на первом этаже жилого дома с отдельным входом; дел социокультурной деятельности ул. Советская, 53 на цокольном этаже жилого дома с отдельным входом; отдел культурно-массовой работы ул. Дмитрия Шамшурина, 47 на первом и цокольном этажах жилого дома с отдельным входом.</t>
  </si>
  <si>
    <t>Офис ул. Дмитрия Шамшурина, 10 - 97.2 кв.м.; отдел здорового образа жизни  ул. Владимировская, 6 - 455,6 кв.м.; отдел социокультурной дейстельности  ул. Советская, 53 - 173,6 кв.м;отдел культурно-массовый работы ул. Дмитрия Шамшурина, 47 - 442,4 кв.м. ;Итого: 1168,8 кв.м.</t>
  </si>
  <si>
    <t>Офис ул. Дмитрия Шамшурина, 10 - 97.2 кв.м.; 
отдел здорового образа жизни  ул. Владимировская, 6 - 455,6 кв.м.; 
отдел социокультурной дейстельности  ул. Советская, 53 - 173,6 кв.м.; ; 
отдел культурно-массовый работы ул. Дмитрия Шамшурина, 47 - 442,4 кв.м. 
Итого: 1168,8 кв.м.</t>
  </si>
  <si>
    <t>Офис - 4; отдел здорового образа жизни - 12; отдел социокультурной дейстельности - 7; отдел культурно-массовый работы - 10; Итого: 50.</t>
  </si>
  <si>
    <t>Офис - 18 чел.;отдел здорового образа жизни- 13;отдел социокультурной деятельности - 12;отдел культурно-массовой работы - 12; 2 уборщика (хоккейные коробки) и 1 техник (подвал) 
Итого: 58 чел.</t>
  </si>
  <si>
    <t>Офис - с 09.00-18.00 (суббота/воскресение- выходной);отдел здорового образа жизни- 10.00-22.00 (без выходных);отдел социокультурной деятельности -10.00-22.00 (воскресение выходной);отдел культурно-массовой работы 10.00-22.00 (без выходных).</t>
  </si>
  <si>
    <t>Встреча с глухими лидерами г.Новосибирска</t>
  </si>
  <si>
    <t>Вечерний кинофильм"Университет"</t>
  </si>
  <si>
    <t>Тренинг на тему "Этика для глухих детей в системе образования"</t>
  </si>
  <si>
    <t>Мастерская "Как освоить русский жестовый язык"</t>
  </si>
  <si>
    <t>Квест-игра "Тишина"</t>
  </si>
  <si>
    <t>Тренинг на тему "Поисктемы и фото,видео и дизайна ата"</t>
  </si>
  <si>
    <t>Как правильно питаться на карантине и вести здоровый образ жизни</t>
  </si>
  <si>
    <t>Семейная тренировка</t>
  </si>
  <si>
    <t>Выставка оружия "История Русского оружия"</t>
  </si>
  <si>
    <t>Чем заняться во время карантина с пользой для здоровья</t>
  </si>
  <si>
    <t>Беседа о тонкостях жестового пения</t>
  </si>
  <si>
    <t>ул.Советская,53</t>
  </si>
  <si>
    <t>Дистанционный марафон</t>
  </si>
  <si>
    <t>ул. Советская,53</t>
  </si>
  <si>
    <t>дистанционно</t>
  </si>
  <si>
    <t>Владимировская,7</t>
  </si>
  <si>
    <t>Танцевальный марафон"Наш движ"</t>
  </si>
  <si>
    <t>Пропаганда осознанного отношения к окружающей среде</t>
  </si>
  <si>
    <t>Игра "Конфигурация"</t>
  </si>
  <si>
    <t>Лекция "Миф и правда"</t>
  </si>
  <si>
    <t>Квест "Станция"</t>
  </si>
  <si>
    <t>Квест-игра "Найди меня"</t>
  </si>
  <si>
    <t>Конкурс жестового пения</t>
  </si>
  <si>
    <t>Квест-игра "Выход"</t>
  </si>
  <si>
    <t>Доска почета Лучших бойцов"</t>
  </si>
  <si>
    <t>А как апроходит ваш карантин? Смешанные единоорства -консультация о доступности тренировок на свежем воздухе</t>
  </si>
  <si>
    <t>05.03-05.04.20</t>
  </si>
  <si>
    <t>июнь</t>
  </si>
  <si>
    <t>ул.Шамшурина,47</t>
  </si>
  <si>
    <t>ул.Владимировская,7</t>
  </si>
  <si>
    <t>Владимирская,6</t>
  </si>
  <si>
    <t>Онлайн концерт Дню защиты детей</t>
  </si>
  <si>
    <t>Народные гуляния "Масленица"</t>
  </si>
  <si>
    <t>Владимировская,6</t>
  </si>
  <si>
    <t xml:space="preserve">«Вместе – 54» </t>
  </si>
  <si>
    <t>среднесрочный (январь-декабрь)</t>
  </si>
  <si>
    <t xml:space="preserve">от 14 до 30 </t>
  </si>
  <si>
    <t>«ТО Квартира»</t>
  </si>
  <si>
    <t>«Коммуналка»</t>
  </si>
  <si>
    <t>«Мамы в деле»</t>
  </si>
  <si>
    <t>Среднесрочный (февраль–декабрь)</t>
  </si>
  <si>
    <t>«V элемент»</t>
  </si>
  <si>
    <t>«Параллельные»</t>
  </si>
  <si>
    <t xml:space="preserve">Копирайт </t>
  </si>
  <si>
    <t>краткосрочный (январь-март)</t>
  </si>
  <si>
    <t>от 14 до 30</t>
  </si>
  <si>
    <t>«Стальной конек»</t>
  </si>
  <si>
    <t>долгосрочный (январь-декабрь)</t>
  </si>
  <si>
    <t>«Фабрика здоровья»</t>
  </si>
  <si>
    <t xml:space="preserve">Среднесрочный март-декабрь </t>
  </si>
  <si>
    <t>от 18 до 30 лет</t>
  </si>
  <si>
    <t>«База ЗОЖ»</t>
  </si>
  <si>
    <t xml:space="preserve">Среднесрочный январь-декабрь </t>
  </si>
  <si>
    <t>от 14 до 30 лет</t>
  </si>
  <si>
    <t>«Здравия желаем!»</t>
  </si>
  <si>
    <t>Краткосрочный (январь-июнь)</t>
  </si>
  <si>
    <t xml:space="preserve">Свой мир </t>
  </si>
  <si>
    <t xml:space="preserve">от 14 до 18 </t>
  </si>
  <si>
    <t>«Глухие &amp; Звонкие»</t>
  </si>
  <si>
    <t xml:space="preserve">среднесрочный (февраль-декабрь) </t>
  </si>
  <si>
    <t>Открытый городской мастер-класс по смешанным единоборствам среди молодежных клубов в рамках празднования Дня Защитника Отечества</t>
  </si>
  <si>
    <t xml:space="preserve">Празднование Широкой Масленицы 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</si>
  <si>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</si>
  <si>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14-30</t>
  </si>
  <si>
    <t xml:space="preserve">все возраста </t>
  </si>
  <si>
    <t>Сад Кирова</t>
  </si>
  <si>
    <t xml:space="preserve">Благодарственное письмо Студии «Танцуй народный» Сад Кирова </t>
  </si>
  <si>
    <t xml:space="preserve">«Добродомик» </t>
  </si>
  <si>
    <t xml:space="preserve">Благодарственное письмо Папко Елизавета (кф Мелоди Vi);Благодарственное письмо Светкин Алексей (кф Мелоди Vi) </t>
  </si>
  <si>
    <t xml:space="preserve">Открытый городской фестиваль по военно-прикладным и спортивным дисциплинам «Будь душою крепче сталиПосвященный 75 годовщине Победы в великой отечественной войне  Организатор «МЦ «Патриот» при поддержке КДМ </t>
  </si>
  <si>
    <t xml:space="preserve">Диплом 3 место, 2 место  в общекомандном зачете Команда «Кобра-1» и «Кобра-2 «МБУ «Дом молодежи Железнодорожного района»;Диплом 2 место в показательные выступления  ;Диплом 1 место , 2 место , 3 место 
в работа с оружием   
Команда «Кобра1»  «Кобра-2», «Кобра-3» ;1 место команд аКОБРА </t>
  </si>
  <si>
    <t xml:space="preserve">Городская спартакиада среди учреждений молодежной политики </t>
  </si>
  <si>
    <t>февраль</t>
  </si>
  <si>
    <t>МЦ Чехова</t>
  </si>
  <si>
    <t>Диплом за 3 место Дом молодежи Железнодорожного района</t>
  </si>
  <si>
    <t>Конкурс социально-значимых проектов "Парад идей"</t>
  </si>
  <si>
    <t>май</t>
  </si>
  <si>
    <t>онлайн</t>
  </si>
  <si>
    <t xml:space="preserve">Сергучев Иннкентий Валерианович. Победитель  ,100 тысяч </t>
  </si>
  <si>
    <t xml:space="preserve">Семинар-тренинг «Современные подходы к межкультурному диалогу в информационном пространстве» </t>
  </si>
  <si>
    <t>январь</t>
  </si>
  <si>
    <t xml:space="preserve">Сертификат выдан Ашурковой Елене Викторовне </t>
  </si>
  <si>
    <t xml:space="preserve">Участие в семинаре-тренинге «Современные подходы к межкультурному диалогу в информационном пространстве» </t>
  </si>
  <si>
    <t xml:space="preserve">24-25 января 2020 г. </t>
  </si>
  <si>
    <t xml:space="preserve">Новосибирск </t>
  </si>
  <si>
    <t xml:space="preserve">Сертификат выдан Диане Борисовне Беляевой </t>
  </si>
  <si>
    <t xml:space="preserve">комплекс мероприятий приуроченных годовщине вывода Советских войск из Афганистана </t>
  </si>
  <si>
    <t>Благодарность за вклад в военно-патриотическое воспитание молодежи Босовикова надежда Борисовна;Егоров Иван Владимирович;Егорова Лидия Геннадьевна ;Пустоврй Алексей Алексеевич</t>
  </si>
  <si>
    <t xml:space="preserve">Автономной некоммерческой организации дополнительного профессионального образования «просвещение –столица»«Организация образования обучающихся с ограниченными возможностями здоровья и инвалидностью : организация образования обучающихся с умственной отсталостью  в соответствии с ФГОС О УО (ИН). </t>
  </si>
  <si>
    <t xml:space="preserve">Удостоверение повышения квалификации Евсеенко Татьяна Юрьевна </t>
  </si>
  <si>
    <t>Успешное освоение онлайн-курсов «Продвижение социальных инициатив»  №95678 университет.добро.рф</t>
  </si>
  <si>
    <t xml:space="preserve">Сертификат Иннокентий Сургучёв </t>
  </si>
  <si>
    <t xml:space="preserve">Чемпионат и первенство Новосибирской области   по киокусинкай и Фестивале «СИБИРСКИЙ ХАРАКТЕР» Первенство Новосибирской области по киокусинкай среди юношей 14-15 лет </t>
  </si>
  <si>
    <t>1-2 февраля 2020 г.</t>
  </si>
  <si>
    <t>г. Новосибирск ул. Спортивная, 2, МАУ «ЦСП «Заря» (зал мини-футбола)</t>
  </si>
  <si>
    <t xml:space="preserve">Диплом 1 место Райока Денис ;Диплом 1 место Зенин Матвей ;Диплом 1 место Панкова Тамара ;Диплом 1 место Черненко Кирилл;Диплом за 2 место Яшугин Артем ;Диплом за 2 место Ермоленко Даниэль;Диплом за 3 место Михуля Кирилл;Диплом за 2 место Котов Александр ;Диплом за 2 место Михальченко Николай </t>
  </si>
  <si>
    <t xml:space="preserve">Открытый чемпионат первенства федерации ММА России Федерация.  (От Презента федерации ММА России Тактараров О.Н.) </t>
  </si>
  <si>
    <t xml:space="preserve">Диплом 3 место Кадиев Магомет 18-20 лет </t>
  </si>
  <si>
    <t xml:space="preserve">Всероссийский конкурс-фестиваль талантов «Мир чудес». Министерство культуры НСО </t>
  </si>
  <si>
    <t>Новосибирск (онлайн)</t>
  </si>
  <si>
    <t xml:space="preserve">Благодарственное письмо Водневой Анне. Ркф «дом молодежи ЖД района»;Дипломант 1 степени Светкин Алексей 
Воспитанник «Мелоди В» 19 лет,старшая возростная группа ;Диплом 1 степени Светкин Алексей 19 лет Руководитель Воднева Анна </t>
  </si>
  <si>
    <t xml:space="preserve">Сибирская ассоциация переводчиков жестового языка Научно-практический семинар «методика обучения русскому жестовому языку» (40 часов) </t>
  </si>
  <si>
    <t>13-19 декабря</t>
  </si>
  <si>
    <t>Москва</t>
  </si>
  <si>
    <t xml:space="preserve">Сертификат участнику Беляевой Диане Борисовной;Удостоверение о повышении квалификации Беляевой Диане Борисовне </t>
  </si>
  <si>
    <t>Институт культуры и молодежной политики  2 курс «Педагогическое образование, хореографическое образование» ;2 курс очного отделения ИСТ НГТУ по специальности среднего профессионального образования «Педагогика дополнительного образования»</t>
  </si>
  <si>
    <t>День Здоровья «Нормы ГТО» в рамках Дня солидарности в борьбе с терроризмом</t>
  </si>
  <si>
    <t>Организация мероприятий в сфере молодежной политики, направленных на форми-рование системы развития талантливой и инициативной молодежи, создание условий для самореализации подростков и молодежи, развитие творческого, про-фессионального, интеллектуального потенциалов подростков и молодежи.</t>
  </si>
  <si>
    <t>Открытый Ковёр по грепплингу «За ЗОЖ» в рамках празднования Дня Победы</t>
  </si>
  <si>
    <t>18-30</t>
  </si>
  <si>
    <t>Ежегодные соревнование по жиму штанги «Русский жим» «Здоровая молодежь – богатство города».</t>
  </si>
  <si>
    <t>Организация мероприятий в сфере молодежной политики, направленных на вовле-чение молодежи в инновационную, предпринимательскую, добровольческую деятельность, а также на развитие гражданской активности молодежи и формирова-ние здорового образа жизни</t>
  </si>
  <si>
    <t>Интегрированный семейный онлайн-конкурс «Ералаш».</t>
  </si>
  <si>
    <t>Организация мероприятий в сфере молодежной политики, направленных на форми-рование системы развития талантливой и инициативной молодежи, создание условий для самореализации подростков и молодежи, развитие творческого, про-фессионального, интеллектуального потенциалов подростков и молодежи</t>
  </si>
  <si>
    <t>молодые семьи с детьми</t>
  </si>
  <si>
    <t xml:space="preserve">Онлайн-турнир «StreetWorkout &amp; CrossFit" посвященный Дню России </t>
  </si>
  <si>
    <t>Городская юношеская хоккейная лига «Стальной конек»</t>
  </si>
  <si>
    <t>Организация мероприятий в сфере молодежной политики, направленных на вовле-чение молодежи в инновационную, предпринимательскую, добровольческую деятельность, а также на развитие гражданской активности молодежи и формирова-ние здорового образа жизни.</t>
  </si>
  <si>
    <t>Интерактивная площадка                   «5 минут после Победы»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</si>
  <si>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молодежи.</t>
  </si>
  <si>
    <t>Городской фестиваль уличной авторской музыки «Снизу»</t>
  </si>
  <si>
    <t>Ток-шоу «Без фильтров»</t>
  </si>
  <si>
    <t>Организация мероприятий, направленных на профилактику асоциального и деструк-тивного поведения подростков и молодежи, поддержка детей и молодежи, находящейся в социально-опасном положении.</t>
  </si>
  <si>
    <t>IV городской Форум глухих в Новосибирске «Мы – этот мир!»</t>
  </si>
  <si>
    <t>Городской мужской вокальный конкурс имени Валерия Ободзинского</t>
  </si>
  <si>
    <t>Городской музыкальный фестиваль «От барокко до джаз-рока»</t>
  </si>
  <si>
    <t>Участие в праздничном мероприятии «гуляй , раздольная масленица»</t>
  </si>
  <si>
    <t xml:space="preserve">Соревнования по киокусинкай в рамках XI международного фестиваля единоборств «Детям планеты –мир без наркотиков» и Олимпиады боевых искусств «Сибирь –Азия». </t>
  </si>
  <si>
    <t xml:space="preserve">Барнаул </t>
  </si>
  <si>
    <r>
      <rPr>
        <sz val="9"/>
        <color theme="1"/>
        <rFont val="Times New Roman"/>
        <family val="1"/>
        <charset val="204"/>
      </rPr>
      <t>диплом 3 место Роман Зенин юноши; диплом 2 место Бурмистров Матвей; диплом 2 место
Семененко Кирилл; диплом 2 место Полухин Семен</t>
    </r>
    <r>
      <rPr>
        <sz val="12"/>
        <color theme="1"/>
        <rFont val="Times New Roman"/>
        <family val="1"/>
        <charset val="204"/>
      </rPr>
      <t xml:space="preserve">
</t>
    </r>
  </si>
  <si>
    <t>«Организаторы добровольческой деятельности» онлайн форума добровольческих объединений города Новосибирска «Поколение 2020»</t>
  </si>
  <si>
    <t xml:space="preserve">Сертификат №017АП Иннокентий Сергучев </t>
  </si>
  <si>
    <t>Всероссийский конкурс волонтерских инициатив «Доброволец России 2020»</t>
  </si>
  <si>
    <t xml:space="preserve">Снртификат полуфаиналиста Сергучев Иннокентий Валерианович </t>
  </si>
  <si>
    <t>октябрь</t>
  </si>
  <si>
    <t>Сибирская ассоциация переводчиков жестового языка Научно-практический семинар «методика обучения русскому жестовому языку»</t>
  </si>
  <si>
    <t xml:space="preserve">Оказание первой доврачебной помощи детям в условиях образовательных учреждений </t>
  </si>
  <si>
    <t>Сибирская ассоциация переводчиков жестового языка (40 часов)</t>
  </si>
  <si>
    <t>Частное учреждение дополнительного профессионального образования "Институт переподготовки и повышения квалификации специалистов здравоохранения" (18 часов)</t>
  </si>
  <si>
    <t>Автономная некоммерческая организация дополнительного профессионального образования "Просвещение-Столица"</t>
  </si>
  <si>
    <t xml:space="preserve">Межкультурное пространство жестовых языков: перевод, коммуникация, исследование ПК-ДС-ОВЗ-19-2290 </t>
  </si>
  <si>
    <t>государственное бюджетное учереждении культуры Новосибирской области "Новосибирская областная специальная  библиотека длл незрячих и слабовидящих (16 часов)</t>
  </si>
  <si>
    <t>Обучение навыкам общения и сопровождения потребителей услуг, имеющих ограниченные возможности здоровья №11330 от 26.03.2020</t>
  </si>
  <si>
    <t>https://timolod.ru/centers/dom_molodezhi_zheleznodorozhnogo_rayona/</t>
  </si>
  <si>
    <t>https://vk.com/dominf</t>
  </si>
  <si>
    <t>120/6120</t>
  </si>
  <si>
    <t>30/1200</t>
  </si>
  <si>
    <t>https://www.instagram.com/domv_kotorom/</t>
  </si>
  <si>
    <t>Областной фестиваль «Рождественские чтения» с участием детей с ОВЗ</t>
  </si>
  <si>
    <t>ГПНТБ, Восход 15</t>
  </si>
  <si>
    <t xml:space="preserve">обмен опытом </t>
  </si>
  <si>
    <t>Участие в открытии «Добродомик», организованное благотворительным фондом помощи пожилым людям</t>
  </si>
  <si>
    <t xml:space="preserve">Участие в организации концертной программы для пожилых людей. </t>
  </si>
  <si>
    <t>ул. Богдана Хмельницкого, 60</t>
  </si>
  <si>
    <t>Городской турнир по настольному теннису среди молодежных команд «11:0»</t>
  </si>
  <si>
    <t>МЦ Содружество</t>
  </si>
  <si>
    <t>команде и тренеру "Дом молодежи железнодорожного района"</t>
  </si>
  <si>
    <t xml:space="preserve">Региональный чемпионат «Абилимпикс» в НСО </t>
  </si>
  <si>
    <t>20-22 октября  2020г</t>
  </si>
  <si>
    <t>1 место в компетенции Социальная работа Пискунова Ангелина Александровна.</t>
  </si>
  <si>
    <t>Менеджер</t>
  </si>
  <si>
    <t xml:space="preserve">Свеча памяти </t>
  </si>
  <si>
    <t xml:space="preserve">В июне 41-го </t>
  </si>
  <si>
    <t xml:space="preserve">онлайн </t>
  </si>
  <si>
    <t>15-22.06.2020</t>
  </si>
  <si>
    <t xml:space="preserve">Блокадный хлеб акция </t>
  </si>
  <si>
    <t>Шамшурина,47</t>
  </si>
  <si>
    <t>Организация деятельности руководителя клубного формирования. Знаменательные и памятные даты 2020года. Формы работы с различными категориями молодежи. Технология социальной работы с молодежью. Формы работы клубных формирований. Как составить портфолио руководителя клубного формирования. Методы социальный квалиметрии</t>
  </si>
  <si>
    <t>Подготовка к аттестации (для специалистов по работе с молодежью). Как заполнить алфавитную книгу руководителю клубного формирования.Как составить информационную карту занятия.</t>
  </si>
  <si>
    <t>Методические рекомендациипо завполнееию алфавитной книгируководителей клубных формирований Памятки для руководителей клубных формирований по ведению учетно-отчетной документации.Рекомендации по заполнению электронных вкладышей в журнал РКФ.Особенности работы с молодежной аудиторией. Современные формы досуга молодежи. Метод групповой работы с молодежью</t>
  </si>
  <si>
    <t>Акция "Одинокие пенсионеры"</t>
  </si>
  <si>
    <t>сентябрь</t>
  </si>
  <si>
    <t>адресно</t>
  </si>
  <si>
    <t xml:space="preserve">Профессиональная переподготовка по дополнительной профессиональной программе профессиональной переподготовки «Составление и представление бухгалтерской (финансовой) отчетности экономического субъекта» код В, уровень квалификации 6. (396 часов) </t>
  </si>
  <si>
    <t>Образовательные услуги (повышение квалификации) по теме «1С: Предприятие 8». Использование конфигурации «Зарплата и кадры государственного учреждения» (32 часов)</t>
  </si>
  <si>
    <t>Программа повышения квалификации «управление государственными и муниципальными закупками» 280 часов)</t>
  </si>
  <si>
    <t>Программа повышения квалификации по программе охраны труда и проверки знаний требований охраны труда (40 часов)</t>
  </si>
  <si>
    <t>Программа повышения квалификации «Методическое обеспечение деятельности учреждений сферы молодежной политики» (32 часа)</t>
  </si>
  <si>
    <t>ИП Пясковская Е.А.</t>
  </si>
  <si>
    <t>ООО Специализированная организация «Контрактная система Сибири».</t>
  </si>
  <si>
    <t>АНО ДПО «Институт профессионального государственного управления»</t>
  </si>
  <si>
    <t>АНО ДПО «Академия Образования «Атон»</t>
  </si>
  <si>
    <t>ФГБОУ ВО «НГПУ»</t>
  </si>
  <si>
    <t xml:space="preserve">и.о. директора </t>
  </si>
  <si>
    <t xml:space="preserve">Егорова Лидия Геннадьевна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</si>
</sst>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1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30" fillId="0" borderId="0" xfId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9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9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9" fillId="8" borderId="13" xfId="0" applyFont="1" applyFill="1" applyBorder="1" applyAlignment="1" applyProtection="1">
      <alignment horizontal="center" vertical="center" wrapText="1"/>
      <protection hidden="1"/>
    </xf>
    <xf numFmtId="0" fontId="29" fillId="8" borderId="1" xfId="0" applyFont="1" applyFill="1" applyBorder="1" applyAlignment="1" applyProtection="1">
      <alignment horizontal="center" vertical="center" wrapText="1"/>
      <protection hidden="1"/>
    </xf>
    <xf numFmtId="0" fontId="29" fillId="8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0" fillId="0" borderId="29" xfId="0" applyFont="1" applyBorder="1" applyAlignment="1" applyProtection="1">
      <alignment vertical="center"/>
      <protection hidden="1"/>
    </xf>
    <xf numFmtId="0" fontId="26" fillId="0" borderId="29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27" fillId="0" borderId="0" xfId="0" applyFont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31" xfId="0" applyFont="1" applyBorder="1" applyAlignment="1" applyProtection="1">
      <alignment vertical="top" wrapText="1"/>
      <protection locked="0"/>
    </xf>
    <xf numFmtId="0" fontId="26" fillId="0" borderId="1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35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2" xfId="0" applyFont="1" applyBorder="1" applyAlignment="1">
      <alignment vertical="top"/>
    </xf>
    <xf numFmtId="0" fontId="10" fillId="0" borderId="1" xfId="0" applyFont="1" applyBorder="1" applyAlignment="1">
      <alignment horizontal="justify" vertical="center" wrapText="1"/>
    </xf>
    <xf numFmtId="0" fontId="34" fillId="0" borderId="0" xfId="0" applyFont="1" applyAlignment="1">
      <alignment vertical="top" wrapText="1"/>
    </xf>
    <xf numFmtId="0" fontId="34" fillId="0" borderId="1" xfId="0" applyFont="1" applyBorder="1" applyAlignment="1">
      <alignment horizontal="left" vertical="top" wrapText="1"/>
    </xf>
    <xf numFmtId="14" fontId="34" fillId="0" borderId="1" xfId="0" applyNumberFormat="1" applyFont="1" applyBorder="1" applyAlignment="1">
      <alignment horizontal="left" vertical="top"/>
    </xf>
    <xf numFmtId="14" fontId="34" fillId="0" borderId="1" xfId="0" applyNumberFormat="1" applyFont="1" applyFill="1" applyBorder="1" applyAlignment="1" applyProtection="1">
      <alignment horizontal="left" vertical="top" wrapText="1"/>
      <protection locked="0"/>
    </xf>
    <xf numFmtId="0" fontId="34" fillId="0" borderId="1" xfId="0" applyFont="1" applyFill="1" applyBorder="1" applyAlignment="1" applyProtection="1">
      <alignment horizontal="left" vertical="top" wrapText="1"/>
      <protection locked="0"/>
    </xf>
    <xf numFmtId="14" fontId="34" fillId="0" borderId="1" xfId="0" applyNumberFormat="1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0" fontId="34" fillId="0" borderId="1" xfId="0" applyFont="1" applyBorder="1" applyAlignment="1" applyProtection="1">
      <alignment horizontal="left" vertical="top" wrapText="1"/>
      <protection locked="0"/>
    </xf>
    <xf numFmtId="0" fontId="34" fillId="0" borderId="1" xfId="0" applyFont="1" applyBorder="1" applyAlignment="1" applyProtection="1">
      <alignment horizontal="center" vertical="top" wrapText="1"/>
      <protection locked="0"/>
    </xf>
    <xf numFmtId="0" fontId="34" fillId="0" borderId="0" xfId="0" applyFont="1" applyAlignment="1">
      <alignment horizontal="left" vertical="top" wrapText="1"/>
    </xf>
    <xf numFmtId="0" fontId="34" fillId="0" borderId="1" xfId="0" applyFont="1" applyBorder="1" applyAlignment="1">
      <alignment horizontal="left" wrapText="1"/>
    </xf>
    <xf numFmtId="0" fontId="34" fillId="0" borderId="1" xfId="0" applyFont="1" applyBorder="1" applyAlignment="1" applyProtection="1">
      <alignment horizontal="center" vertical="top" wrapText="1"/>
    </xf>
    <xf numFmtId="0" fontId="26" fillId="0" borderId="1" xfId="0" applyFont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 applyProtection="1">
      <alignment horizontal="center" vertical="top" wrapText="1"/>
    </xf>
    <xf numFmtId="0" fontId="30" fillId="0" borderId="1" xfId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>
      <alignment horizontal="left" vertical="top" wrapText="1"/>
    </xf>
    <xf numFmtId="14" fontId="11" fillId="8" borderId="1" xfId="0" applyNumberFormat="1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34" fillId="0" borderId="0" xfId="0" applyFont="1"/>
    <xf numFmtId="0" fontId="34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4" fillId="0" borderId="0" xfId="0" applyFont="1" applyAlignment="1">
      <alignment wrapText="1"/>
    </xf>
    <xf numFmtId="0" fontId="26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35" fillId="0" borderId="0" xfId="0" applyFont="1" applyAlignment="1">
      <alignment wrapText="1"/>
    </xf>
    <xf numFmtId="0" fontId="34" fillId="0" borderId="5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" fillId="0" borderId="2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30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FF99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10" zoomScaleNormal="100" zoomScaleSheetLayoutView="100" workbookViewId="0">
      <selection activeCell="I5" sqref="I5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332" t="s">
        <v>206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4"/>
    </row>
    <row r="2" spans="1:14" ht="38.25" customHeight="1" x14ac:dyDescent="0.25">
      <c r="A2" s="266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267"/>
    </row>
    <row r="3" spans="1:14" ht="19.5" customHeight="1" x14ac:dyDescent="0.25">
      <c r="A3" s="349" t="s">
        <v>218</v>
      </c>
      <c r="B3" s="350"/>
      <c r="C3" s="350"/>
      <c r="D3" s="350"/>
      <c r="E3" s="350"/>
      <c r="F3" s="93"/>
      <c r="G3" s="93"/>
      <c r="H3" s="93"/>
      <c r="I3" s="93"/>
      <c r="J3" s="93"/>
      <c r="K3" s="93"/>
      <c r="L3" s="335"/>
      <c r="M3" s="335"/>
      <c r="N3" s="336"/>
    </row>
    <row r="4" spans="1:14" ht="15.75" x14ac:dyDescent="0.25">
      <c r="A4" s="268" t="s">
        <v>467</v>
      </c>
      <c r="B4" s="348"/>
      <c r="C4" s="348"/>
      <c r="D4" s="348"/>
      <c r="E4" s="348"/>
      <c r="F4" s="93"/>
      <c r="G4" s="93"/>
      <c r="H4" s="93"/>
      <c r="I4" s="93"/>
      <c r="J4" s="93"/>
      <c r="K4" s="93"/>
      <c r="L4" s="93"/>
      <c r="M4" s="93"/>
      <c r="N4" s="267"/>
    </row>
    <row r="5" spans="1:14" ht="21.75" customHeight="1" x14ac:dyDescent="0.25">
      <c r="A5" s="353"/>
      <c r="B5" s="348"/>
      <c r="C5" s="348"/>
      <c r="D5" s="348"/>
      <c r="E5" s="348"/>
      <c r="F5" s="93"/>
      <c r="G5" s="93"/>
      <c r="H5" s="93"/>
      <c r="I5" s="93"/>
      <c r="J5" s="93"/>
      <c r="K5" s="93"/>
      <c r="L5" s="93"/>
      <c r="M5" s="93"/>
      <c r="N5" s="267"/>
    </row>
    <row r="6" spans="1:14" ht="30.75" customHeight="1" x14ac:dyDescent="0.25">
      <c r="A6" s="351" t="s">
        <v>468</v>
      </c>
      <c r="B6" s="352"/>
      <c r="C6" s="93"/>
      <c r="D6" s="354"/>
      <c r="E6" s="354"/>
      <c r="F6" s="93"/>
      <c r="G6" s="93"/>
      <c r="H6" s="93"/>
      <c r="I6" s="93"/>
      <c r="J6" s="93"/>
      <c r="K6" s="93"/>
      <c r="L6" s="93"/>
      <c r="M6" s="93"/>
      <c r="N6" s="267"/>
    </row>
    <row r="7" spans="1:14" ht="12.75" customHeight="1" x14ac:dyDescent="0.25">
      <c r="A7" s="355" t="s">
        <v>219</v>
      </c>
      <c r="B7" s="356"/>
      <c r="C7" s="93"/>
      <c r="D7" s="330" t="s">
        <v>220</v>
      </c>
      <c r="E7" s="330"/>
      <c r="F7" s="93"/>
      <c r="G7" s="93"/>
      <c r="H7" s="93"/>
      <c r="I7" s="93"/>
      <c r="J7" s="93"/>
      <c r="K7" s="93"/>
      <c r="L7" s="93"/>
      <c r="M7" s="93"/>
      <c r="N7" s="267"/>
    </row>
    <row r="8" spans="1:14" ht="12.75" customHeight="1" x14ac:dyDescent="0.25">
      <c r="A8" s="269"/>
      <c r="B8" s="331" t="s">
        <v>221</v>
      </c>
      <c r="C8" s="331"/>
      <c r="D8" s="331"/>
      <c r="E8" s="111"/>
      <c r="F8" s="93"/>
      <c r="G8" s="93"/>
      <c r="H8" s="93"/>
      <c r="I8" s="93"/>
      <c r="J8" s="93"/>
      <c r="K8" s="93"/>
      <c r="L8" s="93"/>
      <c r="M8" s="93"/>
      <c r="N8" s="267"/>
    </row>
    <row r="9" spans="1:14" ht="101.25" customHeight="1" x14ac:dyDescent="0.25">
      <c r="A9" s="266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267"/>
    </row>
    <row r="10" spans="1:14" ht="18.75" x14ac:dyDescent="0.3">
      <c r="A10" s="338" t="s">
        <v>102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40"/>
    </row>
    <row r="11" spans="1:14" ht="18.75" customHeight="1" x14ac:dyDescent="0.3">
      <c r="A11" s="341" t="s">
        <v>274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3"/>
    </row>
    <row r="12" spans="1:14" x14ac:dyDescent="0.25">
      <c r="A12" s="344" t="s">
        <v>103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6"/>
    </row>
    <row r="13" spans="1:14" ht="18.75" x14ac:dyDescent="0.3">
      <c r="A13" s="266"/>
      <c r="B13" s="93"/>
      <c r="C13" s="93"/>
      <c r="D13" s="93"/>
      <c r="E13" s="270" t="s">
        <v>104</v>
      </c>
      <c r="F13" s="337">
        <v>2020</v>
      </c>
      <c r="G13" s="337"/>
      <c r="H13" s="347" t="s">
        <v>105</v>
      </c>
      <c r="I13" s="347"/>
      <c r="J13" s="347"/>
      <c r="K13" s="93"/>
      <c r="L13" s="93"/>
      <c r="M13" s="93"/>
      <c r="N13" s="267"/>
    </row>
    <row r="14" spans="1:14" x14ac:dyDescent="0.25">
      <c r="A14" s="266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267"/>
    </row>
    <row r="15" spans="1:14" x14ac:dyDescent="0.25">
      <c r="A15" s="266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267"/>
    </row>
    <row r="16" spans="1:14" x14ac:dyDescent="0.25">
      <c r="A16" s="266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267"/>
    </row>
    <row r="17" spans="1:14" x14ac:dyDescent="0.25">
      <c r="A17" s="266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267"/>
    </row>
    <row r="18" spans="1:14" x14ac:dyDescent="0.25">
      <c r="A18" s="266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267"/>
    </row>
    <row r="19" spans="1:14" x14ac:dyDescent="0.25">
      <c r="A19" s="266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267"/>
    </row>
    <row r="20" spans="1:14" x14ac:dyDescent="0.25">
      <c r="A20" s="266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267"/>
    </row>
    <row r="21" spans="1:14" x14ac:dyDescent="0.25">
      <c r="A21" s="266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267"/>
    </row>
    <row r="22" spans="1:14" x14ac:dyDescent="0.25">
      <c r="A22" s="266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267"/>
    </row>
    <row r="23" spans="1:14" ht="18.75" x14ac:dyDescent="0.25">
      <c r="A23" s="327" t="s">
        <v>207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9"/>
    </row>
    <row r="24" spans="1:14" x14ac:dyDescent="0.25">
      <c r="A24" s="266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267"/>
    </row>
    <row r="25" spans="1:14" x14ac:dyDescent="0.25">
      <c r="A25" s="266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267"/>
    </row>
    <row r="26" spans="1:14" x14ac:dyDescent="0.25">
      <c r="A26" s="266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267"/>
    </row>
    <row r="27" spans="1:14" x14ac:dyDescent="0.25">
      <c r="A27" s="266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267"/>
    </row>
    <row r="28" spans="1:14" x14ac:dyDescent="0.25">
      <c r="A28" s="266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67"/>
    </row>
    <row r="29" spans="1:14" x14ac:dyDescent="0.25">
      <c r="A29" s="271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3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6" t="s">
        <v>267</v>
      </c>
      <c r="B1" s="126"/>
      <c r="C1" s="126"/>
      <c r="D1" s="126"/>
    </row>
    <row r="2" spans="1:4" ht="94.5" customHeight="1" x14ac:dyDescent="0.25">
      <c r="A2" s="102" t="s">
        <v>265</v>
      </c>
      <c r="B2" s="124" t="s">
        <v>226</v>
      </c>
      <c r="C2" s="124" t="s">
        <v>227</v>
      </c>
      <c r="D2" s="124" t="s">
        <v>197</v>
      </c>
    </row>
    <row r="3" spans="1:4" ht="37.5" customHeight="1" x14ac:dyDescent="0.25">
      <c r="A3" s="97" t="s">
        <v>60</v>
      </c>
      <c r="B3" s="154">
        <v>3</v>
      </c>
      <c r="C3" s="103">
        <v>3</v>
      </c>
      <c r="D3" s="103">
        <v>265</v>
      </c>
    </row>
    <row r="4" spans="1:4" ht="37.5" customHeight="1" x14ac:dyDescent="0.25">
      <c r="A4" s="97" t="s">
        <v>61</v>
      </c>
      <c r="B4" s="154">
        <v>2</v>
      </c>
      <c r="C4" s="103">
        <v>2</v>
      </c>
      <c r="D4" s="103">
        <v>380</v>
      </c>
    </row>
    <row r="5" spans="1:4" ht="37.5" customHeight="1" x14ac:dyDescent="0.25">
      <c r="A5" s="97" t="s">
        <v>69</v>
      </c>
      <c r="B5" s="154">
        <v>0</v>
      </c>
      <c r="C5" s="103">
        <v>0</v>
      </c>
      <c r="D5" s="103">
        <v>0</v>
      </c>
    </row>
    <row r="6" spans="1:4" ht="37.5" customHeight="1" x14ac:dyDescent="0.25">
      <c r="A6" s="97" t="s">
        <v>70</v>
      </c>
      <c r="B6" s="154">
        <v>0</v>
      </c>
      <c r="C6" s="103">
        <v>0</v>
      </c>
      <c r="D6" s="103">
        <v>0</v>
      </c>
    </row>
    <row r="7" spans="1:4" ht="37.5" customHeight="1" x14ac:dyDescent="0.25">
      <c r="A7" s="97" t="s">
        <v>71</v>
      </c>
      <c r="B7" s="154">
        <v>1</v>
      </c>
      <c r="C7" s="103">
        <v>1</v>
      </c>
      <c r="D7" s="103">
        <v>80</v>
      </c>
    </row>
    <row r="8" spans="1:4" ht="37.5" customHeight="1" x14ac:dyDescent="0.25">
      <c r="A8" s="97" t="s">
        <v>72</v>
      </c>
      <c r="B8" s="154">
        <v>3</v>
      </c>
      <c r="C8" s="103">
        <v>3</v>
      </c>
      <c r="D8" s="103">
        <v>120</v>
      </c>
    </row>
    <row r="9" spans="1:4" ht="37.5" customHeight="1" x14ac:dyDescent="0.25">
      <c r="A9" s="125" t="s">
        <v>91</v>
      </c>
      <c r="B9" s="35">
        <f>SUM(B3:B8)</f>
        <v>9</v>
      </c>
      <c r="C9" s="35">
        <f>SUM(C3:C8)</f>
        <v>9</v>
      </c>
      <c r="D9" s="35">
        <f>SUM(D3:D8)</f>
        <v>845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view="pageBreakPreview" topLeftCell="A4" zoomScaleNormal="100" zoomScaleSheetLayoutView="100" workbookViewId="0">
      <selection activeCell="C127" sqref="C127:E127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400" t="s">
        <v>268</v>
      </c>
      <c r="B1" s="400"/>
      <c r="C1" s="400"/>
      <c r="D1" s="400"/>
      <c r="E1" s="400"/>
    </row>
    <row r="2" spans="1:5" ht="75" customHeight="1" x14ac:dyDescent="0.25">
      <c r="A2" s="27" t="s">
        <v>62</v>
      </c>
      <c r="B2" s="27" t="s">
        <v>127</v>
      </c>
      <c r="C2" s="27" t="s">
        <v>94</v>
      </c>
      <c r="D2" s="165" t="s">
        <v>262</v>
      </c>
      <c r="E2" s="164" t="s">
        <v>198</v>
      </c>
    </row>
    <row r="3" spans="1:5" ht="18.75" x14ac:dyDescent="0.25">
      <c r="A3" s="149"/>
      <c r="B3" s="150" t="s">
        <v>239</v>
      </c>
      <c r="C3" s="149"/>
      <c r="D3" s="180"/>
      <c r="E3" s="149"/>
    </row>
    <row r="4" spans="1:5" ht="18.75" x14ac:dyDescent="0.3">
      <c r="A4" s="151"/>
      <c r="B4" s="147" t="s">
        <v>242</v>
      </c>
      <c r="C4" s="148"/>
      <c r="D4" s="148"/>
      <c r="E4" s="148"/>
    </row>
    <row r="5" spans="1:5" ht="18.75" x14ac:dyDescent="0.25">
      <c r="A5" s="99">
        <v>1</v>
      </c>
      <c r="B5" s="68"/>
      <c r="C5" s="68"/>
      <c r="D5" s="68"/>
      <c r="E5" s="68"/>
    </row>
    <row r="6" spans="1:5" ht="18.75" x14ac:dyDescent="0.25">
      <c r="A6" s="99">
        <v>2</v>
      </c>
      <c r="B6" s="68"/>
      <c r="C6" s="68"/>
      <c r="D6" s="68"/>
      <c r="E6" s="68"/>
    </row>
    <row r="7" spans="1:5" ht="18.75" x14ac:dyDescent="0.25">
      <c r="A7" s="99">
        <v>3</v>
      </c>
      <c r="B7" s="68"/>
      <c r="C7" s="68"/>
      <c r="D7" s="68"/>
      <c r="E7" s="68"/>
    </row>
    <row r="8" spans="1:5" ht="18.75" x14ac:dyDescent="0.25">
      <c r="A8" s="99">
        <v>4</v>
      </c>
      <c r="B8" s="68"/>
      <c r="C8" s="68"/>
      <c r="D8" s="68"/>
      <c r="E8" s="68"/>
    </row>
    <row r="9" spans="1:5" ht="18.75" x14ac:dyDescent="0.25">
      <c r="A9" s="99">
        <v>5</v>
      </c>
      <c r="B9" s="68"/>
      <c r="C9" s="68"/>
      <c r="D9" s="68"/>
      <c r="E9" s="68"/>
    </row>
    <row r="10" spans="1:5" ht="23.25" customHeight="1" x14ac:dyDescent="0.3">
      <c r="A10" s="151"/>
      <c r="B10" s="147" t="s">
        <v>241</v>
      </c>
      <c r="C10" s="148"/>
      <c r="D10" s="148"/>
      <c r="E10" s="148"/>
    </row>
    <row r="11" spans="1:5" ht="18.75" x14ac:dyDescent="0.25">
      <c r="A11" s="99">
        <v>1</v>
      </c>
      <c r="B11" s="315" t="s">
        <v>432</v>
      </c>
      <c r="C11" s="316">
        <v>43839</v>
      </c>
      <c r="D11" s="315" t="s">
        <v>433</v>
      </c>
      <c r="E11" s="317" t="s">
        <v>434</v>
      </c>
    </row>
    <row r="12" spans="1:5" ht="36.75" x14ac:dyDescent="0.25">
      <c r="A12" s="99">
        <v>2</v>
      </c>
      <c r="B12" s="315" t="s">
        <v>435</v>
      </c>
      <c r="C12" s="316">
        <v>43863</v>
      </c>
      <c r="D12" s="314" t="s">
        <v>437</v>
      </c>
      <c r="E12" s="318" t="s">
        <v>436</v>
      </c>
    </row>
    <row r="13" spans="1:5" ht="18.75" x14ac:dyDescent="0.25">
      <c r="A13" s="99">
        <v>3</v>
      </c>
      <c r="B13" s="57"/>
      <c r="C13" s="57"/>
      <c r="D13" s="57"/>
      <c r="E13" s="57"/>
    </row>
    <row r="14" spans="1:5" ht="18.75" x14ac:dyDescent="0.25">
      <c r="A14" s="99">
        <v>4</v>
      </c>
      <c r="B14" s="57"/>
      <c r="C14" s="57"/>
      <c r="D14" s="57"/>
      <c r="E14" s="57"/>
    </row>
    <row r="15" spans="1:5" ht="18.75" x14ac:dyDescent="0.25">
      <c r="A15" s="99">
        <v>5</v>
      </c>
      <c r="B15" s="57"/>
      <c r="C15" s="57"/>
      <c r="D15" s="57"/>
      <c r="E15" s="57"/>
    </row>
    <row r="16" spans="1:5" ht="18.75" x14ac:dyDescent="0.3">
      <c r="A16" s="151"/>
      <c r="B16" s="147" t="s">
        <v>71</v>
      </c>
      <c r="C16" s="148"/>
      <c r="D16" s="148"/>
      <c r="E16" s="148"/>
    </row>
    <row r="17" spans="1:5" ht="18.75" x14ac:dyDescent="0.25">
      <c r="A17" s="99">
        <v>1</v>
      </c>
      <c r="B17" s="57"/>
      <c r="C17" s="57"/>
      <c r="D17" s="57"/>
      <c r="E17" s="57"/>
    </row>
    <row r="18" spans="1:5" ht="18.75" x14ac:dyDescent="0.25">
      <c r="A18" s="99">
        <v>2</v>
      </c>
      <c r="B18" s="57"/>
      <c r="C18" s="57"/>
      <c r="D18" s="57"/>
      <c r="E18" s="57"/>
    </row>
    <row r="19" spans="1:5" ht="18.75" x14ac:dyDescent="0.25">
      <c r="A19" s="99">
        <v>3</v>
      </c>
      <c r="B19" s="57"/>
      <c r="C19" s="57"/>
      <c r="D19" s="57"/>
      <c r="E19" s="57"/>
    </row>
    <row r="20" spans="1:5" ht="18.75" x14ac:dyDescent="0.25">
      <c r="A20" s="99">
        <v>4</v>
      </c>
      <c r="B20" s="57"/>
      <c r="C20" s="57"/>
      <c r="D20" s="57"/>
      <c r="E20" s="57"/>
    </row>
    <row r="21" spans="1:5" ht="18.75" x14ac:dyDescent="0.25">
      <c r="A21" s="99">
        <v>5</v>
      </c>
      <c r="B21" s="68"/>
      <c r="C21" s="68"/>
      <c r="D21" s="68"/>
      <c r="E21" s="68"/>
    </row>
    <row r="22" spans="1:5" ht="37.5" x14ac:dyDescent="0.3">
      <c r="A22" s="151"/>
      <c r="B22" s="153" t="s">
        <v>196</v>
      </c>
      <c r="C22" s="148"/>
      <c r="D22" s="148"/>
      <c r="E22" s="148"/>
    </row>
    <row r="23" spans="1:5" ht="18.75" x14ac:dyDescent="0.3">
      <c r="A23" s="174">
        <v>1</v>
      </c>
      <c r="B23" s="154"/>
      <c r="C23" s="152"/>
      <c r="D23" s="152"/>
      <c r="E23" s="152"/>
    </row>
    <row r="24" spans="1:5" ht="18.75" x14ac:dyDescent="0.3">
      <c r="A24" s="174">
        <v>2</v>
      </c>
      <c r="B24" s="154"/>
      <c r="C24" s="152"/>
      <c r="D24" s="152"/>
      <c r="E24" s="152"/>
    </row>
    <row r="25" spans="1:5" ht="18.75" x14ac:dyDescent="0.3">
      <c r="A25" s="174">
        <v>3</v>
      </c>
      <c r="B25" s="154"/>
      <c r="C25" s="152"/>
      <c r="D25" s="152"/>
      <c r="E25" s="152"/>
    </row>
    <row r="26" spans="1:5" ht="18.75" x14ac:dyDescent="0.3">
      <c r="A26" s="174">
        <v>4</v>
      </c>
      <c r="B26" s="154"/>
      <c r="C26" s="152"/>
      <c r="D26" s="152"/>
      <c r="E26" s="152"/>
    </row>
    <row r="27" spans="1:5" ht="18.75" x14ac:dyDescent="0.3">
      <c r="A27" s="174">
        <v>5</v>
      </c>
      <c r="B27" s="154"/>
      <c r="C27" s="152"/>
      <c r="D27" s="152"/>
      <c r="E27" s="152"/>
    </row>
    <row r="28" spans="1:5" ht="18.75" x14ac:dyDescent="0.25">
      <c r="A28" s="180"/>
      <c r="B28" s="150" t="s">
        <v>238</v>
      </c>
      <c r="C28" s="238"/>
      <c r="D28" s="238"/>
      <c r="E28" s="238"/>
    </row>
    <row r="29" spans="1:5" ht="18.75" x14ac:dyDescent="0.3">
      <c r="A29" s="151"/>
      <c r="B29" s="147" t="s">
        <v>242</v>
      </c>
      <c r="C29" s="237"/>
      <c r="D29" s="148"/>
      <c r="E29" s="148"/>
    </row>
    <row r="30" spans="1:5" ht="18.75" x14ac:dyDescent="0.25">
      <c r="A30" s="99">
        <v>1</v>
      </c>
      <c r="B30" s="57"/>
      <c r="C30" s="57"/>
      <c r="D30" s="57"/>
      <c r="E30" s="57"/>
    </row>
    <row r="31" spans="1:5" ht="18.75" x14ac:dyDescent="0.25">
      <c r="A31" s="99">
        <v>2</v>
      </c>
      <c r="B31" s="57"/>
      <c r="C31" s="57"/>
      <c r="D31" s="57"/>
      <c r="E31" s="57"/>
    </row>
    <row r="32" spans="1:5" ht="18.75" x14ac:dyDescent="0.25">
      <c r="A32" s="99">
        <v>3</v>
      </c>
      <c r="B32" s="57"/>
      <c r="C32" s="57"/>
      <c r="D32" s="57"/>
      <c r="E32" s="57"/>
    </row>
    <row r="33" spans="1:5" ht="18.75" x14ac:dyDescent="0.25">
      <c r="A33" s="99">
        <v>4</v>
      </c>
      <c r="B33" s="57"/>
      <c r="C33" s="57"/>
      <c r="D33" s="57"/>
      <c r="E33" s="57"/>
    </row>
    <row r="34" spans="1:5" ht="18.75" x14ac:dyDescent="0.25">
      <c r="A34" s="99">
        <v>5</v>
      </c>
      <c r="B34" s="68"/>
      <c r="C34" s="170"/>
      <c r="D34" s="171"/>
      <c r="E34" s="171"/>
    </row>
    <row r="35" spans="1:5" ht="18.75" x14ac:dyDescent="0.3">
      <c r="A35" s="181"/>
      <c r="B35" s="147" t="s">
        <v>241</v>
      </c>
      <c r="C35" s="148"/>
      <c r="D35" s="148"/>
      <c r="E35" s="148"/>
    </row>
    <row r="36" spans="1:5" ht="18.75" customHeight="1" x14ac:dyDescent="0.25">
      <c r="A36" s="99">
        <v>1</v>
      </c>
      <c r="B36" s="57"/>
      <c r="C36" s="57"/>
      <c r="D36" s="57"/>
      <c r="E36" s="57"/>
    </row>
    <row r="37" spans="1:5" ht="24" customHeight="1" x14ac:dyDescent="0.25">
      <c r="A37" s="99">
        <v>2</v>
      </c>
      <c r="B37" s="57"/>
      <c r="C37" s="57"/>
      <c r="D37" s="57"/>
      <c r="E37" s="57"/>
    </row>
    <row r="38" spans="1:5" ht="21" customHeight="1" x14ac:dyDescent="0.25">
      <c r="A38" s="99">
        <v>3</v>
      </c>
      <c r="B38" s="57"/>
      <c r="C38" s="57"/>
      <c r="D38" s="57"/>
      <c r="E38" s="57"/>
    </row>
    <row r="39" spans="1:5" ht="18.75" customHeight="1" x14ac:dyDescent="0.25">
      <c r="A39" s="99">
        <v>4</v>
      </c>
      <c r="B39" s="57"/>
      <c r="C39" s="57"/>
      <c r="D39" s="57"/>
      <c r="E39" s="57"/>
    </row>
    <row r="40" spans="1:5" ht="19.5" customHeight="1" x14ac:dyDescent="0.25">
      <c r="A40" s="99">
        <v>5</v>
      </c>
      <c r="B40" s="57"/>
      <c r="C40" s="57"/>
      <c r="D40" s="57"/>
      <c r="E40" s="57"/>
    </row>
    <row r="41" spans="1:5" ht="18.75" x14ac:dyDescent="0.25">
      <c r="A41" s="99">
        <v>6</v>
      </c>
      <c r="B41" s="57"/>
      <c r="C41" s="57"/>
      <c r="D41" s="57"/>
      <c r="E41" s="57"/>
    </row>
    <row r="42" spans="1:5" ht="18" customHeight="1" x14ac:dyDescent="0.25">
      <c r="A42" s="99">
        <v>7</v>
      </c>
      <c r="B42" s="57"/>
      <c r="C42" s="57"/>
      <c r="D42" s="57"/>
      <c r="E42" s="57"/>
    </row>
    <row r="43" spans="1:5" ht="20.25" customHeight="1" x14ac:dyDescent="0.25">
      <c r="A43" s="182">
        <v>8</v>
      </c>
      <c r="B43" s="57"/>
      <c r="C43" s="57"/>
      <c r="D43" s="57"/>
      <c r="E43" s="57"/>
    </row>
    <row r="44" spans="1:5" ht="20.25" customHeight="1" x14ac:dyDescent="0.25">
      <c r="A44" s="182">
        <v>9</v>
      </c>
      <c r="B44" s="57"/>
      <c r="C44" s="57"/>
      <c r="D44" s="57"/>
      <c r="E44" s="57"/>
    </row>
    <row r="45" spans="1:5" ht="21" customHeight="1" x14ac:dyDescent="0.25">
      <c r="A45" s="182">
        <v>10</v>
      </c>
      <c r="B45" s="57"/>
      <c r="C45" s="57"/>
      <c r="D45" s="57"/>
      <c r="E45" s="57"/>
    </row>
    <row r="46" spans="1:5" ht="18.75" x14ac:dyDescent="0.3">
      <c r="A46" s="183"/>
      <c r="B46" s="147" t="s">
        <v>71</v>
      </c>
      <c r="C46" s="148"/>
      <c r="D46" s="148"/>
      <c r="E46" s="148"/>
    </row>
    <row r="47" spans="1:5" ht="18.75" x14ac:dyDescent="0.25">
      <c r="A47" s="99">
        <v>1</v>
      </c>
      <c r="B47" s="57"/>
      <c r="C47" s="57"/>
      <c r="D47" s="57"/>
      <c r="E47" s="57"/>
    </row>
    <row r="48" spans="1:5" ht="22.5" customHeight="1" x14ac:dyDescent="0.25">
      <c r="A48" s="99">
        <v>2</v>
      </c>
      <c r="B48" s="57"/>
      <c r="C48" s="57"/>
      <c r="D48" s="57"/>
      <c r="E48" s="57"/>
    </row>
    <row r="49" spans="1:5" ht="17.25" customHeight="1" x14ac:dyDescent="0.25">
      <c r="A49" s="99">
        <v>3</v>
      </c>
      <c r="B49" s="57"/>
      <c r="C49" s="57"/>
      <c r="D49" s="57"/>
      <c r="E49" s="57"/>
    </row>
    <row r="50" spans="1:5" ht="18.75" x14ac:dyDescent="0.25">
      <c r="A50" s="99">
        <v>4</v>
      </c>
      <c r="B50" s="57"/>
      <c r="C50" s="57"/>
      <c r="D50" s="57"/>
      <c r="E50" s="57"/>
    </row>
    <row r="51" spans="1:5" ht="18.75" x14ac:dyDescent="0.25">
      <c r="A51" s="99">
        <v>5</v>
      </c>
      <c r="B51" s="57"/>
      <c r="C51" s="57"/>
      <c r="D51" s="57"/>
      <c r="E51" s="57"/>
    </row>
    <row r="52" spans="1:5" ht="18.75" x14ac:dyDescent="0.25">
      <c r="A52" s="99">
        <v>6</v>
      </c>
      <c r="B52" s="57"/>
      <c r="C52" s="57"/>
      <c r="D52" s="57"/>
      <c r="E52" s="57"/>
    </row>
    <row r="53" spans="1:5" ht="18.75" x14ac:dyDescent="0.25">
      <c r="A53" s="99">
        <v>7</v>
      </c>
      <c r="B53" s="57"/>
      <c r="C53" s="57"/>
      <c r="D53" s="57"/>
      <c r="E53" s="57"/>
    </row>
    <row r="54" spans="1:5" ht="18.75" x14ac:dyDescent="0.25">
      <c r="A54" s="99">
        <v>8</v>
      </c>
      <c r="B54" s="57"/>
      <c r="C54" s="57"/>
      <c r="D54" s="57"/>
      <c r="E54" s="57"/>
    </row>
    <row r="55" spans="1:5" ht="18.75" x14ac:dyDescent="0.25">
      <c r="A55" s="99">
        <v>9</v>
      </c>
      <c r="B55" s="57"/>
      <c r="C55" s="57"/>
      <c r="D55" s="57"/>
      <c r="E55" s="57"/>
    </row>
    <row r="56" spans="1:5" ht="18.75" x14ac:dyDescent="0.25">
      <c r="A56" s="99">
        <v>10</v>
      </c>
      <c r="B56" s="57"/>
      <c r="C56" s="57"/>
      <c r="D56" s="57"/>
      <c r="E56" s="57"/>
    </row>
    <row r="57" spans="1:5" ht="37.5" x14ac:dyDescent="0.3">
      <c r="A57" s="151"/>
      <c r="B57" s="153" t="s">
        <v>196</v>
      </c>
      <c r="C57" s="148"/>
      <c r="D57" s="148"/>
      <c r="E57" s="148"/>
    </row>
    <row r="58" spans="1:5" ht="18.75" x14ac:dyDescent="0.25">
      <c r="A58" s="99">
        <v>1</v>
      </c>
      <c r="B58" s="68"/>
      <c r="C58" s="68"/>
      <c r="D58" s="68"/>
      <c r="E58" s="68"/>
    </row>
    <row r="59" spans="1:5" ht="18.75" x14ac:dyDescent="0.25">
      <c r="A59" s="99">
        <v>2</v>
      </c>
      <c r="B59" s="68"/>
      <c r="C59" s="68"/>
      <c r="D59" s="68"/>
      <c r="E59" s="68"/>
    </row>
    <row r="60" spans="1:5" ht="18.75" x14ac:dyDescent="0.25">
      <c r="A60" s="99">
        <v>3</v>
      </c>
      <c r="B60" s="68"/>
      <c r="C60" s="68"/>
      <c r="D60" s="68"/>
      <c r="E60" s="68"/>
    </row>
    <row r="61" spans="1:5" ht="18.75" x14ac:dyDescent="0.25">
      <c r="A61" s="99">
        <v>4</v>
      </c>
      <c r="B61" s="68"/>
      <c r="C61" s="68"/>
      <c r="D61" s="68"/>
      <c r="E61" s="68"/>
    </row>
    <row r="62" spans="1:5" ht="18.75" x14ac:dyDescent="0.25">
      <c r="A62" s="99">
        <v>5</v>
      </c>
      <c r="B62" s="68"/>
      <c r="C62" s="68"/>
      <c r="D62" s="68"/>
      <c r="E62" s="68"/>
    </row>
    <row r="63" spans="1:5" ht="18.75" x14ac:dyDescent="0.25">
      <c r="A63" s="180"/>
      <c r="B63" s="150" t="s">
        <v>240</v>
      </c>
      <c r="C63" s="238"/>
      <c r="D63" s="238"/>
      <c r="E63" s="238"/>
    </row>
    <row r="64" spans="1:5" ht="18.75" x14ac:dyDescent="0.3">
      <c r="A64" s="151"/>
      <c r="B64" s="147" t="s">
        <v>242</v>
      </c>
      <c r="C64" s="148"/>
      <c r="D64" s="148"/>
      <c r="E64" s="148"/>
    </row>
    <row r="65" spans="1:5" ht="20.25" customHeight="1" x14ac:dyDescent="0.25">
      <c r="A65" s="99">
        <v>1</v>
      </c>
      <c r="B65" s="57"/>
      <c r="C65" s="57"/>
      <c r="D65" s="57"/>
      <c r="E65" s="57"/>
    </row>
    <row r="66" spans="1:5" ht="20.25" customHeight="1" x14ac:dyDescent="0.25">
      <c r="A66" s="99">
        <v>2</v>
      </c>
      <c r="B66" s="57"/>
      <c r="C66" s="57"/>
      <c r="D66" s="57"/>
      <c r="E66" s="57"/>
    </row>
    <row r="67" spans="1:5" ht="20.25" customHeight="1" x14ac:dyDescent="0.25">
      <c r="A67" s="99">
        <v>3</v>
      </c>
      <c r="B67" s="57"/>
      <c r="C67" s="57"/>
      <c r="D67" s="57"/>
      <c r="E67" s="57"/>
    </row>
    <row r="68" spans="1:5" ht="18.75" x14ac:dyDescent="0.25">
      <c r="A68" s="99">
        <v>4</v>
      </c>
      <c r="B68" s="57"/>
      <c r="C68" s="57"/>
      <c r="D68" s="57"/>
      <c r="E68" s="57"/>
    </row>
    <row r="69" spans="1:5" ht="18.75" x14ac:dyDescent="0.25">
      <c r="A69" s="99">
        <v>5</v>
      </c>
      <c r="B69" s="68"/>
      <c r="C69" s="68"/>
      <c r="D69" s="68"/>
      <c r="E69" s="68"/>
    </row>
    <row r="70" spans="1:5" ht="18.75" x14ac:dyDescent="0.3">
      <c r="A70" s="151"/>
      <c r="B70" s="147" t="s">
        <v>241</v>
      </c>
      <c r="C70" s="148"/>
      <c r="D70" s="148"/>
      <c r="E70" s="148"/>
    </row>
    <row r="71" spans="1:5" ht="18.75" x14ac:dyDescent="0.25">
      <c r="A71" s="99">
        <v>1</v>
      </c>
      <c r="B71" s="57"/>
      <c r="C71" s="57"/>
      <c r="D71" s="57"/>
      <c r="E71" s="57"/>
    </row>
    <row r="72" spans="1:5" ht="18.75" x14ac:dyDescent="0.25">
      <c r="A72" s="99">
        <v>2</v>
      </c>
      <c r="B72" s="57"/>
      <c r="C72" s="57"/>
      <c r="D72" s="57"/>
      <c r="E72" s="57"/>
    </row>
    <row r="73" spans="1:5" ht="18.75" x14ac:dyDescent="0.25">
      <c r="A73" s="99">
        <v>3</v>
      </c>
      <c r="B73" s="57"/>
      <c r="C73" s="57"/>
      <c r="D73" s="57"/>
      <c r="E73" s="57"/>
    </row>
    <row r="74" spans="1:5" ht="18.75" x14ac:dyDescent="0.25">
      <c r="A74" s="99">
        <v>4</v>
      </c>
      <c r="B74" s="57"/>
      <c r="C74" s="57"/>
      <c r="D74" s="57"/>
      <c r="E74" s="57"/>
    </row>
    <row r="75" spans="1:5" ht="18.75" x14ac:dyDescent="0.25">
      <c r="A75" s="99">
        <v>5</v>
      </c>
      <c r="B75" s="57"/>
      <c r="C75" s="57"/>
      <c r="D75" s="57"/>
      <c r="E75" s="57"/>
    </row>
    <row r="76" spans="1:5" ht="18.75" x14ac:dyDescent="0.25">
      <c r="A76" s="99">
        <v>6</v>
      </c>
      <c r="B76" s="57"/>
      <c r="C76" s="57"/>
      <c r="D76" s="57"/>
      <c r="E76" s="57"/>
    </row>
    <row r="77" spans="1:5" ht="19.5" customHeight="1" x14ac:dyDescent="0.25">
      <c r="A77" s="99">
        <v>7</v>
      </c>
      <c r="B77" s="57"/>
      <c r="C77" s="57"/>
      <c r="D77" s="57"/>
      <c r="E77" s="57"/>
    </row>
    <row r="78" spans="1:5" ht="21.75" customHeight="1" x14ac:dyDescent="0.25">
      <c r="A78" s="99">
        <v>8</v>
      </c>
      <c r="B78" s="57"/>
      <c r="C78" s="57"/>
      <c r="D78" s="57"/>
      <c r="E78" s="57"/>
    </row>
    <row r="79" spans="1:5" ht="21" customHeight="1" x14ac:dyDescent="0.25">
      <c r="A79" s="99">
        <v>9</v>
      </c>
      <c r="B79" s="57"/>
      <c r="C79" s="57"/>
      <c r="D79" s="57"/>
      <c r="E79" s="57"/>
    </row>
    <row r="80" spans="1:5" ht="21.75" customHeight="1" x14ac:dyDescent="0.25">
      <c r="A80" s="99">
        <v>10</v>
      </c>
      <c r="B80" s="57"/>
      <c r="C80" s="57"/>
      <c r="D80" s="57"/>
      <c r="E80" s="57"/>
    </row>
    <row r="81" spans="1:5" ht="22.5" customHeight="1" x14ac:dyDescent="0.25">
      <c r="A81" s="99">
        <v>11</v>
      </c>
      <c r="B81" s="57"/>
      <c r="C81" s="57"/>
      <c r="D81" s="57"/>
      <c r="E81" s="57"/>
    </row>
    <row r="82" spans="1:5" ht="20.25" customHeight="1" x14ac:dyDescent="0.25">
      <c r="A82" s="99">
        <v>12</v>
      </c>
      <c r="B82" s="57"/>
      <c r="C82" s="57"/>
      <c r="D82" s="57"/>
      <c r="E82" s="57"/>
    </row>
    <row r="83" spans="1:5" ht="18.75" x14ac:dyDescent="0.3">
      <c r="A83" s="151"/>
      <c r="B83" s="147" t="s">
        <v>71</v>
      </c>
      <c r="C83" s="148"/>
      <c r="D83" s="239"/>
      <c r="E83" s="148"/>
    </row>
    <row r="84" spans="1:5" ht="18.75" x14ac:dyDescent="0.25">
      <c r="A84" s="174">
        <v>1</v>
      </c>
      <c r="B84" s="57"/>
      <c r="C84" s="57"/>
      <c r="D84" s="57"/>
      <c r="E84" s="57"/>
    </row>
    <row r="85" spans="1:5" ht="18.75" customHeight="1" x14ac:dyDescent="0.25">
      <c r="A85" s="174">
        <v>2</v>
      </c>
      <c r="B85" s="57"/>
      <c r="C85" s="57"/>
      <c r="D85" s="57"/>
      <c r="E85" s="57"/>
    </row>
    <row r="86" spans="1:5" ht="18.75" x14ac:dyDescent="0.25">
      <c r="A86" s="174">
        <v>3</v>
      </c>
      <c r="B86" s="57"/>
      <c r="C86" s="57"/>
      <c r="D86" s="57"/>
      <c r="E86" s="57"/>
    </row>
    <row r="87" spans="1:5" ht="18.75" customHeight="1" x14ac:dyDescent="0.25">
      <c r="A87" s="174">
        <v>4</v>
      </c>
      <c r="B87" s="57"/>
      <c r="C87" s="57"/>
      <c r="D87" s="57"/>
      <c r="E87" s="57"/>
    </row>
    <row r="88" spans="1:5" ht="18" customHeight="1" x14ac:dyDescent="0.25">
      <c r="A88" s="174">
        <v>5</v>
      </c>
      <c r="B88" s="57"/>
      <c r="C88" s="57"/>
      <c r="D88" s="57"/>
      <c r="E88" s="57"/>
    </row>
    <row r="89" spans="1:5" ht="23.25" customHeight="1" x14ac:dyDescent="0.25">
      <c r="A89" s="174">
        <v>6</v>
      </c>
      <c r="B89" s="57"/>
      <c r="C89" s="57"/>
      <c r="D89" s="57"/>
      <c r="E89" s="57"/>
    </row>
    <row r="90" spans="1:5" ht="19.5" customHeight="1" x14ac:dyDescent="0.25">
      <c r="A90" s="174">
        <v>7</v>
      </c>
      <c r="B90" s="57"/>
      <c r="C90" s="57"/>
      <c r="D90" s="57"/>
      <c r="E90" s="57"/>
    </row>
    <row r="91" spans="1:5" ht="24.75" customHeight="1" x14ac:dyDescent="0.25">
      <c r="A91" s="236">
        <v>8</v>
      </c>
      <c r="B91" s="57"/>
      <c r="C91" s="57"/>
      <c r="D91" s="57"/>
      <c r="E91" s="57"/>
    </row>
    <row r="92" spans="1:5" ht="21" customHeight="1" x14ac:dyDescent="0.25">
      <c r="A92" s="236">
        <v>9</v>
      </c>
      <c r="B92" s="57"/>
      <c r="C92" s="57"/>
      <c r="D92" s="57"/>
      <c r="E92" s="57"/>
    </row>
    <row r="93" spans="1:5" ht="37.5" x14ac:dyDescent="0.3">
      <c r="A93" s="183"/>
      <c r="B93" s="153" t="s">
        <v>196</v>
      </c>
      <c r="C93" s="148"/>
      <c r="D93" s="148"/>
      <c r="E93" s="148"/>
    </row>
    <row r="94" spans="1:5" ht="18.75" x14ac:dyDescent="0.3">
      <c r="A94" s="174">
        <v>1</v>
      </c>
      <c r="B94" s="58"/>
      <c r="C94" s="152"/>
      <c r="D94" s="152"/>
      <c r="E94" s="152"/>
    </row>
    <row r="95" spans="1:5" ht="18.75" x14ac:dyDescent="0.3">
      <c r="A95" s="174">
        <v>2</v>
      </c>
      <c r="B95" s="58"/>
      <c r="C95" s="152"/>
      <c r="D95" s="152"/>
      <c r="E95" s="152"/>
    </row>
    <row r="96" spans="1:5" ht="18.75" x14ac:dyDescent="0.3">
      <c r="A96" s="174">
        <v>3</v>
      </c>
      <c r="B96" s="58"/>
      <c r="C96" s="152"/>
      <c r="D96" s="152"/>
      <c r="E96" s="152"/>
    </row>
    <row r="97" spans="1:5" ht="18.75" x14ac:dyDescent="0.3">
      <c r="A97" s="174">
        <v>4</v>
      </c>
      <c r="B97" s="58"/>
      <c r="C97" s="152"/>
      <c r="D97" s="152"/>
      <c r="E97" s="152"/>
    </row>
    <row r="98" spans="1:5" ht="18.75" x14ac:dyDescent="0.3">
      <c r="A98" s="174">
        <v>5</v>
      </c>
      <c r="B98" s="58"/>
      <c r="C98" s="152"/>
      <c r="D98" s="152"/>
      <c r="E98" s="152"/>
    </row>
    <row r="99" spans="1:5" ht="18.75" x14ac:dyDescent="0.25">
      <c r="A99" s="180"/>
      <c r="B99" s="150" t="s">
        <v>235</v>
      </c>
      <c r="C99" s="150"/>
      <c r="D99" s="150"/>
      <c r="E99" s="150"/>
    </row>
    <row r="100" spans="1:5" ht="18.75" x14ac:dyDescent="0.3">
      <c r="A100" s="151"/>
      <c r="B100" s="147" t="s">
        <v>242</v>
      </c>
      <c r="C100" s="148"/>
      <c r="D100" s="148"/>
      <c r="E100" s="148"/>
    </row>
    <row r="101" spans="1:5" ht="18.75" x14ac:dyDescent="0.25">
      <c r="A101" s="99">
        <v>1</v>
      </c>
      <c r="B101" s="68"/>
      <c r="C101" s="68"/>
      <c r="D101" s="68"/>
      <c r="E101" s="68"/>
    </row>
    <row r="102" spans="1:5" ht="18.75" x14ac:dyDescent="0.25">
      <c r="A102" s="99">
        <v>2</v>
      </c>
      <c r="B102" s="68"/>
      <c r="C102" s="68"/>
      <c r="D102" s="68"/>
      <c r="E102" s="68"/>
    </row>
    <row r="103" spans="1:5" ht="18.75" x14ac:dyDescent="0.25">
      <c r="A103" s="99">
        <v>3</v>
      </c>
      <c r="B103" s="68"/>
      <c r="C103" s="68"/>
      <c r="D103" s="68"/>
      <c r="E103" s="68"/>
    </row>
    <row r="104" spans="1:5" ht="18.75" x14ac:dyDescent="0.25">
      <c r="A104" s="99">
        <v>4</v>
      </c>
      <c r="B104" s="68"/>
      <c r="C104" s="68"/>
      <c r="D104" s="68"/>
      <c r="E104" s="68"/>
    </row>
    <row r="105" spans="1:5" ht="18.75" x14ac:dyDescent="0.25">
      <c r="A105" s="99">
        <v>5</v>
      </c>
      <c r="B105" s="68"/>
      <c r="C105" s="68"/>
      <c r="D105" s="68"/>
      <c r="E105" s="68"/>
    </row>
    <row r="106" spans="1:5" ht="18.75" x14ac:dyDescent="0.3">
      <c r="A106" s="151"/>
      <c r="B106" s="147" t="s">
        <v>241</v>
      </c>
      <c r="C106" s="148"/>
      <c r="D106" s="148"/>
      <c r="E106" s="148"/>
    </row>
    <row r="107" spans="1:5" ht="18.75" x14ac:dyDescent="0.25">
      <c r="A107" s="99">
        <v>1</v>
      </c>
      <c r="B107" s="57"/>
      <c r="C107" s="57"/>
      <c r="D107" s="57"/>
      <c r="E107" s="57"/>
    </row>
    <row r="108" spans="1:5" ht="18.75" x14ac:dyDescent="0.25">
      <c r="A108" s="99">
        <v>2</v>
      </c>
      <c r="B108" s="57"/>
      <c r="C108" s="57"/>
      <c r="D108" s="57"/>
      <c r="E108" s="57"/>
    </row>
    <row r="109" spans="1:5" ht="18.75" x14ac:dyDescent="0.25">
      <c r="A109" s="99">
        <v>3</v>
      </c>
      <c r="B109" s="57"/>
      <c r="C109" s="57"/>
      <c r="D109" s="57"/>
      <c r="E109" s="57"/>
    </row>
    <row r="110" spans="1:5" ht="21.75" customHeight="1" x14ac:dyDescent="0.25">
      <c r="A110" s="99">
        <v>4</v>
      </c>
      <c r="B110" s="57"/>
      <c r="C110" s="57"/>
      <c r="D110" s="57"/>
      <c r="E110" s="57"/>
    </row>
    <row r="111" spans="1:5" ht="18.75" x14ac:dyDescent="0.25">
      <c r="A111" s="99">
        <v>5</v>
      </c>
      <c r="B111" s="57"/>
      <c r="C111" s="57"/>
      <c r="D111" s="57"/>
      <c r="E111" s="57"/>
    </row>
    <row r="112" spans="1:5" ht="18.75" x14ac:dyDescent="0.25">
      <c r="A112" s="99">
        <v>6</v>
      </c>
      <c r="B112" s="57"/>
      <c r="C112" s="57"/>
      <c r="D112" s="57"/>
      <c r="E112" s="57"/>
    </row>
    <row r="113" spans="1:5" ht="18.75" x14ac:dyDescent="0.25">
      <c r="A113" s="99">
        <v>7</v>
      </c>
      <c r="B113" s="57"/>
      <c r="C113" s="57"/>
      <c r="D113" s="57"/>
      <c r="E113" s="57"/>
    </row>
    <row r="114" spans="1:5" ht="22.5" customHeight="1" x14ac:dyDescent="0.25">
      <c r="A114" s="99">
        <v>8</v>
      </c>
      <c r="B114" s="57"/>
      <c r="C114" s="57"/>
      <c r="D114" s="57"/>
      <c r="E114" s="57"/>
    </row>
    <row r="115" spans="1:5" ht="21.75" customHeight="1" x14ac:dyDescent="0.25">
      <c r="A115" s="99">
        <v>9</v>
      </c>
      <c r="B115" s="57"/>
      <c r="C115" s="57"/>
      <c r="D115" s="57"/>
      <c r="E115" s="57"/>
    </row>
    <row r="116" spans="1:5" ht="20.25" customHeight="1" x14ac:dyDescent="0.25">
      <c r="A116" s="99">
        <v>10</v>
      </c>
      <c r="B116" s="57"/>
      <c r="C116" s="57"/>
      <c r="D116" s="57"/>
      <c r="E116" s="57"/>
    </row>
    <row r="117" spans="1:5" ht="19.5" customHeight="1" x14ac:dyDescent="0.25">
      <c r="A117" s="99">
        <v>11</v>
      </c>
      <c r="B117" s="57"/>
      <c r="C117" s="57"/>
      <c r="D117" s="57"/>
      <c r="E117" s="57"/>
    </row>
    <row r="118" spans="1:5" ht="24" customHeight="1" x14ac:dyDescent="0.25">
      <c r="A118" s="99">
        <v>12</v>
      </c>
      <c r="B118" s="57"/>
      <c r="C118" s="57"/>
      <c r="D118" s="57"/>
      <c r="E118" s="57"/>
    </row>
    <row r="119" spans="1:5" ht="26.25" customHeight="1" x14ac:dyDescent="0.25">
      <c r="A119" s="99">
        <v>13</v>
      </c>
      <c r="B119" s="57"/>
      <c r="C119" s="57"/>
      <c r="D119" s="57"/>
      <c r="E119" s="57"/>
    </row>
    <row r="120" spans="1:5" ht="19.5" customHeight="1" x14ac:dyDescent="0.25">
      <c r="A120" s="99">
        <v>14</v>
      </c>
      <c r="B120" s="57"/>
      <c r="C120" s="57"/>
      <c r="D120" s="57"/>
      <c r="E120" s="57"/>
    </row>
    <row r="121" spans="1:5" ht="18.75" x14ac:dyDescent="0.25">
      <c r="A121" s="151"/>
      <c r="B121" s="145" t="s">
        <v>71</v>
      </c>
      <c r="C121" s="240"/>
      <c r="D121" s="240"/>
      <c r="E121" s="240"/>
    </row>
    <row r="122" spans="1:5" ht="18.75" x14ac:dyDescent="0.25">
      <c r="A122" s="174">
        <v>1</v>
      </c>
      <c r="B122" s="57"/>
      <c r="C122" s="57"/>
      <c r="D122" s="57"/>
      <c r="E122" s="57"/>
    </row>
    <row r="123" spans="1:5" ht="18.75" x14ac:dyDescent="0.25">
      <c r="A123" s="174">
        <v>2</v>
      </c>
      <c r="B123" s="57"/>
      <c r="C123" s="57"/>
      <c r="D123" s="57"/>
      <c r="E123" s="57"/>
    </row>
    <row r="124" spans="1:5" ht="18.75" x14ac:dyDescent="0.25">
      <c r="A124" s="174">
        <v>3</v>
      </c>
      <c r="B124" s="57"/>
      <c r="C124" s="57"/>
      <c r="D124" s="57"/>
      <c r="E124" s="57"/>
    </row>
    <row r="125" spans="1:5" ht="18.75" x14ac:dyDescent="0.25">
      <c r="A125" s="174">
        <v>4</v>
      </c>
      <c r="B125" s="57"/>
      <c r="C125" s="57"/>
      <c r="D125" s="57"/>
      <c r="E125" s="57"/>
    </row>
    <row r="126" spans="1:5" ht="18.75" x14ac:dyDescent="0.3">
      <c r="A126" s="174">
        <v>5</v>
      </c>
      <c r="B126" s="58"/>
      <c r="C126" s="152"/>
      <c r="D126" s="152"/>
      <c r="E126" s="152"/>
    </row>
    <row r="127" spans="1:5" ht="37.5" x14ac:dyDescent="0.3">
      <c r="A127" s="151"/>
      <c r="B127" s="153" t="s">
        <v>196</v>
      </c>
      <c r="C127" s="148"/>
      <c r="D127" s="148"/>
      <c r="E127" s="148"/>
    </row>
    <row r="128" spans="1:5" ht="18.75" x14ac:dyDescent="0.3">
      <c r="A128" s="174">
        <v>1</v>
      </c>
      <c r="B128" s="58"/>
      <c r="C128" s="152"/>
      <c r="D128" s="152"/>
      <c r="E128" s="152"/>
    </row>
    <row r="129" spans="1:5" ht="18.75" x14ac:dyDescent="0.3">
      <c r="A129" s="174">
        <v>2</v>
      </c>
      <c r="B129" s="58"/>
      <c r="C129" s="152"/>
      <c r="D129" s="152"/>
      <c r="E129" s="152"/>
    </row>
    <row r="130" spans="1:5" ht="18.75" x14ac:dyDescent="0.3">
      <c r="A130" s="174">
        <v>3</v>
      </c>
      <c r="B130" s="58"/>
      <c r="C130" s="152"/>
      <c r="D130" s="152"/>
      <c r="E130" s="152"/>
    </row>
    <row r="131" spans="1:5" ht="18.75" x14ac:dyDescent="0.3">
      <c r="A131" s="174">
        <v>4</v>
      </c>
      <c r="B131" s="58"/>
      <c r="C131" s="152"/>
      <c r="D131" s="152"/>
      <c r="E131" s="152"/>
    </row>
    <row r="132" spans="1:5" ht="18.75" x14ac:dyDescent="0.3">
      <c r="A132" s="174">
        <v>5</v>
      </c>
      <c r="B132" s="58"/>
      <c r="C132" s="152"/>
      <c r="D132" s="152"/>
      <c r="E132" s="152"/>
    </row>
    <row r="133" spans="1:5" ht="18.75" x14ac:dyDescent="0.25">
      <c r="A133" s="61"/>
      <c r="B133" s="61"/>
      <c r="C133" s="61"/>
      <c r="D133" s="61"/>
      <c r="E133" s="61"/>
    </row>
    <row r="134" spans="1:5" ht="18.75" x14ac:dyDescent="0.25">
      <c r="A134" s="61"/>
      <c r="B134" s="61"/>
      <c r="C134" s="61"/>
      <c r="D134" s="61"/>
      <c r="E134" s="61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Normal="100" zoomScaleSheetLayoutView="100" workbookViewId="0">
      <selection activeCell="B10" sqref="B10:E10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401" t="s">
        <v>140</v>
      </c>
      <c r="B1" s="401"/>
      <c r="C1" s="401"/>
      <c r="D1" s="401"/>
      <c r="E1" s="401"/>
    </row>
    <row r="2" spans="1:5" ht="94.5" customHeight="1" x14ac:dyDescent="0.25">
      <c r="A2" s="212" t="s">
        <v>141</v>
      </c>
      <c r="B2" s="212" t="s">
        <v>142</v>
      </c>
      <c r="C2" s="212" t="s">
        <v>143</v>
      </c>
      <c r="D2" s="212" t="s">
        <v>144</v>
      </c>
      <c r="E2" s="212" t="s">
        <v>145</v>
      </c>
    </row>
    <row r="3" spans="1:5" ht="56.25" x14ac:dyDescent="0.3">
      <c r="A3" s="65" t="s">
        <v>146</v>
      </c>
      <c r="B3" s="54">
        <v>248</v>
      </c>
      <c r="C3" s="103">
        <v>32</v>
      </c>
      <c r="D3" s="103">
        <v>135</v>
      </c>
      <c r="E3" s="103">
        <v>81</v>
      </c>
    </row>
    <row r="4" spans="1:5" ht="75" x14ac:dyDescent="0.3">
      <c r="A4" s="65" t="s">
        <v>147</v>
      </c>
      <c r="B4" s="54">
        <v>14</v>
      </c>
      <c r="C4" s="103">
        <v>3</v>
      </c>
      <c r="D4" s="103">
        <v>6</v>
      </c>
      <c r="E4" s="103">
        <v>4</v>
      </c>
    </row>
    <row r="5" spans="1:5" ht="112.5" x14ac:dyDescent="0.3">
      <c r="A5" s="65" t="s">
        <v>222</v>
      </c>
      <c r="B5" s="112">
        <f>B6+B7+B8+B9</f>
        <v>0</v>
      </c>
      <c r="C5" s="112">
        <f>C6+C7+C8+C9</f>
        <v>0</v>
      </c>
      <c r="D5" s="112">
        <f>D6+D7+D8+D9</f>
        <v>0</v>
      </c>
      <c r="E5" s="112">
        <f>E6+E7+E8+E9</f>
        <v>0</v>
      </c>
    </row>
    <row r="6" spans="1:5" ht="24" customHeight="1" x14ac:dyDescent="0.3">
      <c r="A6" s="65" t="s">
        <v>269</v>
      </c>
      <c r="B6" s="54">
        <v>0</v>
      </c>
      <c r="C6" s="103">
        <v>0</v>
      </c>
      <c r="D6" s="103">
        <v>0</v>
      </c>
      <c r="E6" s="103">
        <v>0</v>
      </c>
    </row>
    <row r="7" spans="1:5" ht="37.5" x14ac:dyDescent="0.3">
      <c r="A7" s="65" t="s">
        <v>148</v>
      </c>
      <c r="B7" s="54">
        <v>0</v>
      </c>
      <c r="C7" s="103">
        <v>0</v>
      </c>
      <c r="D7" s="103">
        <v>0</v>
      </c>
      <c r="E7" s="103">
        <v>0</v>
      </c>
    </row>
    <row r="8" spans="1:5" ht="56.25" x14ac:dyDescent="0.3">
      <c r="A8" s="65" t="s">
        <v>149</v>
      </c>
      <c r="B8" s="54">
        <v>0</v>
      </c>
      <c r="C8" s="103">
        <v>0</v>
      </c>
      <c r="D8" s="103">
        <v>0</v>
      </c>
      <c r="E8" s="103">
        <v>0</v>
      </c>
    </row>
    <row r="9" spans="1:5" ht="56.25" x14ac:dyDescent="0.3">
      <c r="A9" s="65" t="s">
        <v>150</v>
      </c>
      <c r="B9" s="54">
        <v>0</v>
      </c>
      <c r="C9" s="103">
        <v>0</v>
      </c>
      <c r="D9" s="103">
        <v>0</v>
      </c>
      <c r="E9" s="103">
        <v>0</v>
      </c>
    </row>
    <row r="10" spans="1:5" ht="18.75" x14ac:dyDescent="0.25">
      <c r="A10" s="66" t="s">
        <v>91</v>
      </c>
      <c r="B10" s="101">
        <f>B3+B4+B5</f>
        <v>262</v>
      </c>
      <c r="C10" s="101">
        <f>C3+C4+C5</f>
        <v>35</v>
      </c>
      <c r="D10" s="101">
        <f>D3+D4+D5</f>
        <v>141</v>
      </c>
      <c r="E10" s="101">
        <f>E3+E4+E5</f>
        <v>85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sheetProtection sheet="1" objects="1" scenarios="1"/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view="pageBreakPreview" topLeftCell="A7" zoomScaleNormal="100" zoomScaleSheetLayoutView="100" workbookViewId="0">
      <selection activeCell="D38" sqref="D38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400" t="s">
        <v>151</v>
      </c>
      <c r="B1" s="402"/>
      <c r="C1" s="402"/>
      <c r="D1" s="402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152</v>
      </c>
    </row>
    <row r="3" spans="1:4" ht="18.75" x14ac:dyDescent="0.25">
      <c r="A3" s="143" t="s">
        <v>223</v>
      </c>
      <c r="B3" s="144"/>
      <c r="C3" s="143"/>
      <c r="D3" s="144"/>
    </row>
    <row r="4" spans="1:4" ht="15.75" x14ac:dyDescent="0.25">
      <c r="A4" s="167"/>
      <c r="B4" s="172"/>
      <c r="C4" s="172"/>
      <c r="D4" s="167"/>
    </row>
    <row r="5" spans="1:4" ht="18.75" x14ac:dyDescent="0.25">
      <c r="A5" s="68"/>
      <c r="B5" s="100"/>
      <c r="C5" s="68"/>
      <c r="D5" s="100"/>
    </row>
    <row r="6" spans="1:4" ht="18.75" x14ac:dyDescent="0.25">
      <c r="A6" s="68"/>
      <c r="B6" s="100"/>
      <c r="C6" s="68"/>
      <c r="D6" s="100"/>
    </row>
    <row r="7" spans="1:4" ht="18.75" x14ac:dyDescent="0.25">
      <c r="A7" s="68"/>
      <c r="B7" s="100"/>
      <c r="C7" s="68"/>
      <c r="D7" s="100"/>
    </row>
    <row r="8" spans="1:4" ht="18.75" x14ac:dyDescent="0.25">
      <c r="A8" s="68"/>
      <c r="B8" s="100"/>
      <c r="C8" s="68"/>
      <c r="D8" s="100"/>
    </row>
    <row r="9" spans="1:4" ht="18.75" x14ac:dyDescent="0.25">
      <c r="A9" s="68"/>
      <c r="B9" s="100"/>
      <c r="C9" s="68"/>
      <c r="D9" s="100"/>
    </row>
    <row r="10" spans="1:4" ht="18.75" x14ac:dyDescent="0.25">
      <c r="A10" s="143" t="s">
        <v>124</v>
      </c>
      <c r="B10" s="155"/>
      <c r="C10" s="143"/>
      <c r="D10" s="144"/>
    </row>
    <row r="11" spans="1:4" ht="15.75" customHeight="1" x14ac:dyDescent="0.25">
      <c r="A11" s="297" t="s">
        <v>410</v>
      </c>
      <c r="B11" s="298">
        <v>43891</v>
      </c>
      <c r="C11" s="297" t="s">
        <v>349</v>
      </c>
      <c r="D11" s="297" t="s">
        <v>350</v>
      </c>
    </row>
    <row r="12" spans="1:4" ht="15.75" x14ac:dyDescent="0.25">
      <c r="A12" s="167"/>
      <c r="B12" s="172"/>
      <c r="C12" s="172"/>
      <c r="D12" s="167"/>
    </row>
    <row r="13" spans="1:4" ht="15.75" x14ac:dyDescent="0.25">
      <c r="A13" s="201"/>
      <c r="B13" s="172"/>
      <c r="C13" s="167"/>
      <c r="D13" s="167"/>
    </row>
    <row r="14" spans="1:4" ht="15.75" x14ac:dyDescent="0.25">
      <c r="A14" s="167"/>
      <c r="B14" s="175"/>
      <c r="C14" s="167"/>
      <c r="D14" s="167"/>
    </row>
    <row r="15" spans="1:4" ht="13.5" customHeight="1" x14ac:dyDescent="0.25">
      <c r="A15" s="313" t="s">
        <v>239</v>
      </c>
      <c r="B15" s="312"/>
      <c r="C15" s="311"/>
      <c r="D15" s="311"/>
    </row>
    <row r="16" spans="1:4" ht="16.5" customHeight="1" x14ac:dyDescent="0.25">
      <c r="A16" s="167"/>
      <c r="B16" s="175"/>
      <c r="C16" s="167"/>
      <c r="D16" s="167"/>
    </row>
    <row r="17" spans="1:4" ht="15.75" x14ac:dyDescent="0.25">
      <c r="A17" s="177"/>
      <c r="B17" s="189"/>
      <c r="C17" s="177"/>
      <c r="D17" s="190"/>
    </row>
    <row r="18" spans="1:4" ht="18.75" x14ac:dyDescent="0.25">
      <c r="A18" s="68"/>
      <c r="B18" s="100"/>
      <c r="C18" s="68"/>
      <c r="D18" s="100"/>
    </row>
    <row r="19" spans="1:4" ht="18.75" x14ac:dyDescent="0.25">
      <c r="A19" s="143" t="s">
        <v>237</v>
      </c>
      <c r="B19" s="155"/>
      <c r="C19" s="143"/>
      <c r="D19" s="144"/>
    </row>
    <row r="20" spans="1:4" ht="17.25" customHeight="1" x14ac:dyDescent="0.25">
      <c r="A20" s="297" t="s">
        <v>351</v>
      </c>
      <c r="B20" s="299">
        <v>43863</v>
      </c>
      <c r="C20" s="300" t="s">
        <v>207</v>
      </c>
      <c r="D20" s="300" t="s">
        <v>352</v>
      </c>
    </row>
    <row r="21" spans="1:4" ht="30.75" customHeight="1" x14ac:dyDescent="0.25">
      <c r="A21" s="297" t="s">
        <v>353</v>
      </c>
      <c r="B21" s="301">
        <v>43842</v>
      </c>
      <c r="C21" s="297" t="s">
        <v>207</v>
      </c>
      <c r="D21" s="297" t="s">
        <v>354</v>
      </c>
    </row>
    <row r="22" spans="1:4" ht="19.5" customHeight="1" x14ac:dyDescent="0.25">
      <c r="A22" s="297" t="s">
        <v>355</v>
      </c>
      <c r="B22" s="297" t="s">
        <v>356</v>
      </c>
      <c r="C22" s="297" t="s">
        <v>357</v>
      </c>
      <c r="D22" s="297" t="s">
        <v>358</v>
      </c>
    </row>
    <row r="23" spans="1:4" ht="24" x14ac:dyDescent="0.25">
      <c r="A23" s="297" t="s">
        <v>359</v>
      </c>
      <c r="B23" s="297" t="s">
        <v>360</v>
      </c>
      <c r="C23" s="297" t="s">
        <v>361</v>
      </c>
      <c r="D23" s="297" t="s">
        <v>362</v>
      </c>
    </row>
    <row r="24" spans="1:4" ht="36" x14ac:dyDescent="0.25">
      <c r="A24" s="297" t="s">
        <v>363</v>
      </c>
      <c r="B24" s="302" t="s">
        <v>364</v>
      </c>
      <c r="C24" s="302" t="s">
        <v>207</v>
      </c>
      <c r="D24" s="297" t="s">
        <v>365</v>
      </c>
    </row>
    <row r="25" spans="1:4" ht="18" customHeight="1" x14ac:dyDescent="0.25">
      <c r="A25" s="297" t="s">
        <v>366</v>
      </c>
      <c r="B25" s="298" t="s">
        <v>367</v>
      </c>
      <c r="C25" s="297" t="s">
        <v>368</v>
      </c>
      <c r="D25" s="297" t="s">
        <v>369</v>
      </c>
    </row>
    <row r="26" spans="1:4" ht="48" x14ac:dyDescent="0.25">
      <c r="A26" s="297" t="s">
        <v>370</v>
      </c>
      <c r="B26" s="302" t="s">
        <v>356</v>
      </c>
      <c r="C26" s="302" t="s">
        <v>207</v>
      </c>
      <c r="D26" s="297" t="s">
        <v>371</v>
      </c>
    </row>
    <row r="27" spans="1:4" ht="84" x14ac:dyDescent="0.25">
      <c r="A27" s="297" t="s">
        <v>372</v>
      </c>
      <c r="B27" s="297">
        <v>43777</v>
      </c>
      <c r="C27" s="297" t="s">
        <v>207</v>
      </c>
      <c r="D27" s="297" t="s">
        <v>373</v>
      </c>
    </row>
    <row r="28" spans="1:4" ht="24" x14ac:dyDescent="0.25">
      <c r="A28" s="297" t="s">
        <v>374</v>
      </c>
      <c r="B28" s="301">
        <v>43921</v>
      </c>
      <c r="C28" s="297" t="s">
        <v>207</v>
      </c>
      <c r="D28" s="297" t="s">
        <v>375</v>
      </c>
    </row>
    <row r="29" spans="1:4" ht="18" customHeight="1" x14ac:dyDescent="0.25">
      <c r="A29" s="291" t="s">
        <v>414</v>
      </c>
      <c r="B29" s="297" t="s">
        <v>360</v>
      </c>
      <c r="C29" s="297" t="s">
        <v>368</v>
      </c>
      <c r="D29" s="297" t="s">
        <v>415</v>
      </c>
    </row>
    <row r="30" spans="1:4" ht="18.75" customHeight="1" x14ac:dyDescent="0.25">
      <c r="A30" s="321" t="s">
        <v>438</v>
      </c>
      <c r="B30" s="167" t="s">
        <v>418</v>
      </c>
      <c r="C30" s="319" t="s">
        <v>439</v>
      </c>
      <c r="D30" s="319" t="s">
        <v>440</v>
      </c>
    </row>
    <row r="31" spans="1:4" ht="19.5" customHeight="1" x14ac:dyDescent="0.25">
      <c r="A31" s="167"/>
      <c r="B31" s="172"/>
      <c r="C31" s="167"/>
      <c r="D31" s="167"/>
    </row>
    <row r="32" spans="1:4" ht="22.5" customHeight="1" x14ac:dyDescent="0.25">
      <c r="A32" s="167"/>
      <c r="B32" s="172"/>
      <c r="C32" s="167"/>
      <c r="D32" s="167"/>
    </row>
    <row r="33" spans="1:4" ht="15.75" hidden="1" customHeight="1" x14ac:dyDescent="0.25">
      <c r="A33" s="167"/>
      <c r="B33" s="172"/>
      <c r="C33" s="167"/>
      <c r="D33" s="167"/>
    </row>
    <row r="34" spans="1:4" ht="21.75" customHeight="1" x14ac:dyDescent="0.25">
      <c r="A34" s="167"/>
      <c r="B34" s="167"/>
      <c r="C34" s="167"/>
      <c r="D34" s="167"/>
    </row>
    <row r="35" spans="1:4" ht="23.25" customHeight="1" x14ac:dyDescent="0.25">
      <c r="A35" s="167"/>
      <c r="B35" s="167"/>
      <c r="C35" s="167"/>
      <c r="D35" s="167"/>
    </row>
    <row r="36" spans="1:4" ht="23.25" customHeight="1" x14ac:dyDescent="0.25">
      <c r="A36" s="167"/>
      <c r="B36" s="167"/>
      <c r="C36" s="167"/>
      <c r="D36" s="167"/>
    </row>
    <row r="37" spans="1:4" ht="18" customHeight="1" x14ac:dyDescent="0.25">
      <c r="A37" s="167"/>
      <c r="B37" s="172"/>
      <c r="C37" s="167"/>
      <c r="D37" s="167"/>
    </row>
    <row r="38" spans="1:4" ht="18" customHeight="1" x14ac:dyDescent="0.25">
      <c r="A38" s="167"/>
      <c r="B38" s="172"/>
      <c r="C38" s="167"/>
      <c r="D38" s="167"/>
    </row>
    <row r="39" spans="1:4" ht="19.5" customHeight="1" x14ac:dyDescent="0.25">
      <c r="A39" s="167"/>
      <c r="B39" s="172"/>
      <c r="C39" s="167"/>
      <c r="D39" s="167"/>
    </row>
    <row r="40" spans="1:4" ht="18.75" customHeight="1" x14ac:dyDescent="0.25">
      <c r="A40" s="167"/>
      <c r="B40" s="167"/>
      <c r="C40" s="167"/>
      <c r="D40" s="167"/>
    </row>
    <row r="41" spans="1:4" ht="18.75" customHeight="1" x14ac:dyDescent="0.25">
      <c r="A41" s="171"/>
      <c r="B41" s="170"/>
      <c r="C41" s="171"/>
      <c r="D41" s="167"/>
    </row>
    <row r="42" spans="1:4" ht="18.75" customHeight="1" x14ac:dyDescent="0.25">
      <c r="A42" s="167"/>
      <c r="B42" s="167"/>
      <c r="C42" s="167"/>
      <c r="D42" s="167"/>
    </row>
    <row r="43" spans="1:4" ht="20.25" customHeight="1" x14ac:dyDescent="0.25">
      <c r="A43" s="167"/>
      <c r="B43" s="168"/>
      <c r="C43" s="167"/>
      <c r="D43" s="167"/>
    </row>
    <row r="44" spans="1:4" ht="17.25" customHeight="1" x14ac:dyDescent="0.25">
      <c r="A44" s="167"/>
      <c r="B44" s="172"/>
      <c r="C44" s="167"/>
      <c r="D44" s="167"/>
    </row>
    <row r="45" spans="1:4" ht="18" customHeight="1" x14ac:dyDescent="0.25">
      <c r="A45" s="167"/>
      <c r="B45" s="168"/>
      <c r="C45" s="167"/>
      <c r="D45" s="167"/>
    </row>
    <row r="46" spans="1:4" ht="15.75" customHeight="1" x14ac:dyDescent="0.25">
      <c r="A46" s="167"/>
      <c r="B46" s="172"/>
      <c r="C46" s="167"/>
      <c r="D46" s="167"/>
    </row>
    <row r="47" spans="1:4" ht="17.25" customHeight="1" x14ac:dyDescent="0.25">
      <c r="A47" s="167"/>
      <c r="B47" s="172"/>
      <c r="C47" s="167"/>
      <c r="D47" s="167"/>
    </row>
    <row r="48" spans="1:4" ht="19.5" customHeight="1" x14ac:dyDescent="0.25">
      <c r="A48" s="173"/>
      <c r="B48" s="172"/>
      <c r="C48" s="167"/>
      <c r="D48" s="167"/>
    </row>
    <row r="49" spans="1:4" ht="14.25" customHeight="1" x14ac:dyDescent="0.25">
      <c r="A49" s="167"/>
      <c r="B49" s="172"/>
      <c r="C49" s="167"/>
      <c r="D49" s="167"/>
    </row>
    <row r="50" spans="1:4" ht="18" customHeight="1" x14ac:dyDescent="0.25">
      <c r="A50" s="167"/>
      <c r="B50" s="172"/>
      <c r="C50" s="167"/>
      <c r="D50" s="167"/>
    </row>
    <row r="51" spans="1:4" ht="16.5" customHeight="1" x14ac:dyDescent="0.25">
      <c r="A51" s="167"/>
      <c r="B51" s="172"/>
      <c r="C51" s="167"/>
      <c r="D51" s="167"/>
    </row>
    <row r="52" spans="1:4" ht="15.75" customHeight="1" x14ac:dyDescent="0.25">
      <c r="A52" s="167"/>
      <c r="B52" s="172"/>
      <c r="C52" s="167"/>
      <c r="D52" s="167"/>
    </row>
    <row r="53" spans="1:4" ht="16.5" customHeight="1" x14ac:dyDescent="0.25">
      <c r="A53" s="167"/>
      <c r="B53" s="172"/>
      <c r="C53" s="167"/>
      <c r="D53" s="167"/>
    </row>
    <row r="54" spans="1:4" ht="15.75" customHeight="1" x14ac:dyDescent="0.25">
      <c r="A54" s="167"/>
      <c r="B54" s="167"/>
      <c r="C54" s="167"/>
      <c r="D54" s="167"/>
    </row>
    <row r="55" spans="1:4" ht="18.75" customHeight="1" x14ac:dyDescent="0.25">
      <c r="A55" s="167"/>
      <c r="B55" s="172"/>
      <c r="C55" s="167"/>
      <c r="D55" s="167"/>
    </row>
    <row r="56" spans="1:4" ht="17.25" customHeight="1" x14ac:dyDescent="0.25">
      <c r="A56" s="167"/>
      <c r="B56" s="167"/>
      <c r="C56" s="176"/>
      <c r="D56" s="167"/>
    </row>
    <row r="57" spans="1:4" ht="18" customHeight="1" x14ac:dyDescent="0.25">
      <c r="A57" s="167"/>
      <c r="B57" s="172"/>
      <c r="C57" s="167"/>
      <c r="D57" s="167"/>
    </row>
    <row r="58" spans="1:4" ht="18.75" customHeight="1" x14ac:dyDescent="0.25">
      <c r="A58" s="167"/>
      <c r="B58" s="172"/>
      <c r="C58" s="167"/>
      <c r="D58" s="167"/>
    </row>
    <row r="59" spans="1:4" ht="18" customHeight="1" x14ac:dyDescent="0.25">
      <c r="A59" s="167"/>
      <c r="B59" s="172"/>
      <c r="C59" s="167"/>
      <c r="D59" s="167"/>
    </row>
    <row r="60" spans="1:4" ht="18.75" customHeight="1" x14ac:dyDescent="0.25">
      <c r="A60" s="167"/>
      <c r="B60" s="172"/>
      <c r="C60" s="167"/>
      <c r="D60" s="167"/>
    </row>
    <row r="61" spans="1:4" ht="16.5" customHeight="1" x14ac:dyDescent="0.25">
      <c r="A61" s="167"/>
      <c r="B61" s="172"/>
      <c r="C61" s="167"/>
      <c r="D61" s="167"/>
    </row>
    <row r="62" spans="1:4" ht="18" customHeight="1" x14ac:dyDescent="0.25">
      <c r="A62" s="167"/>
      <c r="B62" s="172"/>
      <c r="C62" s="167"/>
      <c r="D62" s="167"/>
    </row>
    <row r="63" spans="1:4" ht="18" customHeight="1" x14ac:dyDescent="0.25">
      <c r="A63" s="167"/>
      <c r="B63" s="172"/>
      <c r="C63" s="167"/>
      <c r="D63" s="167"/>
    </row>
    <row r="64" spans="1:4" ht="18" customHeight="1" x14ac:dyDescent="0.25">
      <c r="A64" s="167"/>
      <c r="B64" s="172"/>
      <c r="C64" s="167"/>
      <c r="D64" s="167"/>
    </row>
    <row r="65" spans="1:4" ht="17.25" customHeight="1" x14ac:dyDescent="0.25">
      <c r="A65" s="167"/>
      <c r="B65" s="172"/>
      <c r="C65" s="167"/>
      <c r="D65" s="167"/>
    </row>
    <row r="66" spans="1:4" ht="21.75" customHeight="1" x14ac:dyDescent="0.25">
      <c r="A66" s="167"/>
      <c r="B66" s="172"/>
      <c r="C66" s="167"/>
      <c r="D66" s="167"/>
    </row>
    <row r="67" spans="1:4" ht="18" customHeight="1" x14ac:dyDescent="0.25">
      <c r="A67" s="167"/>
      <c r="B67" s="167"/>
      <c r="C67" s="167"/>
      <c r="D67" s="167"/>
    </row>
    <row r="68" spans="1:4" ht="14.25" customHeight="1" x14ac:dyDescent="0.25">
      <c r="A68" s="167"/>
      <c r="B68" s="172"/>
      <c r="C68" s="186"/>
      <c r="D68" s="167"/>
    </row>
    <row r="69" spans="1:4" ht="14.25" customHeight="1" x14ac:dyDescent="0.25">
      <c r="A69" s="167"/>
      <c r="B69" s="167"/>
      <c r="C69" s="169"/>
      <c r="D69" s="167"/>
    </row>
    <row r="70" spans="1:4" ht="15" customHeight="1" x14ac:dyDescent="0.25">
      <c r="A70" s="167"/>
      <c r="B70" s="167"/>
      <c r="C70" s="169"/>
      <c r="D70" s="167"/>
    </row>
    <row r="71" spans="1:4" ht="14.25" customHeight="1" x14ac:dyDescent="0.25">
      <c r="A71" s="167"/>
      <c r="B71" s="172"/>
      <c r="C71" s="167"/>
      <c r="D71" s="167"/>
    </row>
    <row r="72" spans="1:4" ht="15" customHeight="1" x14ac:dyDescent="0.25">
      <c r="A72" s="167"/>
      <c r="B72" s="172"/>
      <c r="C72" s="167"/>
      <c r="D72" s="167"/>
    </row>
    <row r="73" spans="1:4" ht="16.5" customHeight="1" x14ac:dyDescent="0.25">
      <c r="A73" s="167"/>
      <c r="B73" s="172"/>
      <c r="C73" s="167"/>
      <c r="D73" s="167"/>
    </row>
    <row r="74" spans="1:4" ht="15.75" customHeight="1" x14ac:dyDescent="0.25">
      <c r="A74" s="200"/>
      <c r="B74" s="172"/>
      <c r="C74" s="200"/>
      <c r="D74" s="167"/>
    </row>
    <row r="75" spans="1:4" ht="18" customHeight="1" x14ac:dyDescent="0.25">
      <c r="A75" s="167"/>
      <c r="B75" s="172"/>
      <c r="C75" s="167"/>
      <c r="D75" s="167"/>
    </row>
    <row r="76" spans="1:4" ht="18" customHeight="1" x14ac:dyDescent="0.25">
      <c r="A76" s="167"/>
      <c r="B76" s="172"/>
      <c r="C76" s="167"/>
      <c r="D76" s="167"/>
    </row>
    <row r="77" spans="1:4" ht="15.75" customHeight="1" x14ac:dyDescent="0.25">
      <c r="A77" s="167"/>
      <c r="B77" s="167"/>
      <c r="C77" s="167"/>
      <c r="D77" s="167"/>
    </row>
    <row r="78" spans="1:4" ht="15.75" customHeight="1" x14ac:dyDescent="0.25">
      <c r="A78" s="167"/>
      <c r="B78" s="172"/>
      <c r="C78" s="167"/>
      <c r="D78" s="167"/>
    </row>
    <row r="79" spans="1:4" ht="18" customHeight="1" x14ac:dyDescent="0.25">
      <c r="A79" s="200"/>
      <c r="B79" s="172"/>
      <c r="C79" s="167"/>
      <c r="D79" s="167"/>
    </row>
    <row r="80" spans="1:4" ht="16.5" customHeight="1" x14ac:dyDescent="0.25">
      <c r="A80" s="167"/>
      <c r="B80" s="172"/>
      <c r="C80" s="167"/>
      <c r="D80" s="167"/>
    </row>
    <row r="81" spans="1:4" ht="15" customHeight="1" x14ac:dyDescent="0.25">
      <c r="A81" s="167"/>
      <c r="B81" s="172"/>
      <c r="C81" s="167"/>
      <c r="D81" s="167"/>
    </row>
    <row r="82" spans="1:4" ht="20.25" customHeight="1" x14ac:dyDescent="0.25">
      <c r="A82" s="167"/>
      <c r="B82" s="167"/>
      <c r="C82" s="167"/>
      <c r="D82" s="167"/>
    </row>
    <row r="83" spans="1:4" ht="18.75" customHeight="1" x14ac:dyDescent="0.25">
      <c r="A83" s="185"/>
      <c r="B83" s="187"/>
      <c r="C83" s="193"/>
      <c r="D83" s="194"/>
    </row>
    <row r="84" spans="1:4" ht="18.75" customHeight="1" x14ac:dyDescent="0.25">
      <c r="A84" s="143" t="s">
        <v>238</v>
      </c>
      <c r="B84" s="155"/>
      <c r="C84" s="143"/>
      <c r="D84" s="144"/>
    </row>
    <row r="85" spans="1:4" ht="14.25" customHeight="1" x14ac:dyDescent="0.25">
      <c r="A85" s="297" t="s">
        <v>376</v>
      </c>
      <c r="B85" s="301" t="s">
        <v>377</v>
      </c>
      <c r="C85" s="297" t="s">
        <v>378</v>
      </c>
      <c r="D85" s="297" t="s">
        <v>379</v>
      </c>
    </row>
    <row r="86" spans="1:4" ht="15.75" customHeight="1" x14ac:dyDescent="0.25">
      <c r="A86" s="314" t="s">
        <v>441</v>
      </c>
      <c r="B86" s="297" t="s">
        <v>442</v>
      </c>
      <c r="C86" s="297"/>
      <c r="D86" s="314" t="s">
        <v>443</v>
      </c>
    </row>
    <row r="87" spans="1:4" ht="15" customHeight="1" x14ac:dyDescent="0.25">
      <c r="A87" s="297"/>
      <c r="B87" s="297"/>
      <c r="C87" s="297"/>
      <c r="D87" s="297"/>
    </row>
    <row r="88" spans="1:4" ht="16.5" customHeight="1" x14ac:dyDescent="0.25">
      <c r="A88" s="167"/>
      <c r="B88" s="172"/>
      <c r="C88" s="167"/>
      <c r="D88" s="167"/>
    </row>
    <row r="89" spans="1:4" ht="17.25" customHeight="1" x14ac:dyDescent="0.25">
      <c r="A89" s="167"/>
      <c r="B89" s="167"/>
      <c r="C89" s="167"/>
      <c r="D89" s="177"/>
    </row>
    <row r="90" spans="1:4" ht="16.5" customHeight="1" x14ac:dyDescent="0.25">
      <c r="A90" s="167"/>
      <c r="B90" s="172"/>
      <c r="C90" s="167"/>
      <c r="D90" s="167"/>
    </row>
    <row r="91" spans="1:4" ht="15" customHeight="1" x14ac:dyDescent="0.25">
      <c r="A91" s="167"/>
      <c r="B91" s="167"/>
      <c r="C91" s="167"/>
      <c r="D91" s="167"/>
    </row>
    <row r="92" spans="1:4" ht="17.25" customHeight="1" x14ac:dyDescent="0.25">
      <c r="A92" s="167"/>
      <c r="B92" s="172"/>
      <c r="C92" s="172"/>
      <c r="D92" s="167"/>
    </row>
    <row r="93" spans="1:4" ht="17.25" customHeight="1" x14ac:dyDescent="0.25">
      <c r="A93" s="167"/>
      <c r="B93" s="172"/>
      <c r="C93" s="167"/>
      <c r="D93" s="167"/>
    </row>
    <row r="94" spans="1:4" ht="15" customHeight="1" x14ac:dyDescent="0.25">
      <c r="A94" s="173"/>
      <c r="B94" s="172"/>
      <c r="C94" s="167"/>
      <c r="D94" s="167"/>
    </row>
    <row r="95" spans="1:4" ht="17.25" customHeight="1" x14ac:dyDescent="0.25">
      <c r="A95" s="167"/>
      <c r="B95" s="172"/>
      <c r="C95" s="167"/>
      <c r="D95" s="167"/>
    </row>
    <row r="96" spans="1:4" ht="15.75" customHeight="1" x14ac:dyDescent="0.25">
      <c r="A96" s="167"/>
      <c r="B96" s="172"/>
      <c r="C96" s="167"/>
      <c r="D96" s="167"/>
    </row>
    <row r="97" spans="1:4" ht="16.5" customHeight="1" x14ac:dyDescent="0.25">
      <c r="A97" s="167"/>
      <c r="B97" s="167"/>
      <c r="C97" s="167"/>
      <c r="D97" s="167"/>
    </row>
    <row r="98" spans="1:4" ht="16.5" customHeight="1" x14ac:dyDescent="0.25">
      <c r="A98" s="167"/>
      <c r="B98" s="172"/>
      <c r="C98" s="167"/>
      <c r="D98" s="167"/>
    </row>
    <row r="99" spans="1:4" ht="15.75" customHeight="1" x14ac:dyDescent="0.25">
      <c r="A99" s="167"/>
      <c r="B99" s="167"/>
      <c r="C99" s="167"/>
      <c r="D99" s="167"/>
    </row>
    <row r="100" spans="1:4" ht="18" customHeight="1" x14ac:dyDescent="0.25">
      <c r="A100" s="167"/>
      <c r="B100" s="172"/>
      <c r="C100" s="167"/>
      <c r="D100" s="167"/>
    </row>
    <row r="101" spans="1:4" ht="14.25" customHeight="1" x14ac:dyDescent="0.25">
      <c r="A101" s="167"/>
      <c r="B101" s="167"/>
      <c r="C101" s="167"/>
      <c r="D101" s="167"/>
    </row>
    <row r="102" spans="1:4" ht="16.5" customHeight="1" x14ac:dyDescent="0.25">
      <c r="A102" s="167"/>
      <c r="B102" s="167"/>
      <c r="C102" s="167"/>
      <c r="D102" s="167"/>
    </row>
    <row r="103" spans="1:4" ht="18.75" customHeight="1" x14ac:dyDescent="0.25">
      <c r="A103" s="167"/>
      <c r="B103" s="172"/>
      <c r="C103" s="167"/>
      <c r="D103" s="167"/>
    </row>
    <row r="104" spans="1:4" ht="16.5" customHeight="1" x14ac:dyDescent="0.25">
      <c r="A104" s="167"/>
      <c r="B104" s="167"/>
      <c r="C104" s="167"/>
      <c r="D104" s="167"/>
    </row>
    <row r="105" spans="1:4" ht="17.25" customHeight="1" x14ac:dyDescent="0.25">
      <c r="A105" s="167"/>
      <c r="B105" s="172"/>
      <c r="C105" s="167"/>
      <c r="D105" s="167"/>
    </row>
    <row r="106" spans="1:4" ht="17.25" customHeight="1" x14ac:dyDescent="0.25">
      <c r="A106" s="199"/>
      <c r="B106" s="171"/>
      <c r="C106" s="199"/>
      <c r="D106" s="194"/>
    </row>
    <row r="107" spans="1:4" ht="18.75" x14ac:dyDescent="0.25">
      <c r="A107" s="68"/>
      <c r="B107" s="100"/>
      <c r="C107" s="68"/>
      <c r="D107" s="100"/>
    </row>
    <row r="108" spans="1:4" ht="18.75" x14ac:dyDescent="0.25">
      <c r="A108" s="143" t="s">
        <v>234</v>
      </c>
      <c r="B108" s="155"/>
      <c r="C108" s="143"/>
      <c r="D108" s="144"/>
    </row>
    <row r="109" spans="1:4" ht="36" x14ac:dyDescent="0.25">
      <c r="A109" s="303" t="s">
        <v>380</v>
      </c>
      <c r="B109" s="304" t="s">
        <v>364</v>
      </c>
      <c r="C109" s="303" t="s">
        <v>207</v>
      </c>
      <c r="D109" s="304" t="s">
        <v>381</v>
      </c>
    </row>
    <row r="110" spans="1:4" ht="18.75" x14ac:dyDescent="0.25">
      <c r="A110" s="68"/>
      <c r="B110" s="100"/>
      <c r="C110" s="68"/>
      <c r="D110" s="100"/>
    </row>
    <row r="111" spans="1:4" ht="18.75" x14ac:dyDescent="0.25">
      <c r="A111" s="68"/>
      <c r="B111" s="100"/>
      <c r="C111" s="68"/>
      <c r="D111" s="100"/>
    </row>
    <row r="112" spans="1:4" ht="18.75" x14ac:dyDescent="0.25">
      <c r="A112" s="68"/>
      <c r="B112" s="100"/>
      <c r="C112" s="68"/>
      <c r="D112" s="100"/>
    </row>
    <row r="113" spans="1:4" ht="18.75" x14ac:dyDescent="0.25">
      <c r="A113" s="68"/>
      <c r="B113" s="100"/>
      <c r="C113" s="68"/>
      <c r="D113" s="100"/>
    </row>
    <row r="114" spans="1:4" ht="18.75" x14ac:dyDescent="0.25">
      <c r="A114" s="68"/>
      <c r="B114" s="100"/>
      <c r="C114" s="68"/>
      <c r="D114" s="100"/>
    </row>
    <row r="115" spans="1:4" ht="18.75" x14ac:dyDescent="0.25">
      <c r="A115" s="68"/>
      <c r="B115" s="100"/>
      <c r="C115" s="68"/>
      <c r="D115" s="100"/>
    </row>
    <row r="116" spans="1:4" ht="18.75" x14ac:dyDescent="0.25">
      <c r="A116" s="68"/>
      <c r="B116" s="100"/>
      <c r="C116" s="68"/>
      <c r="D116" s="100"/>
    </row>
    <row r="117" spans="1:4" ht="18.75" x14ac:dyDescent="0.25">
      <c r="A117" s="68"/>
      <c r="B117" s="100"/>
      <c r="C117" s="68"/>
      <c r="D117" s="100"/>
    </row>
    <row r="118" spans="1:4" ht="18.75" x14ac:dyDescent="0.25">
      <c r="A118" s="68"/>
      <c r="B118" s="100"/>
      <c r="C118" s="68"/>
      <c r="D118" s="100"/>
    </row>
    <row r="119" spans="1:4" ht="18.75" x14ac:dyDescent="0.25">
      <c r="A119" s="68"/>
      <c r="B119" s="100"/>
      <c r="C119" s="68"/>
      <c r="D119" s="100"/>
    </row>
    <row r="120" spans="1:4" ht="18.75" x14ac:dyDescent="0.25">
      <c r="A120" s="143" t="s">
        <v>240</v>
      </c>
      <c r="B120" s="155"/>
      <c r="C120" s="143"/>
      <c r="D120" s="144"/>
    </row>
    <row r="121" spans="1:4" ht="72" x14ac:dyDescent="0.25">
      <c r="A121" s="297" t="s">
        <v>382</v>
      </c>
      <c r="B121" s="301" t="s">
        <v>360</v>
      </c>
      <c r="C121" s="297" t="s">
        <v>383</v>
      </c>
      <c r="D121" s="297" t="s">
        <v>384</v>
      </c>
    </row>
    <row r="122" spans="1:4" ht="16.5" customHeight="1" x14ac:dyDescent="0.25">
      <c r="A122" s="297" t="s">
        <v>385</v>
      </c>
      <c r="B122" s="301" t="s">
        <v>386</v>
      </c>
      <c r="C122" s="297" t="s">
        <v>387</v>
      </c>
      <c r="D122" s="297" t="s">
        <v>388</v>
      </c>
    </row>
    <row r="123" spans="1:4" ht="14.25" customHeight="1" x14ac:dyDescent="0.25">
      <c r="A123" s="296" t="s">
        <v>416</v>
      </c>
      <c r="B123" s="301" t="s">
        <v>418</v>
      </c>
      <c r="C123" s="297" t="s">
        <v>387</v>
      </c>
      <c r="D123" s="296" t="s">
        <v>417</v>
      </c>
    </row>
    <row r="124" spans="1:4" ht="16.5" customHeight="1" x14ac:dyDescent="0.25">
      <c r="A124" s="167"/>
      <c r="B124" s="167"/>
      <c r="C124" s="167"/>
      <c r="D124" s="167"/>
    </row>
    <row r="125" spans="1:4" ht="15.75" x14ac:dyDescent="0.25">
      <c r="A125" s="167"/>
      <c r="B125" s="172"/>
      <c r="C125" s="167"/>
      <c r="D125" s="167"/>
    </row>
    <row r="126" spans="1:4" ht="15.75" x14ac:dyDescent="0.25">
      <c r="A126" s="167"/>
      <c r="B126" s="179"/>
      <c r="C126" s="167"/>
      <c r="D126" s="167"/>
    </row>
    <row r="127" spans="1:4" ht="16.5" customHeight="1" x14ac:dyDescent="0.25">
      <c r="A127" s="167"/>
      <c r="B127" s="172"/>
      <c r="C127" s="167"/>
      <c r="D127" s="167"/>
    </row>
    <row r="128" spans="1:4" ht="16.5" customHeight="1" x14ac:dyDescent="0.25">
      <c r="A128" s="167"/>
      <c r="B128" s="172"/>
      <c r="C128" s="167"/>
      <c r="D128" s="167"/>
    </row>
    <row r="129" spans="1:4" ht="15" customHeight="1" x14ac:dyDescent="0.25">
      <c r="A129" s="167"/>
      <c r="B129" s="167"/>
      <c r="C129" s="167"/>
      <c r="D129" s="178"/>
    </row>
    <row r="130" spans="1:4" ht="16.5" customHeight="1" x14ac:dyDescent="0.25">
      <c r="A130" s="167"/>
      <c r="B130" s="167"/>
      <c r="C130" s="167"/>
      <c r="D130" s="167"/>
    </row>
    <row r="131" spans="1:4" ht="15" customHeight="1" x14ac:dyDescent="0.25">
      <c r="A131" s="167"/>
      <c r="B131" s="172"/>
      <c r="C131" s="167"/>
      <c r="D131" s="167"/>
    </row>
    <row r="132" spans="1:4" ht="17.25" customHeight="1" x14ac:dyDescent="0.25">
      <c r="A132" s="167"/>
      <c r="B132" s="172"/>
      <c r="C132" s="167"/>
      <c r="D132" s="167"/>
    </row>
    <row r="133" spans="1:4" ht="17.25" customHeight="1" x14ac:dyDescent="0.25">
      <c r="A133" s="167"/>
      <c r="B133" s="167"/>
      <c r="C133" s="167"/>
      <c r="D133" s="167"/>
    </row>
    <row r="134" spans="1:4" ht="18.75" customHeight="1" x14ac:dyDescent="0.25">
      <c r="A134" s="167"/>
      <c r="B134" s="167"/>
      <c r="C134" s="167"/>
      <c r="D134" s="167"/>
    </row>
    <row r="135" spans="1:4" ht="16.5" customHeight="1" x14ac:dyDescent="0.25">
      <c r="A135" s="167"/>
      <c r="B135" s="172"/>
      <c r="C135" s="167"/>
      <c r="D135" s="167"/>
    </row>
    <row r="136" spans="1:4" ht="16.5" customHeight="1" x14ac:dyDescent="0.25">
      <c r="A136" s="167"/>
      <c r="B136" s="172"/>
      <c r="C136" s="167"/>
      <c r="D136" s="167"/>
    </row>
    <row r="137" spans="1:4" ht="18" customHeight="1" x14ac:dyDescent="0.25">
      <c r="A137" s="167"/>
      <c r="B137" s="169"/>
      <c r="C137" s="167"/>
      <c r="D137" s="167"/>
    </row>
    <row r="138" spans="1:4" ht="16.5" customHeight="1" x14ac:dyDescent="0.25">
      <c r="A138" s="167"/>
      <c r="B138" s="172"/>
      <c r="C138" s="167"/>
      <c r="D138" s="167"/>
    </row>
    <row r="139" spans="1:4" ht="18.75" customHeight="1" x14ac:dyDescent="0.25">
      <c r="A139" s="167"/>
      <c r="B139" s="167"/>
      <c r="C139" s="167"/>
      <c r="D139" s="167"/>
    </row>
    <row r="140" spans="1:4" ht="18" customHeight="1" x14ac:dyDescent="0.25">
      <c r="A140" s="167"/>
      <c r="B140" s="167"/>
      <c r="C140" s="167"/>
      <c r="D140" s="167"/>
    </row>
    <row r="141" spans="1:4" ht="19.5" customHeight="1" x14ac:dyDescent="0.25">
      <c r="A141" s="167"/>
      <c r="B141" s="167"/>
      <c r="C141" s="167"/>
      <c r="D141" s="167"/>
    </row>
    <row r="142" spans="1:4" ht="16.5" customHeight="1" x14ac:dyDescent="0.25">
      <c r="A142" s="167"/>
      <c r="B142" s="167"/>
      <c r="C142" s="167"/>
      <c r="D142" s="167"/>
    </row>
    <row r="143" spans="1:4" ht="19.5" customHeight="1" x14ac:dyDescent="0.25">
      <c r="A143" s="167"/>
      <c r="B143" s="167"/>
      <c r="C143" s="167"/>
      <c r="D143" s="167"/>
    </row>
    <row r="144" spans="1:4" ht="18.75" customHeight="1" x14ac:dyDescent="0.25">
      <c r="A144" s="167"/>
      <c r="B144" s="172"/>
      <c r="C144" s="167"/>
      <c r="D144" s="167"/>
    </row>
    <row r="145" spans="1:4" ht="18" customHeight="1" x14ac:dyDescent="0.25">
      <c r="A145" s="167"/>
      <c r="B145" s="172"/>
      <c r="C145" s="167"/>
      <c r="D145" s="167"/>
    </row>
    <row r="146" spans="1:4" ht="15" customHeight="1" x14ac:dyDescent="0.25">
      <c r="A146" s="167"/>
      <c r="B146" s="172"/>
      <c r="C146" s="167"/>
      <c r="D146" s="167"/>
    </row>
    <row r="147" spans="1:4" ht="18.75" x14ac:dyDescent="0.25">
      <c r="A147" s="143" t="s">
        <v>235</v>
      </c>
      <c r="B147" s="155"/>
      <c r="C147" s="143"/>
      <c r="D147" s="144"/>
    </row>
    <row r="148" spans="1:4" ht="21" customHeight="1" x14ac:dyDescent="0.25">
      <c r="A148" s="296" t="s">
        <v>411</v>
      </c>
      <c r="B148" s="320">
        <v>44094</v>
      </c>
      <c r="C148" s="185" t="s">
        <v>412</v>
      </c>
      <c r="D148" s="167" t="s">
        <v>413</v>
      </c>
    </row>
    <row r="149" spans="1:4" ht="15" customHeight="1" x14ac:dyDescent="0.25">
      <c r="A149" s="167"/>
      <c r="B149" s="167"/>
      <c r="C149" s="167"/>
      <c r="D149" s="167"/>
    </row>
    <row r="150" spans="1:4" ht="15.75" customHeight="1" x14ac:dyDescent="0.25">
      <c r="A150" s="173"/>
      <c r="B150" s="173"/>
      <c r="C150" s="173"/>
      <c r="D150" s="173"/>
    </row>
    <row r="151" spans="1:4" ht="15.75" customHeight="1" x14ac:dyDescent="0.25">
      <c r="A151" s="173"/>
      <c r="B151" s="173"/>
      <c r="C151" s="173"/>
      <c r="D151" s="173"/>
    </row>
    <row r="152" spans="1:4" ht="17.25" customHeight="1" x14ac:dyDescent="0.25">
      <c r="A152" s="173"/>
      <c r="B152" s="173"/>
      <c r="C152" s="173"/>
      <c r="D152" s="173"/>
    </row>
    <row r="153" spans="1:4" ht="16.5" customHeight="1" x14ac:dyDescent="0.25">
      <c r="A153" s="173"/>
      <c r="B153" s="173"/>
      <c r="C153" s="173"/>
      <c r="D153" s="173"/>
    </row>
    <row r="154" spans="1:4" ht="17.25" customHeight="1" x14ac:dyDescent="0.25">
      <c r="A154" s="173"/>
      <c r="B154" s="172"/>
      <c r="C154" s="173"/>
      <c r="D154" s="173"/>
    </row>
    <row r="155" spans="1:4" ht="19.5" customHeight="1" x14ac:dyDescent="0.25">
      <c r="A155" s="167"/>
      <c r="B155" s="167"/>
      <c r="C155" s="177"/>
      <c r="D155" s="177"/>
    </row>
    <row r="156" spans="1:4" ht="15" customHeight="1" x14ac:dyDescent="0.25">
      <c r="A156" s="173"/>
      <c r="B156" s="173"/>
      <c r="C156" s="173"/>
      <c r="D156" s="173"/>
    </row>
    <row r="157" spans="1:4" ht="15" customHeight="1" x14ac:dyDescent="0.25">
      <c r="A157" s="167"/>
      <c r="B157" s="172"/>
      <c r="C157" s="167"/>
      <c r="D157" s="167"/>
    </row>
    <row r="158" spans="1:4" ht="18" customHeight="1" x14ac:dyDescent="0.25">
      <c r="A158" s="188"/>
      <c r="B158" s="173"/>
      <c r="C158" s="173"/>
      <c r="D158" s="173"/>
    </row>
    <row r="159" spans="1:4" ht="15" customHeight="1" x14ac:dyDescent="0.25">
      <c r="A159" s="167"/>
      <c r="B159" s="172"/>
      <c r="C159" s="167"/>
      <c r="D159" s="167"/>
    </row>
    <row r="160" spans="1:4" ht="17.25" customHeight="1" x14ac:dyDescent="0.25">
      <c r="A160" s="173"/>
      <c r="B160" s="173"/>
      <c r="C160" s="173"/>
      <c r="D160" s="173"/>
    </row>
    <row r="161" spans="1:4" ht="14.25" customHeight="1" x14ac:dyDescent="0.25">
      <c r="A161" s="173"/>
      <c r="B161" s="184"/>
      <c r="C161" s="173"/>
      <c r="D161" s="173"/>
    </row>
    <row r="162" spans="1:4" ht="16.5" customHeight="1" x14ac:dyDescent="0.25">
      <c r="A162" s="173"/>
      <c r="B162" s="173"/>
      <c r="C162" s="173"/>
      <c r="D162" s="173"/>
    </row>
    <row r="163" spans="1:4" ht="17.25" customHeight="1" x14ac:dyDescent="0.25">
      <c r="A163" s="167"/>
      <c r="B163" s="172"/>
      <c r="C163" s="167"/>
      <c r="D163" s="167"/>
    </row>
    <row r="164" spans="1:4" ht="17.25" customHeight="1" x14ac:dyDescent="0.25">
      <c r="A164" s="167"/>
      <c r="B164" s="172"/>
      <c r="C164" s="167"/>
      <c r="D164" s="167"/>
    </row>
    <row r="165" spans="1:4" ht="14.25" customHeight="1" x14ac:dyDescent="0.25">
      <c r="A165" s="167"/>
      <c r="B165" s="172"/>
      <c r="C165" s="167"/>
      <c r="D165" s="167"/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B11" sqref="B11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403" t="s">
        <v>163</v>
      </c>
      <c r="B1" s="403"/>
      <c r="C1" s="403"/>
      <c r="D1" s="218"/>
      <c r="E1" s="218"/>
    </row>
    <row r="2" spans="1:5" ht="18.75" x14ac:dyDescent="0.25">
      <c r="A2" s="389" t="s">
        <v>164</v>
      </c>
      <c r="B2" s="389"/>
      <c r="C2" s="389"/>
      <c r="D2" s="209"/>
      <c r="E2" s="209"/>
    </row>
    <row r="3" spans="1:5" ht="75.75" customHeight="1" x14ac:dyDescent="0.25">
      <c r="A3" s="212" t="s">
        <v>165</v>
      </c>
      <c r="B3" s="217" t="s">
        <v>243</v>
      </c>
      <c r="C3" s="215" t="s">
        <v>244</v>
      </c>
      <c r="D3" s="212" t="s">
        <v>245</v>
      </c>
      <c r="E3" s="212" t="s">
        <v>246</v>
      </c>
    </row>
    <row r="4" spans="1:5" ht="18.75" x14ac:dyDescent="0.3">
      <c r="A4" s="69" t="s">
        <v>166</v>
      </c>
      <c r="B4" s="72"/>
      <c r="C4" s="156"/>
      <c r="D4" s="73"/>
      <c r="E4" s="73"/>
    </row>
    <row r="5" spans="1:5" ht="18.75" x14ac:dyDescent="0.25">
      <c r="A5" s="67" t="s">
        <v>167</v>
      </c>
      <c r="B5" s="100"/>
      <c r="C5" s="113"/>
      <c r="D5" s="123"/>
      <c r="E5" s="123"/>
    </row>
    <row r="6" spans="1:5" ht="37.5" x14ac:dyDescent="0.25">
      <c r="A6" s="30" t="s">
        <v>168</v>
      </c>
      <c r="B6" s="100" t="s">
        <v>427</v>
      </c>
      <c r="C6" s="99"/>
      <c r="D6" s="100"/>
      <c r="E6" s="100"/>
    </row>
    <row r="7" spans="1:5" ht="37.5" x14ac:dyDescent="0.25">
      <c r="A7" s="30" t="s">
        <v>169</v>
      </c>
      <c r="B7" s="100"/>
      <c r="C7" s="99"/>
      <c r="D7" s="100"/>
      <c r="E7" s="100"/>
    </row>
    <row r="8" spans="1:5" ht="37.5" x14ac:dyDescent="0.25">
      <c r="A8" s="30" t="s">
        <v>170</v>
      </c>
      <c r="B8" s="114" t="s">
        <v>428</v>
      </c>
      <c r="C8" s="99">
        <v>371</v>
      </c>
      <c r="D8" s="100" t="s">
        <v>429</v>
      </c>
      <c r="E8" s="100">
        <v>49</v>
      </c>
    </row>
    <row r="9" spans="1:5" ht="18.75" x14ac:dyDescent="0.25">
      <c r="A9" s="67" t="s">
        <v>171</v>
      </c>
      <c r="B9" s="100"/>
      <c r="C9" s="99"/>
      <c r="D9" s="100"/>
      <c r="E9" s="100"/>
    </row>
    <row r="10" spans="1:5" ht="18.75" x14ac:dyDescent="0.25">
      <c r="A10" s="30" t="s">
        <v>172</v>
      </c>
      <c r="B10" s="100"/>
      <c r="C10" s="99"/>
      <c r="D10" s="100"/>
      <c r="E10" s="100"/>
    </row>
    <row r="11" spans="1:5" ht="18.75" x14ac:dyDescent="0.25">
      <c r="A11" s="30" t="s">
        <v>173</v>
      </c>
      <c r="B11" s="310" t="s">
        <v>431</v>
      </c>
      <c r="C11" s="99">
        <v>178</v>
      </c>
      <c r="D11" s="100" t="s">
        <v>430</v>
      </c>
      <c r="E11" s="220">
        <v>23</v>
      </c>
    </row>
    <row r="12" spans="1:5" ht="18.75" x14ac:dyDescent="0.25">
      <c r="A12" s="70" t="s">
        <v>199</v>
      </c>
      <c r="B12" s="100"/>
      <c r="C12" s="99"/>
      <c r="D12" s="100"/>
      <c r="E12" s="100"/>
    </row>
    <row r="13" spans="1:5" ht="18.75" x14ac:dyDescent="0.25">
      <c r="A13" s="74" t="s">
        <v>174</v>
      </c>
      <c r="B13" s="100"/>
      <c r="C13" s="99"/>
      <c r="D13" s="100"/>
      <c r="E13" s="100"/>
    </row>
    <row r="14" spans="1:5" ht="18.75" customHeight="1" x14ac:dyDescent="0.3">
      <c r="A14" s="47" t="s">
        <v>175</v>
      </c>
      <c r="B14" s="71" t="s">
        <v>179</v>
      </c>
      <c r="C14" s="157" t="s">
        <v>178</v>
      </c>
      <c r="D14" s="71"/>
      <c r="E14" s="71"/>
    </row>
    <row r="15" spans="1:5" ht="18.75" x14ac:dyDescent="0.25">
      <c r="A15" s="30" t="s">
        <v>176</v>
      </c>
      <c r="B15" s="100"/>
      <c r="C15" s="99"/>
      <c r="D15" s="100"/>
      <c r="E15" s="100"/>
    </row>
    <row r="16" spans="1:5" ht="18.75" x14ac:dyDescent="0.25">
      <c r="A16" s="30" t="s">
        <v>177</v>
      </c>
      <c r="B16" s="100"/>
      <c r="C16" s="99"/>
      <c r="D16" s="100"/>
      <c r="E16" s="100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89" t="s">
        <v>180</v>
      </c>
      <c r="B1" s="389"/>
    </row>
    <row r="2" spans="1:2" ht="18.75" x14ac:dyDescent="0.25">
      <c r="A2" s="212" t="s">
        <v>181</v>
      </c>
      <c r="B2" s="212" t="s">
        <v>188</v>
      </c>
    </row>
    <row r="3" spans="1:2" ht="73.5" customHeight="1" x14ac:dyDescent="0.25">
      <c r="A3" s="160" t="s">
        <v>182</v>
      </c>
      <c r="B3" s="166">
        <v>67</v>
      </c>
    </row>
    <row r="4" spans="1:2" ht="101.25" customHeight="1" x14ac:dyDescent="0.25">
      <c r="A4" s="160" t="s">
        <v>183</v>
      </c>
      <c r="B4" s="166">
        <v>11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61" t="s">
        <v>184</v>
      </c>
      <c r="B1" s="161"/>
      <c r="C1" s="161"/>
      <c r="D1" s="161"/>
    </row>
    <row r="2" spans="1:4" ht="37.5" customHeight="1" x14ac:dyDescent="0.25">
      <c r="A2" s="212" t="s">
        <v>62</v>
      </c>
      <c r="B2" s="212" t="s">
        <v>185</v>
      </c>
      <c r="C2" s="212" t="s">
        <v>186</v>
      </c>
      <c r="D2" s="212" t="s">
        <v>187</v>
      </c>
    </row>
    <row r="3" spans="1:4" ht="44.25" customHeight="1" x14ac:dyDescent="0.25">
      <c r="A3" s="64">
        <v>1</v>
      </c>
      <c r="B3" s="30" t="s">
        <v>189</v>
      </c>
      <c r="C3" s="322" t="s">
        <v>451</v>
      </c>
      <c r="D3" s="21">
        <v>100</v>
      </c>
    </row>
    <row r="4" spans="1:4" ht="59.25" customHeight="1" x14ac:dyDescent="0.25">
      <c r="A4" s="64">
        <v>2</v>
      </c>
      <c r="B4" s="30" t="s">
        <v>190</v>
      </c>
      <c r="C4" s="322"/>
      <c r="D4" s="21"/>
    </row>
    <row r="5" spans="1:4" ht="49.5" customHeight="1" x14ac:dyDescent="0.25">
      <c r="A5" s="64">
        <v>3</v>
      </c>
      <c r="B5" s="30" t="s">
        <v>191</v>
      </c>
      <c r="C5" s="322" t="s">
        <v>452</v>
      </c>
      <c r="D5" s="21">
        <v>40</v>
      </c>
    </row>
    <row r="6" spans="1:4" ht="48.75" customHeight="1" x14ac:dyDescent="0.25">
      <c r="A6" s="64">
        <v>4</v>
      </c>
      <c r="B6" s="68" t="s">
        <v>174</v>
      </c>
      <c r="C6" s="322" t="s">
        <v>453</v>
      </c>
      <c r="D6" s="21">
        <v>90</v>
      </c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403" t="s">
        <v>153</v>
      </c>
      <c r="B1" s="403"/>
      <c r="C1" s="403"/>
      <c r="D1" s="403"/>
      <c r="E1" s="403"/>
    </row>
    <row r="2" spans="1:5" ht="39" customHeight="1" thickBot="1" x14ac:dyDescent="0.3">
      <c r="A2" s="208" t="s">
        <v>62</v>
      </c>
      <c r="B2" s="208" t="s">
        <v>154</v>
      </c>
      <c r="C2" s="208" t="s">
        <v>155</v>
      </c>
      <c r="D2" s="208" t="s">
        <v>156</v>
      </c>
      <c r="E2" s="208" t="s">
        <v>157</v>
      </c>
    </row>
    <row r="3" spans="1:5" ht="95.25" thickBot="1" x14ac:dyDescent="0.3">
      <c r="A3" s="67">
        <v>1</v>
      </c>
      <c r="B3" s="67" t="s">
        <v>158</v>
      </c>
      <c r="C3" s="103">
        <v>350</v>
      </c>
      <c r="D3" s="103">
        <v>7</v>
      </c>
      <c r="E3" s="285" t="s">
        <v>389</v>
      </c>
    </row>
    <row r="4" spans="1:5" ht="18.75" x14ac:dyDescent="0.25">
      <c r="A4" s="30">
        <v>2</v>
      </c>
      <c r="B4" s="67" t="s">
        <v>159</v>
      </c>
      <c r="C4" s="103">
        <v>0</v>
      </c>
      <c r="D4" s="103">
        <v>0</v>
      </c>
      <c r="E4" s="68"/>
    </row>
    <row r="5" spans="1:5" ht="18.75" x14ac:dyDescent="0.25">
      <c r="A5" s="67">
        <v>3</v>
      </c>
      <c r="B5" s="67" t="s">
        <v>160</v>
      </c>
      <c r="C5" s="103">
        <v>0</v>
      </c>
      <c r="D5" s="103">
        <v>0</v>
      </c>
      <c r="E5" s="68"/>
    </row>
    <row r="6" spans="1:5" ht="18.75" x14ac:dyDescent="0.25">
      <c r="A6" s="404">
        <v>4</v>
      </c>
      <c r="B6" s="404" t="s">
        <v>161</v>
      </c>
      <c r="C6" s="221">
        <v>0</v>
      </c>
      <c r="D6" s="103">
        <v>0</v>
      </c>
      <c r="E6" s="68"/>
    </row>
    <row r="7" spans="1:5" ht="18.75" x14ac:dyDescent="0.25">
      <c r="A7" s="405"/>
      <c r="B7" s="405"/>
      <c r="C7" s="221">
        <v>0</v>
      </c>
      <c r="D7" s="103">
        <v>0</v>
      </c>
      <c r="E7" s="68"/>
    </row>
    <row r="8" spans="1:5" ht="18.75" x14ac:dyDescent="0.25">
      <c r="A8" s="30">
        <v>5</v>
      </c>
      <c r="B8" s="67" t="s">
        <v>162</v>
      </c>
      <c r="C8" s="221">
        <v>0</v>
      </c>
      <c r="D8" s="103">
        <v>0</v>
      </c>
      <c r="E8" s="68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F10" sqref="F10:J10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89" t="s">
        <v>128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3" ht="19.5" customHeight="1" x14ac:dyDescent="0.3">
      <c r="A2" s="406" t="s">
        <v>43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3" ht="18.75" x14ac:dyDescent="0.3">
      <c r="A3" s="368" t="s">
        <v>19</v>
      </c>
      <c r="B3" s="398" t="s">
        <v>13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</row>
    <row r="4" spans="1:13" ht="19.5" customHeight="1" x14ac:dyDescent="0.25">
      <c r="A4" s="368"/>
      <c r="B4" s="368" t="s">
        <v>14</v>
      </c>
      <c r="C4" s="368" t="s">
        <v>20</v>
      </c>
      <c r="D4" s="368" t="s">
        <v>129</v>
      </c>
      <c r="E4" s="368"/>
      <c r="F4" s="368" t="s">
        <v>15</v>
      </c>
      <c r="G4" s="358" t="s">
        <v>249</v>
      </c>
      <c r="H4" s="368" t="s">
        <v>81</v>
      </c>
      <c r="I4" s="368" t="s">
        <v>85</v>
      </c>
      <c r="J4" s="368" t="s">
        <v>16</v>
      </c>
      <c r="K4" s="368" t="s">
        <v>46</v>
      </c>
      <c r="L4" s="368" t="s">
        <v>17</v>
      </c>
    </row>
    <row r="5" spans="1:13" ht="37.5" customHeight="1" x14ac:dyDescent="0.25">
      <c r="A5" s="368"/>
      <c r="B5" s="368"/>
      <c r="C5" s="368"/>
      <c r="D5" s="212" t="s">
        <v>131</v>
      </c>
      <c r="E5" s="212" t="s">
        <v>130</v>
      </c>
      <c r="F5" s="368"/>
      <c r="G5" s="360"/>
      <c r="H5" s="368"/>
      <c r="I5" s="368"/>
      <c r="J5" s="368"/>
      <c r="K5" s="368"/>
      <c r="L5" s="368"/>
    </row>
    <row r="6" spans="1:13" s="79" customFormat="1" ht="36" customHeight="1" x14ac:dyDescent="0.3">
      <c r="A6" s="214">
        <f>SUM(B6:L6)-A10</f>
        <v>66</v>
      </c>
      <c r="B6" s="105">
        <v>1</v>
      </c>
      <c r="C6" s="105">
        <v>2</v>
      </c>
      <c r="D6" s="105">
        <v>4</v>
      </c>
      <c r="E6" s="105">
        <v>1</v>
      </c>
      <c r="F6" s="105">
        <v>3</v>
      </c>
      <c r="G6" s="105">
        <v>2</v>
      </c>
      <c r="H6" s="105">
        <v>12</v>
      </c>
      <c r="I6" s="105">
        <v>1</v>
      </c>
      <c r="J6" s="105">
        <v>18</v>
      </c>
      <c r="K6" s="105">
        <v>27</v>
      </c>
      <c r="L6" s="105">
        <v>7</v>
      </c>
      <c r="M6" s="92"/>
    </row>
    <row r="7" spans="1:13" ht="18.75" customHeight="1" x14ac:dyDescent="0.3">
      <c r="A7" s="407" t="str">
        <f>IF(A6=B6+C6+D6+E6+F6+G6+H6+I6+J6+K6+L6-A10,"ПРАВИЛЬНО"," НЕПРАВИЛЬНО")</f>
        <v>ПРАВИЛЬНО</v>
      </c>
      <c r="B7" s="408"/>
      <c r="C7" s="409" t="s">
        <v>18</v>
      </c>
      <c r="D7" s="409"/>
      <c r="E7" s="409"/>
      <c r="F7" s="409"/>
      <c r="G7" s="409"/>
      <c r="H7" s="409"/>
      <c r="I7" s="409"/>
      <c r="J7" s="409"/>
      <c r="K7" s="409"/>
      <c r="L7" s="410"/>
      <c r="M7" s="93"/>
    </row>
    <row r="8" spans="1:13" ht="36" customHeight="1" x14ac:dyDescent="0.25">
      <c r="A8" s="106">
        <f>SUM(B8:L8)</f>
        <v>100.00000000000001</v>
      </c>
      <c r="B8" s="106">
        <f>100/A6*(B6-B10)</f>
        <v>1.5151515151515151</v>
      </c>
      <c r="C8" s="106">
        <f>100/A6*(C6-C10)</f>
        <v>3.0303030303030303</v>
      </c>
      <c r="D8" s="106">
        <f>100/A6*(D6-D10)</f>
        <v>6.0606060606060606</v>
      </c>
      <c r="E8" s="106">
        <f>100/A6*(E6-E10)</f>
        <v>1.5151515151515151</v>
      </c>
      <c r="F8" s="106">
        <f>100/A6*(F6-F10)</f>
        <v>4.545454545454545</v>
      </c>
      <c r="G8" s="106">
        <f>100/A6*(G6-G10)</f>
        <v>1.5151515151515151</v>
      </c>
      <c r="H8" s="106">
        <f>100/A6*(H6-H10)</f>
        <v>10.606060606060606</v>
      </c>
      <c r="I8" s="106">
        <f>100/A6*(I6-I10)</f>
        <v>1.5151515151515151</v>
      </c>
      <c r="J8" s="106">
        <f>100/A6*(J6-J10)</f>
        <v>24.242424242424242</v>
      </c>
      <c r="K8" s="106">
        <f>100/A6*(K6-K10)</f>
        <v>34.848484848484851</v>
      </c>
      <c r="L8" s="106">
        <f>100/A6*(L6-L10)</f>
        <v>10.606060606060606</v>
      </c>
      <c r="M8" s="278"/>
    </row>
    <row r="9" spans="1:13" ht="19.5" customHeight="1" x14ac:dyDescent="0.3">
      <c r="A9" s="398" t="s">
        <v>214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93"/>
    </row>
    <row r="10" spans="1:13" s="62" customFormat="1" ht="36" customHeight="1" x14ac:dyDescent="0.25">
      <c r="A10" s="101">
        <f>SUM(B10:L10)</f>
        <v>12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1</v>
      </c>
      <c r="H10" s="21">
        <v>5</v>
      </c>
      <c r="I10" s="21">
        <v>0</v>
      </c>
      <c r="J10" s="21">
        <v>2</v>
      </c>
      <c r="K10" s="21">
        <v>4</v>
      </c>
      <c r="L10" s="21">
        <v>0</v>
      </c>
    </row>
    <row r="11" spans="1:13" ht="19.5" customHeight="1" x14ac:dyDescent="0.25">
      <c r="A11" s="397" t="s">
        <v>208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</row>
    <row r="12" spans="1:13" s="80" customFormat="1" ht="36" customHeight="1" x14ac:dyDescent="0.3">
      <c r="A12" s="35">
        <f>SUM(B12:L12)</f>
        <v>6</v>
      </c>
      <c r="B12" s="158">
        <v>0</v>
      </c>
      <c r="C12" s="158">
        <v>0</v>
      </c>
      <c r="D12" s="158">
        <v>0</v>
      </c>
      <c r="E12" s="158">
        <v>0</v>
      </c>
      <c r="F12" s="158">
        <v>1</v>
      </c>
      <c r="G12" s="158">
        <v>0</v>
      </c>
      <c r="H12" s="158">
        <v>1</v>
      </c>
      <c r="I12" s="158">
        <v>0</v>
      </c>
      <c r="J12" s="158">
        <v>0</v>
      </c>
      <c r="K12" s="158">
        <v>4</v>
      </c>
      <c r="L12" s="158">
        <v>0</v>
      </c>
    </row>
    <row r="13" spans="1:13" s="80" customFormat="1" ht="18.75" x14ac:dyDescent="0.3"/>
    <row r="14" spans="1:13" s="80" customFormat="1" ht="18.75" x14ac:dyDescent="0.3"/>
    <row r="15" spans="1:13" s="80" customFormat="1" ht="18.75" x14ac:dyDescent="0.3"/>
    <row r="16" spans="1:13" s="80" customFormat="1" ht="18.75" x14ac:dyDescent="0.3"/>
    <row r="17" s="80" customFormat="1" ht="18.75" x14ac:dyDescent="0.3"/>
    <row r="18" s="80" customFormat="1" ht="18.75" x14ac:dyDescent="0.3"/>
    <row r="19" s="80" customFormat="1" ht="18.75" x14ac:dyDescent="0.3"/>
    <row r="20" s="80" customFormat="1" ht="18.75" x14ac:dyDescent="0.3"/>
    <row r="21" s="80" customFormat="1" ht="18.75" x14ac:dyDescent="0.3"/>
    <row r="22" s="80" customFormat="1" ht="18.75" x14ac:dyDescent="0.3"/>
    <row r="23" s="80" customFormat="1" ht="18.75" x14ac:dyDescent="0.3"/>
    <row r="24" s="80" customFormat="1" ht="18.75" x14ac:dyDescent="0.3"/>
    <row r="25" s="80" customFormat="1" ht="18.75" x14ac:dyDescent="0.3"/>
    <row r="26" s="80" customFormat="1" ht="18.75" x14ac:dyDescent="0.3"/>
    <row r="27" s="80" customFormat="1" ht="18.75" x14ac:dyDescent="0.3"/>
    <row r="28" s="80" customFormat="1" ht="18.75" x14ac:dyDescent="0.3"/>
    <row r="29" s="80" customFormat="1" ht="18.75" x14ac:dyDescent="0.3"/>
    <row r="30" s="80" customFormat="1" ht="18.75" x14ac:dyDescent="0.3"/>
    <row r="31" s="80" customFormat="1" ht="18.75" x14ac:dyDescent="0.3"/>
    <row r="32" s="80" customFormat="1" ht="18.75" x14ac:dyDescent="0.3"/>
    <row r="33" s="80" customFormat="1" ht="18.75" x14ac:dyDescent="0.3"/>
    <row r="34" s="80" customFormat="1" ht="18.75" x14ac:dyDescent="0.3"/>
    <row r="35" s="80" customFormat="1" ht="18.75" x14ac:dyDescent="0.3"/>
    <row r="36" s="80" customFormat="1" ht="18.75" x14ac:dyDescent="0.3"/>
    <row r="37" s="80" customFormat="1" ht="18.75" x14ac:dyDescent="0.3"/>
    <row r="38" s="80" customFormat="1" ht="18.75" x14ac:dyDescent="0.3"/>
    <row r="39" s="80" customFormat="1" ht="18.75" x14ac:dyDescent="0.3"/>
    <row r="40" s="80" customFormat="1" ht="18.75" x14ac:dyDescent="0.3"/>
    <row r="41" s="80" customFormat="1" ht="18.75" x14ac:dyDescent="0.3"/>
    <row r="42" s="80" customFormat="1" ht="18.75" x14ac:dyDescent="0.3"/>
    <row r="43" s="80" customFormat="1" ht="18.75" x14ac:dyDescent="0.3"/>
    <row r="44" s="80" customFormat="1" ht="18.75" x14ac:dyDescent="0.3"/>
    <row r="45" s="80" customFormat="1" ht="18.75" x14ac:dyDescent="0.3"/>
    <row r="46" s="80" customFormat="1" ht="18.75" x14ac:dyDescent="0.3"/>
    <row r="47" s="80" customFormat="1" ht="18.75" x14ac:dyDescent="0.3"/>
    <row r="48" s="80" customFormat="1" ht="18.75" x14ac:dyDescent="0.3"/>
    <row r="49" s="80" customFormat="1" ht="18.75" x14ac:dyDescent="0.3"/>
    <row r="50" s="80" customFormat="1" ht="18.75" x14ac:dyDescent="0.3"/>
    <row r="51" s="80" customFormat="1" ht="18.75" x14ac:dyDescent="0.3"/>
    <row r="52" s="80" customFormat="1" ht="18.75" x14ac:dyDescent="0.3"/>
    <row r="53" s="80" customFormat="1" ht="18.75" x14ac:dyDescent="0.3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view="pageBreakPreview" zoomScaleNormal="100" zoomScaleSheetLayoutView="100" workbookViewId="0">
      <selection activeCell="B37" sqref="B37:B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57" t="s">
        <v>44</v>
      </c>
      <c r="B1" s="357"/>
      <c r="C1" s="357"/>
    </row>
    <row r="2" spans="1:4" ht="18.75" customHeight="1" x14ac:dyDescent="0.25">
      <c r="A2" s="212" t="s">
        <v>1</v>
      </c>
      <c r="B2" s="212" t="s">
        <v>2</v>
      </c>
      <c r="C2" s="212" t="s">
        <v>47</v>
      </c>
    </row>
    <row r="3" spans="1:4" ht="18.75" customHeight="1" x14ac:dyDescent="0.25">
      <c r="A3" s="28" t="s">
        <v>200</v>
      </c>
      <c r="B3" s="101">
        <f>SUM(B6:B14)</f>
        <v>36</v>
      </c>
      <c r="C3" s="95">
        <f>SUM(B6:B14)</f>
        <v>36</v>
      </c>
      <c r="D3" s="108">
        <f>SUM(B6:B14)-B4</f>
        <v>28</v>
      </c>
    </row>
    <row r="4" spans="1:4" ht="55.5" customHeight="1" x14ac:dyDescent="0.25">
      <c r="A4" s="97" t="s">
        <v>216</v>
      </c>
      <c r="B4" s="58">
        <v>8</v>
      </c>
      <c r="C4" s="94"/>
      <c r="D4" s="108"/>
    </row>
    <row r="5" spans="1:4" ht="18.75" x14ac:dyDescent="0.25">
      <c r="A5" s="215" t="s">
        <v>0</v>
      </c>
      <c r="B5" s="87"/>
      <c r="C5" s="88"/>
    </row>
    <row r="6" spans="1:4" ht="18.75" x14ac:dyDescent="0.25">
      <c r="A6" s="29" t="s">
        <v>205</v>
      </c>
      <c r="B6" s="21">
        <v>18</v>
      </c>
      <c r="C6" s="31">
        <f>100/B3*B6</f>
        <v>50</v>
      </c>
    </row>
    <row r="7" spans="1:4" ht="18.75" customHeight="1" x14ac:dyDescent="0.25">
      <c r="A7" s="29" t="s">
        <v>21</v>
      </c>
      <c r="B7" s="21">
        <v>0</v>
      </c>
      <c r="C7" s="31">
        <f>100/B3*B7</f>
        <v>0</v>
      </c>
    </row>
    <row r="8" spans="1:4" ht="18.75" customHeight="1" x14ac:dyDescent="0.25">
      <c r="A8" s="29" t="s">
        <v>204</v>
      </c>
      <c r="B8" s="21">
        <v>0</v>
      </c>
      <c r="C8" s="31">
        <f>100/B3*B8</f>
        <v>0</v>
      </c>
    </row>
    <row r="9" spans="1:4" ht="18.75" customHeight="1" x14ac:dyDescent="0.25">
      <c r="A9" s="29" t="s">
        <v>22</v>
      </c>
      <c r="B9" s="21">
        <v>12</v>
      </c>
      <c r="C9" s="31">
        <f>100/B3*B9</f>
        <v>33.333333333333329</v>
      </c>
    </row>
    <row r="10" spans="1:4" ht="18.75" customHeight="1" x14ac:dyDescent="0.25">
      <c r="A10" s="29" t="s">
        <v>23</v>
      </c>
      <c r="B10" s="21">
        <v>1</v>
      </c>
      <c r="C10" s="31">
        <f>100/B3*B10</f>
        <v>2.7777777777777777</v>
      </c>
    </row>
    <row r="11" spans="1:4" ht="18.75" customHeight="1" x14ac:dyDescent="0.25">
      <c r="A11" s="29" t="s">
        <v>24</v>
      </c>
      <c r="B11" s="21">
        <v>3</v>
      </c>
      <c r="C11" s="31">
        <f>100/B3*B11</f>
        <v>8.3333333333333321</v>
      </c>
    </row>
    <row r="12" spans="1:4" ht="18.75" customHeight="1" x14ac:dyDescent="0.25">
      <c r="A12" s="29" t="s">
        <v>25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45</v>
      </c>
      <c r="B14" s="21">
        <v>2</v>
      </c>
      <c r="C14" s="31">
        <f>100/B3*B14</f>
        <v>5.5555555555555554</v>
      </c>
    </row>
    <row r="15" spans="1:4" ht="18.75" x14ac:dyDescent="0.25">
      <c r="A15" s="215" t="s">
        <v>27</v>
      </c>
      <c r="B15" s="89">
        <f>SUM(B16,B18,B19,B20)</f>
        <v>28</v>
      </c>
      <c r="C15" s="90" t="str">
        <f>IF(B15=D3,"ПРАВИЛЬНО","НЕПРАВИЛЬНО")</f>
        <v>ПРАВИЛЬНО</v>
      </c>
    </row>
    <row r="16" spans="1:4" ht="18.75" customHeight="1" x14ac:dyDescent="0.25">
      <c r="A16" s="29" t="s">
        <v>272</v>
      </c>
      <c r="B16" s="36">
        <v>21</v>
      </c>
      <c r="C16" s="31">
        <f>100/D3*B16</f>
        <v>75</v>
      </c>
    </row>
    <row r="17" spans="1:3" ht="56.25" customHeight="1" x14ac:dyDescent="0.25">
      <c r="A17" s="33" t="s">
        <v>213</v>
      </c>
      <c r="B17" s="37">
        <v>2</v>
      </c>
      <c r="C17" s="31">
        <f>100/D3*B17</f>
        <v>7.1428571428571432</v>
      </c>
    </row>
    <row r="18" spans="1:3" ht="18.75" customHeight="1" x14ac:dyDescent="0.25">
      <c r="A18" s="29" t="s">
        <v>28</v>
      </c>
      <c r="B18" s="37">
        <v>2</v>
      </c>
      <c r="C18" s="31">
        <f>100/D3*B18</f>
        <v>7.1428571428571432</v>
      </c>
    </row>
    <row r="19" spans="1:3" ht="18.75" customHeight="1" x14ac:dyDescent="0.25">
      <c r="A19" s="29" t="s">
        <v>29</v>
      </c>
      <c r="B19" s="37">
        <v>3</v>
      </c>
      <c r="C19" s="31">
        <f>100/D3*B19</f>
        <v>10.714285714285715</v>
      </c>
    </row>
    <row r="20" spans="1:3" ht="18.75" customHeight="1" x14ac:dyDescent="0.25">
      <c r="A20" s="29" t="s">
        <v>30</v>
      </c>
      <c r="B20" s="37">
        <v>2</v>
      </c>
      <c r="C20" s="31">
        <f>100/D3*B20</f>
        <v>7.1428571428571432</v>
      </c>
    </row>
    <row r="21" spans="1:3" ht="18.75" x14ac:dyDescent="0.25">
      <c r="A21" s="215" t="s">
        <v>31</v>
      </c>
      <c r="B21" s="89">
        <f>SUM(B22:B25)</f>
        <v>36</v>
      </c>
      <c r="C21" s="90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0</v>
      </c>
      <c r="C22" s="31">
        <f>100/B3*B22</f>
        <v>0</v>
      </c>
    </row>
    <row r="23" spans="1:3" ht="18.75" x14ac:dyDescent="0.25">
      <c r="A23" s="29" t="s">
        <v>33</v>
      </c>
      <c r="B23" s="37">
        <v>5</v>
      </c>
      <c r="C23" s="31">
        <f>100/B3*B23</f>
        <v>13.888888888888889</v>
      </c>
    </row>
    <row r="24" spans="1:3" ht="18.75" x14ac:dyDescent="0.25">
      <c r="A24" s="29" t="s">
        <v>34</v>
      </c>
      <c r="B24" s="37">
        <v>8</v>
      </c>
      <c r="C24" s="31">
        <f>100/B3*B24</f>
        <v>22.222222222222221</v>
      </c>
    </row>
    <row r="25" spans="1:3" ht="18.75" customHeight="1" x14ac:dyDescent="0.25">
      <c r="A25" s="29" t="s">
        <v>35</v>
      </c>
      <c r="B25" s="37">
        <v>23</v>
      </c>
      <c r="C25" s="31">
        <f>100/B3*B25</f>
        <v>63.888888888888886</v>
      </c>
    </row>
    <row r="26" spans="1:3" ht="18.75" x14ac:dyDescent="0.25">
      <c r="A26" s="215" t="s">
        <v>132</v>
      </c>
      <c r="B26" s="89">
        <f>SUM(B27:B30)</f>
        <v>28</v>
      </c>
      <c r="C26" s="90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5</v>
      </c>
      <c r="C27" s="31">
        <f>100/D3*B27</f>
        <v>17.857142857142858</v>
      </c>
    </row>
    <row r="28" spans="1:3" ht="18.75" customHeight="1" x14ac:dyDescent="0.25">
      <c r="A28" s="34" t="s">
        <v>36</v>
      </c>
      <c r="B28" s="37">
        <v>6</v>
      </c>
      <c r="C28" s="31">
        <f>100/D3*B28</f>
        <v>21.428571428571431</v>
      </c>
    </row>
    <row r="29" spans="1:3" ht="18.75" customHeight="1" x14ac:dyDescent="0.25">
      <c r="A29" s="34" t="s">
        <v>37</v>
      </c>
      <c r="B29" s="37">
        <v>8</v>
      </c>
      <c r="C29" s="31">
        <f>100/D3*B29</f>
        <v>28.571428571428573</v>
      </c>
    </row>
    <row r="30" spans="1:3" ht="18.75" customHeight="1" x14ac:dyDescent="0.25">
      <c r="A30" s="34" t="s">
        <v>38</v>
      </c>
      <c r="B30" s="37">
        <v>9</v>
      </c>
      <c r="C30" s="31">
        <f>100/D3*B30</f>
        <v>32.142857142857146</v>
      </c>
    </row>
    <row r="31" spans="1:3" ht="18.75" x14ac:dyDescent="0.25">
      <c r="A31" s="91" t="s">
        <v>133</v>
      </c>
      <c r="B31" s="89">
        <f>SUM(B32:B35)</f>
        <v>28</v>
      </c>
      <c r="C31" s="90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14</v>
      </c>
      <c r="C32" s="31">
        <f>100/D3*B32</f>
        <v>50</v>
      </c>
    </row>
    <row r="33" spans="1:3" ht="18.75" customHeight="1" x14ac:dyDescent="0.25">
      <c r="A33" s="29" t="s">
        <v>36</v>
      </c>
      <c r="B33" s="37">
        <v>7</v>
      </c>
      <c r="C33" s="31">
        <f>100/D3*B33</f>
        <v>25</v>
      </c>
    </row>
    <row r="34" spans="1:3" ht="18.75" customHeight="1" x14ac:dyDescent="0.25">
      <c r="A34" s="29" t="s">
        <v>37</v>
      </c>
      <c r="B34" s="37">
        <v>3</v>
      </c>
      <c r="C34" s="31">
        <f>100/D3*B34</f>
        <v>10.714285714285715</v>
      </c>
    </row>
    <row r="35" spans="1:3" ht="18.75" customHeight="1" x14ac:dyDescent="0.25">
      <c r="A35" s="29" t="s">
        <v>38</v>
      </c>
      <c r="B35" s="37">
        <v>4</v>
      </c>
      <c r="C35" s="31">
        <f>100/D3*B35</f>
        <v>14.285714285714286</v>
      </c>
    </row>
    <row r="36" spans="1:3" ht="18.75" x14ac:dyDescent="0.25">
      <c r="A36" s="215" t="s">
        <v>39</v>
      </c>
      <c r="B36" s="89">
        <f>SUM(B37:B38)</f>
        <v>28</v>
      </c>
      <c r="C36" s="90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16</v>
      </c>
      <c r="C37" s="31">
        <f>100/D3*B37</f>
        <v>57.142857142857146</v>
      </c>
    </row>
    <row r="38" spans="1:3" ht="18.75" customHeight="1" x14ac:dyDescent="0.25">
      <c r="A38" s="29" t="s">
        <v>41</v>
      </c>
      <c r="B38" s="37">
        <v>12</v>
      </c>
      <c r="C38" s="31">
        <f>100/D3*B38</f>
        <v>42.857142857142861</v>
      </c>
    </row>
    <row r="39" spans="1:3" ht="18.75" x14ac:dyDescent="0.3">
      <c r="A39" s="22"/>
      <c r="B39" s="25"/>
      <c r="C39" s="26"/>
    </row>
  </sheetData>
  <sheetProtection algorithmName="SHA-512" hashValue="84pbjVCF20Ga1sOTGDkNqLm8YE9zs4yYsoAmijPylbdis7TEIlJiQnOCYgiZ76ArbRlQczSoeouwoqqeY0Fq6w==" saltValue="8j4ak8UAYYt/7OJCDzcIgQ==" spinCount="100000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topLeftCell="A7" zoomScale="60" zoomScaleNormal="60" workbookViewId="0">
      <selection activeCell="F7" sqref="F7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224</v>
      </c>
      <c r="B1" s="1"/>
      <c r="C1" s="1"/>
      <c r="D1" s="1"/>
    </row>
    <row r="2" spans="1:6" ht="19.5" thickBot="1" x14ac:dyDescent="0.35">
      <c r="A2" s="2" t="s">
        <v>247</v>
      </c>
    </row>
    <row r="3" spans="1:6" ht="37.5" customHeight="1" x14ac:dyDescent="0.3">
      <c r="A3" s="232">
        <v>1</v>
      </c>
      <c r="B3" s="222" t="s">
        <v>257</v>
      </c>
      <c r="C3" s="223"/>
      <c r="D3" s="223"/>
      <c r="E3" s="224"/>
      <c r="F3" s="225" t="s">
        <v>275</v>
      </c>
    </row>
    <row r="4" spans="1:6" ht="32.25" customHeight="1" x14ac:dyDescent="0.3">
      <c r="A4" s="233">
        <v>2</v>
      </c>
      <c r="B4" s="121" t="s">
        <v>225</v>
      </c>
      <c r="C4" s="117"/>
      <c r="D4" s="117"/>
      <c r="E4" s="118"/>
      <c r="F4" s="226" t="s">
        <v>276</v>
      </c>
    </row>
    <row r="5" spans="1:6" ht="88.5" customHeight="1" x14ac:dyDescent="0.3">
      <c r="A5" s="234">
        <v>4</v>
      </c>
      <c r="B5" s="122" t="s">
        <v>255</v>
      </c>
      <c r="C5" s="115"/>
      <c r="D5" s="119"/>
      <c r="E5" s="116"/>
      <c r="F5" s="227" t="s">
        <v>277</v>
      </c>
    </row>
    <row r="6" spans="1:6" ht="37.5" customHeight="1" x14ac:dyDescent="0.3">
      <c r="A6" s="234">
        <v>5</v>
      </c>
      <c r="B6" s="120" t="s">
        <v>258</v>
      </c>
      <c r="C6" s="115"/>
      <c r="D6" s="115"/>
      <c r="E6" s="116"/>
      <c r="F6" s="227" t="s">
        <v>273</v>
      </c>
    </row>
    <row r="7" spans="1:6" ht="106.5" customHeight="1" x14ac:dyDescent="0.3">
      <c r="A7" s="234">
        <v>6</v>
      </c>
      <c r="B7" s="122" t="s">
        <v>256</v>
      </c>
      <c r="C7" s="115"/>
      <c r="D7" s="115"/>
      <c r="E7" s="116"/>
      <c r="F7" s="227" t="s">
        <v>278</v>
      </c>
    </row>
    <row r="8" spans="1:6" ht="140.25" customHeight="1" x14ac:dyDescent="0.3">
      <c r="A8" s="234">
        <v>7</v>
      </c>
      <c r="B8" s="122" t="s">
        <v>251</v>
      </c>
      <c r="C8" s="115"/>
      <c r="D8" s="115"/>
      <c r="E8" s="116"/>
      <c r="F8" s="227" t="s">
        <v>279</v>
      </c>
    </row>
    <row r="9" spans="1:6" ht="167.25" customHeight="1" x14ac:dyDescent="0.3">
      <c r="A9" s="234">
        <v>8</v>
      </c>
      <c r="B9" s="122" t="s">
        <v>252</v>
      </c>
      <c r="C9" s="115"/>
      <c r="D9" s="115"/>
      <c r="E9" s="116"/>
      <c r="F9" s="227" t="s">
        <v>280</v>
      </c>
    </row>
    <row r="10" spans="1:6" ht="114.75" customHeight="1" x14ac:dyDescent="0.3">
      <c r="A10" s="234">
        <v>9</v>
      </c>
      <c r="B10" s="122" t="s">
        <v>250</v>
      </c>
      <c r="C10" s="115"/>
      <c r="D10" s="115"/>
      <c r="E10" s="116"/>
      <c r="F10" s="227" t="s">
        <v>281</v>
      </c>
    </row>
    <row r="11" spans="1:6" ht="88.5" customHeight="1" x14ac:dyDescent="0.3">
      <c r="A11" s="234">
        <v>10</v>
      </c>
      <c r="B11" s="122" t="s">
        <v>254</v>
      </c>
      <c r="C11" s="115"/>
      <c r="D11" s="115"/>
      <c r="E11" s="116"/>
      <c r="F11" s="227" t="s">
        <v>282</v>
      </c>
    </row>
    <row r="12" spans="1:6" ht="135" customHeight="1" thickBot="1" x14ac:dyDescent="0.35">
      <c r="A12" s="235">
        <v>11</v>
      </c>
      <c r="B12" s="228" t="s">
        <v>253</v>
      </c>
      <c r="C12" s="229"/>
      <c r="D12" s="229"/>
      <c r="E12" s="230"/>
      <c r="F12" s="231" t="s">
        <v>283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411" t="s">
        <v>134</v>
      </c>
      <c r="B1" s="411"/>
      <c r="C1" s="411"/>
      <c r="D1" s="411"/>
      <c r="E1" s="411"/>
      <c r="F1" s="411"/>
    </row>
    <row r="2" spans="1:6" ht="98.25" customHeight="1" x14ac:dyDescent="0.25">
      <c r="A2" s="208" t="s">
        <v>136</v>
      </c>
      <c r="B2" s="208" t="s">
        <v>137</v>
      </c>
      <c r="C2" s="208" t="s">
        <v>135</v>
      </c>
      <c r="D2" s="208" t="s">
        <v>136</v>
      </c>
      <c r="E2" s="208" t="s">
        <v>137</v>
      </c>
      <c r="F2" s="208" t="s">
        <v>135</v>
      </c>
    </row>
    <row r="3" spans="1:6" ht="37.5" x14ac:dyDescent="0.25">
      <c r="A3" s="76" t="s">
        <v>138</v>
      </c>
      <c r="B3" s="35">
        <f>B4+B5+B6+B7+B8+B9+B10+B11+B12+B13+B14+B15+B16+B17+B18+B19+B20+B21+B22+B23+B24</f>
        <v>9</v>
      </c>
      <c r="C3" s="101"/>
      <c r="D3" s="76" t="s">
        <v>139</v>
      </c>
      <c r="E3" s="35">
        <f>E4+E5+E6+E7+E8+E9+E10+E11+E12+E13+E14+E15+E16+E17+E18+E19+E20+E21+E22+E23+E24</f>
        <v>4</v>
      </c>
      <c r="F3" s="101"/>
    </row>
    <row r="4" spans="1:6" ht="48" x14ac:dyDescent="0.25">
      <c r="A4" s="305" t="s">
        <v>419</v>
      </c>
      <c r="B4" s="21">
        <v>1</v>
      </c>
      <c r="C4" s="304" t="s">
        <v>421</v>
      </c>
      <c r="D4" s="78"/>
      <c r="E4" s="21"/>
      <c r="F4" s="68"/>
    </row>
    <row r="5" spans="1:6" ht="23.25" customHeight="1" x14ac:dyDescent="0.25">
      <c r="A5" s="306" t="s">
        <v>420</v>
      </c>
      <c r="B5" s="21">
        <v>1</v>
      </c>
      <c r="C5" s="304" t="s">
        <v>422</v>
      </c>
      <c r="D5" s="77"/>
      <c r="E5" s="21"/>
      <c r="F5" s="68"/>
    </row>
    <row r="6" spans="1:6" ht="76.5" x14ac:dyDescent="0.25">
      <c r="A6" s="307" t="s">
        <v>426</v>
      </c>
      <c r="B6" s="21">
        <v>1</v>
      </c>
      <c r="C6" s="286" t="s">
        <v>425</v>
      </c>
      <c r="D6" s="309" t="s">
        <v>424</v>
      </c>
      <c r="E6" s="21">
        <v>1</v>
      </c>
      <c r="F6" s="308" t="s">
        <v>423</v>
      </c>
    </row>
    <row r="7" spans="1:6" ht="165" x14ac:dyDescent="0.25">
      <c r="A7" s="307" t="s">
        <v>458</v>
      </c>
      <c r="B7" s="21">
        <v>1</v>
      </c>
      <c r="C7" s="324" t="s">
        <v>462</v>
      </c>
      <c r="D7" s="323" t="s">
        <v>457</v>
      </c>
      <c r="E7" s="21">
        <v>1</v>
      </c>
      <c r="F7" s="325" t="s">
        <v>463</v>
      </c>
    </row>
    <row r="8" spans="1:6" ht="75" x14ac:dyDescent="0.25">
      <c r="A8" s="323" t="s">
        <v>460</v>
      </c>
      <c r="B8" s="21">
        <v>4</v>
      </c>
      <c r="C8" s="325" t="s">
        <v>465</v>
      </c>
      <c r="D8" s="323" t="s">
        <v>459</v>
      </c>
      <c r="E8" s="21">
        <v>2</v>
      </c>
      <c r="F8" s="326" t="s">
        <v>464</v>
      </c>
    </row>
    <row r="9" spans="1:6" ht="60" x14ac:dyDescent="0.25">
      <c r="A9" s="323" t="s">
        <v>461</v>
      </c>
      <c r="B9" s="21">
        <v>1</v>
      </c>
      <c r="C9" s="324" t="s">
        <v>466</v>
      </c>
      <c r="D9" s="77"/>
      <c r="E9" s="21"/>
      <c r="F9" s="68"/>
    </row>
    <row r="10" spans="1:6" ht="18.75" x14ac:dyDescent="0.25">
      <c r="A10" s="77"/>
      <c r="B10" s="21"/>
      <c r="C10" s="68"/>
      <c r="D10" s="77"/>
      <c r="E10" s="21"/>
      <c r="F10" s="68"/>
    </row>
    <row r="11" spans="1:6" ht="18.75" x14ac:dyDescent="0.25">
      <c r="A11" s="77"/>
      <c r="B11" s="21"/>
      <c r="C11" s="68"/>
      <c r="D11" s="77"/>
      <c r="E11" s="21"/>
      <c r="F11" s="68"/>
    </row>
    <row r="12" spans="1:6" ht="18.75" x14ac:dyDescent="0.25">
      <c r="A12" s="77"/>
      <c r="B12" s="21"/>
      <c r="C12" s="68"/>
      <c r="D12" s="77"/>
      <c r="E12" s="21"/>
      <c r="F12" s="68"/>
    </row>
    <row r="13" spans="1:6" ht="18.75" x14ac:dyDescent="0.25">
      <c r="A13" s="77"/>
      <c r="B13" s="21"/>
      <c r="C13" s="68"/>
      <c r="D13" s="77"/>
      <c r="E13" s="21"/>
      <c r="F13" s="68"/>
    </row>
    <row r="14" spans="1:6" ht="18.75" x14ac:dyDescent="0.25">
      <c r="A14" s="77"/>
      <c r="B14" s="21"/>
      <c r="C14" s="68"/>
      <c r="D14" s="77"/>
      <c r="E14" s="21"/>
      <c r="F14" s="68"/>
    </row>
    <row r="15" spans="1:6" ht="18.75" x14ac:dyDescent="0.25">
      <c r="A15" s="77"/>
      <c r="B15" s="21"/>
      <c r="C15" s="68"/>
      <c r="D15" s="77"/>
      <c r="E15" s="21"/>
      <c r="F15" s="68"/>
    </row>
    <row r="16" spans="1:6" ht="18.75" x14ac:dyDescent="0.25">
      <c r="A16" s="77"/>
      <c r="B16" s="21"/>
      <c r="C16" s="68"/>
      <c r="D16" s="77"/>
      <c r="E16" s="21"/>
      <c r="F16" s="68"/>
    </row>
    <row r="17" spans="1:6" ht="18.75" x14ac:dyDescent="0.25">
      <c r="A17" s="77"/>
      <c r="B17" s="21"/>
      <c r="C17" s="68"/>
      <c r="D17" s="77"/>
      <c r="E17" s="21"/>
      <c r="F17" s="68"/>
    </row>
    <row r="18" spans="1:6" ht="18.75" x14ac:dyDescent="0.25">
      <c r="A18" s="77"/>
      <c r="B18" s="21"/>
      <c r="C18" s="68"/>
      <c r="D18" s="77"/>
      <c r="E18" s="21"/>
      <c r="F18" s="68"/>
    </row>
    <row r="19" spans="1:6" ht="18.75" x14ac:dyDescent="0.25">
      <c r="A19" s="77"/>
      <c r="B19" s="21"/>
      <c r="C19" s="68"/>
      <c r="D19" s="77"/>
      <c r="E19" s="21"/>
      <c r="F19" s="68"/>
    </row>
    <row r="20" spans="1:6" ht="18.75" x14ac:dyDescent="0.25">
      <c r="A20" s="77"/>
      <c r="B20" s="21"/>
      <c r="C20" s="68"/>
      <c r="D20" s="77"/>
      <c r="E20" s="21"/>
      <c r="F20" s="68"/>
    </row>
    <row r="21" spans="1:6" ht="18.75" x14ac:dyDescent="0.25">
      <c r="A21" s="77"/>
      <c r="B21" s="21"/>
      <c r="C21" s="68"/>
      <c r="D21" s="77"/>
      <c r="E21" s="21"/>
      <c r="F21" s="68"/>
    </row>
    <row r="22" spans="1:6" ht="18.75" x14ac:dyDescent="0.25">
      <c r="A22" s="77"/>
      <c r="B22" s="21"/>
      <c r="C22" s="68"/>
      <c r="D22" s="77"/>
      <c r="E22" s="21"/>
      <c r="F22" s="68"/>
    </row>
    <row r="23" spans="1:6" ht="18.75" x14ac:dyDescent="0.25">
      <c r="A23" s="77"/>
      <c r="B23" s="21"/>
      <c r="C23" s="68"/>
      <c r="D23" s="77"/>
      <c r="E23" s="21"/>
      <c r="F23" s="68"/>
    </row>
    <row r="24" spans="1:6" ht="18.75" x14ac:dyDescent="0.25">
      <c r="A24" s="77"/>
      <c r="B24" s="21"/>
      <c r="C24" s="68"/>
      <c r="D24" s="77"/>
      <c r="E24" s="21"/>
      <c r="F24" s="68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zoomScaleNormal="100" zoomScaleSheetLayoutView="100" workbookViewId="0">
      <selection activeCell="B9" sqref="B9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47" t="s">
        <v>48</v>
      </c>
      <c r="B1" s="347"/>
      <c r="C1" s="347"/>
      <c r="D1" s="347"/>
      <c r="E1" s="347"/>
    </row>
    <row r="2" spans="1:5" ht="18.75" x14ac:dyDescent="0.25">
      <c r="A2" s="368" t="s">
        <v>49</v>
      </c>
      <c r="B2" s="412" t="s">
        <v>50</v>
      </c>
      <c r="C2" s="412"/>
      <c r="D2" s="412"/>
      <c r="E2" s="412"/>
    </row>
    <row r="3" spans="1:5" ht="57.75" customHeight="1" x14ac:dyDescent="0.25">
      <c r="A3" s="368"/>
      <c r="B3" s="211" t="s">
        <v>51</v>
      </c>
      <c r="C3" s="211" t="s">
        <v>54</v>
      </c>
      <c r="D3" s="210" t="s">
        <v>53</v>
      </c>
      <c r="E3" s="212" t="s">
        <v>52</v>
      </c>
    </row>
    <row r="4" spans="1:5" ht="18.75" x14ac:dyDescent="0.25">
      <c r="A4" s="30" t="s">
        <v>79</v>
      </c>
      <c r="B4" s="21">
        <v>1</v>
      </c>
      <c r="C4" s="83">
        <v>0</v>
      </c>
      <c r="D4" s="103">
        <v>0</v>
      </c>
      <c r="E4" s="103">
        <v>0</v>
      </c>
    </row>
    <row r="5" spans="1:5" ht="18.75" x14ac:dyDescent="0.25">
      <c r="A5" s="33" t="s">
        <v>83</v>
      </c>
      <c r="B5" s="24">
        <v>1</v>
      </c>
      <c r="C5" s="83">
        <v>0</v>
      </c>
      <c r="D5" s="103">
        <v>0</v>
      </c>
      <c r="E5" s="103">
        <v>0</v>
      </c>
    </row>
    <row r="6" spans="1:5" ht="18.75" x14ac:dyDescent="0.25">
      <c r="A6" s="53" t="s">
        <v>201</v>
      </c>
      <c r="B6" s="83">
        <v>0</v>
      </c>
      <c r="C6" s="83">
        <v>0</v>
      </c>
      <c r="D6" s="103">
        <v>0</v>
      </c>
      <c r="E6" s="103">
        <v>0</v>
      </c>
    </row>
    <row r="7" spans="1:5" ht="18.75" x14ac:dyDescent="0.25">
      <c r="A7" s="53" t="s">
        <v>80</v>
      </c>
      <c r="B7" s="83">
        <v>0</v>
      </c>
      <c r="C7" s="83">
        <v>0</v>
      </c>
      <c r="D7" s="103">
        <v>0</v>
      </c>
      <c r="E7" s="103">
        <v>0</v>
      </c>
    </row>
    <row r="8" spans="1:5" ht="18.75" x14ac:dyDescent="0.25">
      <c r="A8" s="33" t="s">
        <v>209</v>
      </c>
      <c r="B8" s="24">
        <v>1</v>
      </c>
      <c r="C8" s="83">
        <v>0</v>
      </c>
      <c r="D8" s="103">
        <v>0</v>
      </c>
      <c r="E8" s="82">
        <v>0</v>
      </c>
    </row>
    <row r="9" spans="1:5" ht="18.75" x14ac:dyDescent="0.25">
      <c r="A9" s="53" t="s">
        <v>84</v>
      </c>
      <c r="B9" s="103">
        <v>0</v>
      </c>
      <c r="C9" s="83">
        <v>0</v>
      </c>
      <c r="D9" s="103">
        <v>0</v>
      </c>
      <c r="E9" s="103">
        <v>0</v>
      </c>
    </row>
    <row r="10" spans="1:5" ht="18.75" x14ac:dyDescent="0.25">
      <c r="A10" s="53" t="s">
        <v>82</v>
      </c>
      <c r="B10" s="83">
        <v>0</v>
      </c>
      <c r="C10" s="83">
        <v>0</v>
      </c>
      <c r="D10" s="103">
        <v>0</v>
      </c>
      <c r="E10" s="103">
        <v>0</v>
      </c>
    </row>
    <row r="11" spans="1:5" ht="18.75" x14ac:dyDescent="0.25">
      <c r="A11" s="53" t="s">
        <v>86</v>
      </c>
      <c r="B11" s="83">
        <v>0</v>
      </c>
      <c r="C11" s="83">
        <v>0</v>
      </c>
      <c r="D11" s="103">
        <v>0</v>
      </c>
      <c r="E11" s="103">
        <v>0</v>
      </c>
    </row>
    <row r="12" spans="1:5" ht="18.75" x14ac:dyDescent="0.25">
      <c r="A12" s="53" t="s">
        <v>87</v>
      </c>
      <c r="B12" s="83">
        <v>0</v>
      </c>
      <c r="C12" s="83">
        <v>0</v>
      </c>
      <c r="D12" s="103">
        <v>0</v>
      </c>
      <c r="E12" s="103">
        <v>0</v>
      </c>
    </row>
    <row r="13" spans="1:5" ht="18.75" x14ac:dyDescent="0.25">
      <c r="A13" s="53" t="s">
        <v>202</v>
      </c>
      <c r="B13" s="83">
        <v>0</v>
      </c>
      <c r="C13" s="83">
        <v>0</v>
      </c>
      <c r="D13" s="103">
        <v>0</v>
      </c>
      <c r="E13" s="103">
        <v>0</v>
      </c>
    </row>
    <row r="14" spans="1:5" ht="37.5" x14ac:dyDescent="0.25">
      <c r="A14" s="33" t="s">
        <v>203</v>
      </c>
      <c r="B14" s="83">
        <v>0</v>
      </c>
      <c r="C14" s="83">
        <v>0</v>
      </c>
      <c r="D14" s="103">
        <v>0</v>
      </c>
      <c r="E14" s="103">
        <v>0</v>
      </c>
    </row>
    <row r="15" spans="1:5" ht="18.75" x14ac:dyDescent="0.25">
      <c r="A15" s="67" t="s">
        <v>81</v>
      </c>
      <c r="B15" s="103">
        <v>2</v>
      </c>
      <c r="C15" s="83">
        <v>0</v>
      </c>
      <c r="D15" s="103">
        <v>0</v>
      </c>
      <c r="E15" s="103">
        <v>0</v>
      </c>
    </row>
    <row r="16" spans="1:5" ht="18.75" x14ac:dyDescent="0.25">
      <c r="A16" s="53" t="s">
        <v>85</v>
      </c>
      <c r="B16" s="83">
        <v>0</v>
      </c>
      <c r="C16" s="83">
        <v>0</v>
      </c>
      <c r="D16" s="103">
        <v>0</v>
      </c>
      <c r="E16" s="103">
        <v>0</v>
      </c>
    </row>
    <row r="17" spans="1:5" ht="18.75" x14ac:dyDescent="0.25">
      <c r="A17" s="53" t="s">
        <v>444</v>
      </c>
      <c r="B17" s="83">
        <v>3</v>
      </c>
      <c r="C17" s="83">
        <v>0</v>
      </c>
      <c r="D17" s="103">
        <v>0</v>
      </c>
      <c r="E17" s="103">
        <v>0</v>
      </c>
    </row>
    <row r="18" spans="1:5" ht="18.75" x14ac:dyDescent="0.25">
      <c r="A18" s="216" t="s">
        <v>88</v>
      </c>
      <c r="B18" s="84">
        <f>B4+B5+B6+B7+B8+B9+B10+B11+B12+B13+B14+B15+B16+B17</f>
        <v>8</v>
      </c>
      <c r="C18" s="35">
        <f>C4+C5+C6+C7+C8+C9+C10+C11+C12+C13+C14+C15+C16+C17</f>
        <v>0</v>
      </c>
      <c r="D18" s="35">
        <f>D4+D5+D6+D7+D8+D9+D10+D11+D12+D13+D14+D15+D16+D17</f>
        <v>0</v>
      </c>
      <c r="E18" s="35">
        <f>E4+E5+E6+E7+E8+E9+E10+E11+E12+E13+E14+E15+E16+E17</f>
        <v>0</v>
      </c>
    </row>
    <row r="19" spans="1:5" ht="18.75" x14ac:dyDescent="0.3">
      <c r="A19" s="22"/>
      <c r="B19" s="22"/>
      <c r="C19" s="22"/>
      <c r="D19" s="22"/>
      <c r="E19" s="22"/>
    </row>
  </sheetData>
  <sheetProtection algorithmName="SHA-512" hashValue="FUmNqLqcS49HiPvJ4n01J361EGqFz5rA03bn8J0bk0Rqb03+T14LBCRBv3B1fKLFPjYmlYsErWPMUvUnlOyayw==" saltValue="ivs85GjcjEewzZzIodkH5w==" spinCount="100000" sheet="1" objects="1" scenarios="1"/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Normal="100" zoomScaleSheetLayoutView="100" workbookViewId="0">
      <selection activeCell="F14" sqref="F14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57" t="s">
        <v>89</v>
      </c>
      <c r="B1" s="357"/>
      <c r="C1" s="357"/>
      <c r="D1" s="357"/>
      <c r="E1" s="357"/>
      <c r="F1" s="357"/>
      <c r="G1" s="357"/>
      <c r="H1" s="357"/>
    </row>
    <row r="2" spans="1:9" s="4" customFormat="1" ht="18.75" x14ac:dyDescent="0.3">
      <c r="A2" s="39" t="s">
        <v>75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58" t="s">
        <v>62</v>
      </c>
      <c r="B3" s="361" t="s">
        <v>78</v>
      </c>
      <c r="C3" s="364" t="s">
        <v>192</v>
      </c>
      <c r="D3" s="365"/>
      <c r="E3" s="364" t="s">
        <v>211</v>
      </c>
      <c r="F3" s="365"/>
      <c r="G3" s="368" t="s">
        <v>0</v>
      </c>
      <c r="H3" s="368"/>
    </row>
    <row r="4" spans="1:9" s="1" customFormat="1" ht="54" customHeight="1" x14ac:dyDescent="0.3">
      <c r="A4" s="359"/>
      <c r="B4" s="362"/>
      <c r="C4" s="366"/>
      <c r="D4" s="367"/>
      <c r="E4" s="366"/>
      <c r="F4" s="363"/>
      <c r="G4" s="368" t="s">
        <v>193</v>
      </c>
      <c r="H4" s="368" t="s">
        <v>212</v>
      </c>
    </row>
    <row r="5" spans="1:9" s="1" customFormat="1" ht="18.75" hidden="1" customHeight="1" x14ac:dyDescent="0.3">
      <c r="A5" s="359"/>
      <c r="B5" s="362"/>
      <c r="C5" s="40"/>
      <c r="D5" s="40"/>
      <c r="E5" s="40"/>
      <c r="F5" s="41"/>
      <c r="G5" s="368"/>
      <c r="H5" s="368"/>
    </row>
    <row r="6" spans="1:9" s="1" customFormat="1" ht="21.75" customHeight="1" x14ac:dyDescent="0.3">
      <c r="A6" s="360"/>
      <c r="B6" s="363"/>
      <c r="C6" s="212" t="s">
        <v>59</v>
      </c>
      <c r="D6" s="212" t="s">
        <v>90</v>
      </c>
      <c r="E6" s="212" t="s">
        <v>59</v>
      </c>
      <c r="F6" s="215" t="s">
        <v>90</v>
      </c>
      <c r="G6" s="368"/>
      <c r="H6" s="368"/>
    </row>
    <row r="7" spans="1:9" s="1" customFormat="1" ht="39" customHeight="1" x14ac:dyDescent="0.3">
      <c r="A7" s="42">
        <v>1</v>
      </c>
      <c r="B7" s="43" t="s">
        <v>60</v>
      </c>
      <c r="C7" s="279">
        <v>9</v>
      </c>
      <c r="D7" s="213">
        <v>9</v>
      </c>
      <c r="E7" s="279">
        <v>200</v>
      </c>
      <c r="F7" s="279">
        <v>174</v>
      </c>
      <c r="G7" s="213">
        <v>0</v>
      </c>
      <c r="H7" s="213">
        <v>0</v>
      </c>
    </row>
    <row r="8" spans="1:9" s="1" customFormat="1" ht="39" customHeight="1" x14ac:dyDescent="0.3">
      <c r="A8" s="42">
        <v>2</v>
      </c>
      <c r="B8" s="43" t="s">
        <v>61</v>
      </c>
      <c r="C8" s="279">
        <v>1</v>
      </c>
      <c r="D8" s="213">
        <v>1</v>
      </c>
      <c r="E8" s="279">
        <v>20</v>
      </c>
      <c r="F8" s="279">
        <v>17</v>
      </c>
      <c r="G8" s="213">
        <v>0</v>
      </c>
      <c r="H8" s="213">
        <v>0</v>
      </c>
    </row>
    <row r="9" spans="1:9" s="1" customFormat="1" ht="19.5" customHeight="1" x14ac:dyDescent="0.3">
      <c r="A9" s="374">
        <v>3</v>
      </c>
      <c r="B9" s="98" t="s">
        <v>69</v>
      </c>
      <c r="C9" s="376"/>
      <c r="D9" s="376">
        <v>0</v>
      </c>
      <c r="E9" s="378"/>
      <c r="F9" s="379"/>
      <c r="G9" s="376">
        <v>0</v>
      </c>
      <c r="H9" s="96">
        <v>0</v>
      </c>
    </row>
    <row r="10" spans="1:9" s="1" customFormat="1" ht="18.75" customHeight="1" x14ac:dyDescent="0.3">
      <c r="A10" s="375"/>
      <c r="B10" s="98" t="s">
        <v>92</v>
      </c>
      <c r="C10" s="377"/>
      <c r="D10" s="377"/>
      <c r="E10" s="279"/>
      <c r="F10" s="279"/>
      <c r="G10" s="377"/>
      <c r="H10" s="213">
        <v>0</v>
      </c>
    </row>
    <row r="11" spans="1:9" s="1" customFormat="1" ht="56.25" customHeight="1" x14ac:dyDescent="0.3">
      <c r="A11" s="42">
        <v>4</v>
      </c>
      <c r="B11" s="44" t="s">
        <v>70</v>
      </c>
      <c r="C11" s="279"/>
      <c r="D11" s="213">
        <v>0</v>
      </c>
      <c r="E11" s="279"/>
      <c r="F11" s="279"/>
      <c r="G11" s="213">
        <v>0</v>
      </c>
      <c r="H11" s="213">
        <v>0</v>
      </c>
    </row>
    <row r="12" spans="1:9" s="1" customFormat="1" ht="56.25" x14ac:dyDescent="0.3">
      <c r="A12" s="42">
        <v>5</v>
      </c>
      <c r="B12" s="43" t="s">
        <v>71</v>
      </c>
      <c r="C12" s="279">
        <v>8</v>
      </c>
      <c r="D12" s="213">
        <v>8</v>
      </c>
      <c r="E12" s="279">
        <v>225</v>
      </c>
      <c r="F12" s="279">
        <v>291</v>
      </c>
      <c r="G12" s="213">
        <v>0</v>
      </c>
      <c r="H12" s="213">
        <v>0</v>
      </c>
    </row>
    <row r="13" spans="1:9" s="1" customFormat="1" ht="39" customHeight="1" x14ac:dyDescent="0.3">
      <c r="A13" s="42">
        <v>6</v>
      </c>
      <c r="B13" s="44" t="s">
        <v>72</v>
      </c>
      <c r="C13" s="279">
        <v>4</v>
      </c>
      <c r="D13" s="213">
        <v>4</v>
      </c>
      <c r="E13" s="279">
        <v>100</v>
      </c>
      <c r="F13" s="279">
        <v>61</v>
      </c>
      <c r="G13" s="213">
        <v>0</v>
      </c>
      <c r="H13" s="213">
        <v>0</v>
      </c>
    </row>
    <row r="14" spans="1:9" s="2" customFormat="1" ht="39" customHeight="1" x14ac:dyDescent="0.3">
      <c r="A14" s="380" t="s">
        <v>91</v>
      </c>
      <c r="B14" s="381"/>
      <c r="C14" s="384">
        <f>C13+C12+C11+C9+C8+C7</f>
        <v>22</v>
      </c>
      <c r="D14" s="384">
        <f>D13+D12+D11+D9+D8+D7</f>
        <v>22</v>
      </c>
      <c r="E14" s="45">
        <f>E7+E8+E11+E12+E13</f>
        <v>545</v>
      </c>
      <c r="F14" s="45">
        <f>F7+F8+F11+F12+F13</f>
        <v>543</v>
      </c>
      <c r="G14" s="384">
        <f>G7+G8+G9+G11+G12+G13</f>
        <v>0</v>
      </c>
      <c r="H14" s="45"/>
      <c r="I14" s="107"/>
    </row>
    <row r="15" spans="1:9" ht="39" customHeight="1" x14ac:dyDescent="0.25">
      <c r="A15" s="382"/>
      <c r="B15" s="383"/>
      <c r="C15" s="385"/>
      <c r="D15" s="385"/>
      <c r="E15" s="46">
        <f>E10</f>
        <v>0</v>
      </c>
      <c r="F15" s="46">
        <f>F10</f>
        <v>0</v>
      </c>
      <c r="G15" s="385"/>
      <c r="H15" s="46"/>
    </row>
    <row r="16" spans="1:9" ht="18.75" x14ac:dyDescent="0.3">
      <c r="A16" s="369" t="s">
        <v>210</v>
      </c>
      <c r="B16" s="370"/>
      <c r="C16" s="371">
        <f>F14+E9</f>
        <v>543</v>
      </c>
      <c r="D16" s="372"/>
      <c r="E16" s="372"/>
      <c r="F16" s="372"/>
      <c r="G16" s="372"/>
      <c r="H16" s="373"/>
      <c r="I16" s="104">
        <f>F14+F15</f>
        <v>543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C10" sqref="C10:C15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86" t="s">
        <v>76</v>
      </c>
      <c r="B1" s="386"/>
      <c r="C1" s="386"/>
      <c r="D1" s="6"/>
    </row>
    <row r="2" spans="1:4" ht="38.25" customHeight="1" x14ac:dyDescent="0.25">
      <c r="A2" s="242" t="s">
        <v>1</v>
      </c>
      <c r="B2" s="241" t="s">
        <v>2</v>
      </c>
      <c r="C2" s="241" t="s">
        <v>77</v>
      </c>
      <c r="D2" s="8"/>
    </row>
    <row r="3" spans="1:4" ht="18.75" x14ac:dyDescent="0.25">
      <c r="A3" s="109" t="s">
        <v>3</v>
      </c>
      <c r="B3" s="243">
        <f>SUM(B4:B8)</f>
        <v>543</v>
      </c>
      <c r="C3" s="244" t="s">
        <v>263</v>
      </c>
      <c r="D3" s="8"/>
    </row>
    <row r="4" spans="1:4" ht="18.75" customHeight="1" x14ac:dyDescent="0.25">
      <c r="A4" s="98" t="s">
        <v>4</v>
      </c>
      <c r="B4" s="245">
        <v>6</v>
      </c>
      <c r="C4" s="246">
        <f>6/543*100</f>
        <v>1.1049723756906076</v>
      </c>
      <c r="D4" s="11"/>
    </row>
    <row r="5" spans="1:4" ht="18.75" customHeight="1" x14ac:dyDescent="0.25">
      <c r="A5" s="98" t="s">
        <v>5</v>
      </c>
      <c r="B5" s="245">
        <v>59</v>
      </c>
      <c r="C5" s="246">
        <f>59/543*100</f>
        <v>10.865561694290976</v>
      </c>
      <c r="D5" s="11"/>
    </row>
    <row r="6" spans="1:4" ht="18.75" customHeight="1" x14ac:dyDescent="0.25">
      <c r="A6" s="98" t="s">
        <v>6</v>
      </c>
      <c r="B6" s="245">
        <v>185</v>
      </c>
      <c r="C6" s="246">
        <f>185/543*100</f>
        <v>34.069981583793741</v>
      </c>
      <c r="D6" s="11"/>
    </row>
    <row r="7" spans="1:4" ht="18.75" customHeight="1" x14ac:dyDescent="0.25">
      <c r="A7" s="98" t="s">
        <v>73</v>
      </c>
      <c r="B7" s="245">
        <v>290</v>
      </c>
      <c r="C7" s="246">
        <f>290/543*100</f>
        <v>53.406998158379373</v>
      </c>
      <c r="D7" s="11"/>
    </row>
    <row r="8" spans="1:4" ht="18.75" customHeight="1" x14ac:dyDescent="0.25">
      <c r="A8" s="98" t="s">
        <v>74</v>
      </c>
      <c r="B8" s="245">
        <v>3</v>
      </c>
      <c r="C8" s="246">
        <f>3/543*100</f>
        <v>0.55248618784530379</v>
      </c>
      <c r="D8" s="11"/>
    </row>
    <row r="9" spans="1:4" ht="18.75" x14ac:dyDescent="0.25">
      <c r="A9" s="109" t="s">
        <v>7</v>
      </c>
      <c r="B9" s="243">
        <f>SUM(B10:B15)</f>
        <v>543</v>
      </c>
      <c r="C9" s="244" t="s">
        <v>263</v>
      </c>
      <c r="D9" s="8"/>
    </row>
    <row r="10" spans="1:4" ht="18.75" customHeight="1" x14ac:dyDescent="0.25">
      <c r="A10" s="98" t="s">
        <v>8</v>
      </c>
      <c r="B10" s="245">
        <v>6</v>
      </c>
      <c r="C10" s="246">
        <f>6/543*100</f>
        <v>1.1049723756906076</v>
      </c>
      <c r="D10" s="11"/>
    </row>
    <row r="11" spans="1:4" ht="18.75" customHeight="1" x14ac:dyDescent="0.25">
      <c r="A11" s="98" t="s">
        <v>9</v>
      </c>
      <c r="B11" s="245">
        <v>208</v>
      </c>
      <c r="C11" s="246">
        <f>208/543*100</f>
        <v>38.30570902394107</v>
      </c>
      <c r="D11" s="11"/>
    </row>
    <row r="12" spans="1:4" ht="18.75" customHeight="1" x14ac:dyDescent="0.25">
      <c r="A12" s="98" t="s">
        <v>10</v>
      </c>
      <c r="B12" s="245">
        <v>77</v>
      </c>
      <c r="C12" s="246">
        <f>77/543*100</f>
        <v>14.180478821362799</v>
      </c>
      <c r="D12" s="11"/>
    </row>
    <row r="13" spans="1:4" ht="18.75" customHeight="1" x14ac:dyDescent="0.25">
      <c r="A13" s="98" t="s">
        <v>11</v>
      </c>
      <c r="B13" s="245">
        <v>101</v>
      </c>
      <c r="C13" s="246">
        <f>101/543*100</f>
        <v>18.600368324125231</v>
      </c>
      <c r="D13" s="11"/>
    </row>
    <row r="14" spans="1:4" ht="18.75" customHeight="1" x14ac:dyDescent="0.25">
      <c r="A14" s="98" t="s">
        <v>12</v>
      </c>
      <c r="B14" s="245">
        <v>128</v>
      </c>
      <c r="C14" s="246">
        <f>128/543*100</f>
        <v>23.572744014732965</v>
      </c>
      <c r="D14" s="11"/>
    </row>
    <row r="15" spans="1:4" ht="18.75" x14ac:dyDescent="0.25">
      <c r="A15" s="98" t="s">
        <v>215</v>
      </c>
      <c r="B15" s="245">
        <v>23</v>
      </c>
      <c r="C15" s="246">
        <f>23/543*100</f>
        <v>4.2357274401473299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view="pageBreakPreview" topLeftCell="A37" zoomScale="80" zoomScaleNormal="80" zoomScaleSheetLayoutView="80" workbookViewId="0">
      <selection activeCell="H13" sqref="H13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86" t="s">
        <v>101</v>
      </c>
      <c r="B1" s="386"/>
      <c r="C1" s="386"/>
      <c r="D1" s="386"/>
      <c r="E1" s="386"/>
      <c r="F1" s="386"/>
      <c r="G1" s="386"/>
      <c r="H1" s="386"/>
      <c r="I1" s="386"/>
      <c r="J1" s="386"/>
      <c r="K1" s="219"/>
      <c r="L1" s="219"/>
    </row>
    <row r="2" spans="1:12" s="5" customFormat="1" ht="37.5" customHeight="1" x14ac:dyDescent="0.25">
      <c r="A2" s="388" t="s">
        <v>62</v>
      </c>
      <c r="B2" s="368" t="s">
        <v>55</v>
      </c>
      <c r="C2" s="368" t="s">
        <v>56</v>
      </c>
      <c r="D2" s="368"/>
      <c r="E2" s="368" t="s">
        <v>57</v>
      </c>
      <c r="F2" s="368" t="s">
        <v>58</v>
      </c>
      <c r="G2" s="368" t="s">
        <v>63</v>
      </c>
      <c r="H2" s="368"/>
      <c r="I2" s="368"/>
      <c r="J2" s="368" t="s">
        <v>64</v>
      </c>
      <c r="K2" s="368" t="s">
        <v>229</v>
      </c>
      <c r="L2" s="368" t="s">
        <v>217</v>
      </c>
    </row>
    <row r="3" spans="1:12" s="5" customFormat="1" ht="57.75" customHeight="1" x14ac:dyDescent="0.25">
      <c r="A3" s="388"/>
      <c r="B3" s="368"/>
      <c r="C3" s="241" t="s">
        <v>59</v>
      </c>
      <c r="D3" s="241" t="s">
        <v>90</v>
      </c>
      <c r="E3" s="368"/>
      <c r="F3" s="368"/>
      <c r="G3" s="241" t="s">
        <v>65</v>
      </c>
      <c r="H3" s="241" t="s">
        <v>228</v>
      </c>
      <c r="I3" s="241" t="s">
        <v>66</v>
      </c>
      <c r="J3" s="368"/>
      <c r="K3" s="368"/>
      <c r="L3" s="368"/>
    </row>
    <row r="4" spans="1:12" s="5" customFormat="1" ht="75" customHeight="1" x14ac:dyDescent="0.25">
      <c r="A4" s="60" t="s">
        <v>67</v>
      </c>
      <c r="B4" s="101" t="s">
        <v>60</v>
      </c>
      <c r="C4" s="101">
        <f>SUM(C5,C12,C21)</f>
        <v>7</v>
      </c>
      <c r="D4" s="101">
        <f>SUM(D5,D12,D21)</f>
        <v>7</v>
      </c>
      <c r="E4" s="101"/>
      <c r="F4" s="101"/>
      <c r="G4" s="101">
        <f t="shared" ref="G4:L4" si="0">SUM(G5,G12,G21)</f>
        <v>100</v>
      </c>
      <c r="H4" s="101">
        <f t="shared" si="0"/>
        <v>44</v>
      </c>
      <c r="I4" s="101">
        <f t="shared" si="0"/>
        <v>3094</v>
      </c>
      <c r="J4" s="101">
        <f t="shared" si="0"/>
        <v>0</v>
      </c>
      <c r="K4" s="101">
        <f t="shared" si="0"/>
        <v>3</v>
      </c>
      <c r="L4" s="101">
        <f t="shared" si="0"/>
        <v>100000</v>
      </c>
    </row>
    <row r="5" spans="1:12" s="5" customFormat="1" ht="21.6" customHeight="1" x14ac:dyDescent="0.25">
      <c r="A5" s="59"/>
      <c r="B5" s="131" t="s">
        <v>230</v>
      </c>
      <c r="C5" s="262">
        <f>SUM(C6:C11)</f>
        <v>0</v>
      </c>
      <c r="D5" s="262">
        <v>0</v>
      </c>
      <c r="E5" s="247"/>
      <c r="F5" s="133"/>
      <c r="G5" s="262">
        <f t="shared" ref="G5:L5" si="1">SUM(G6:G11)</f>
        <v>0</v>
      </c>
      <c r="H5" s="262">
        <f t="shared" si="1"/>
        <v>0</v>
      </c>
      <c r="I5" s="132">
        <f t="shared" si="1"/>
        <v>0</v>
      </c>
      <c r="J5" s="133">
        <f t="shared" si="1"/>
        <v>0</v>
      </c>
      <c r="K5" s="133">
        <f t="shared" si="1"/>
        <v>0</v>
      </c>
      <c r="L5" s="134">
        <f t="shared" si="1"/>
        <v>0</v>
      </c>
    </row>
    <row r="6" spans="1:12" s="5" customFormat="1" x14ac:dyDescent="0.25">
      <c r="A6" s="59"/>
      <c r="B6" s="68"/>
      <c r="C6" s="58"/>
      <c r="D6" s="58"/>
      <c r="E6" s="100"/>
      <c r="F6" s="100"/>
      <c r="G6" s="21"/>
      <c r="H6" s="21"/>
      <c r="I6" s="21"/>
      <c r="J6" s="110"/>
      <c r="K6" s="110"/>
      <c r="L6" s="110"/>
    </row>
    <row r="7" spans="1:12" s="5" customFormat="1" x14ac:dyDescent="0.25">
      <c r="A7" s="59"/>
      <c r="B7" s="68"/>
      <c r="C7" s="58"/>
      <c r="D7" s="58"/>
      <c r="E7" s="100"/>
      <c r="F7" s="100"/>
      <c r="G7" s="21"/>
      <c r="H7" s="21"/>
      <c r="I7" s="21"/>
      <c r="J7" s="110"/>
      <c r="K7" s="110"/>
      <c r="L7" s="110"/>
    </row>
    <row r="8" spans="1:12" s="5" customFormat="1" x14ac:dyDescent="0.25">
      <c r="A8" s="59"/>
      <c r="B8" s="68"/>
      <c r="C8" s="58"/>
      <c r="D8" s="58"/>
      <c r="E8" s="100"/>
      <c r="F8" s="100"/>
      <c r="G8" s="21"/>
      <c r="H8" s="21"/>
      <c r="I8" s="21"/>
      <c r="J8" s="110"/>
      <c r="K8" s="110"/>
      <c r="L8" s="110"/>
    </row>
    <row r="9" spans="1:12" s="5" customFormat="1" x14ac:dyDescent="0.25">
      <c r="A9" s="59"/>
      <c r="B9" s="68"/>
      <c r="C9" s="58"/>
      <c r="D9" s="58"/>
      <c r="E9" s="100"/>
      <c r="F9" s="100"/>
      <c r="G9" s="21"/>
      <c r="H9" s="21"/>
      <c r="I9" s="21"/>
      <c r="J9" s="110"/>
      <c r="K9" s="110"/>
      <c r="L9" s="110"/>
    </row>
    <row r="10" spans="1:12" s="5" customFormat="1" x14ac:dyDescent="0.25">
      <c r="A10" s="59"/>
      <c r="B10" s="68"/>
      <c r="C10" s="58"/>
      <c r="D10" s="58"/>
      <c r="E10" s="100"/>
      <c r="F10" s="100"/>
      <c r="G10" s="21"/>
      <c r="H10" s="21"/>
      <c r="I10" s="21"/>
      <c r="J10" s="110"/>
      <c r="K10" s="110"/>
      <c r="L10" s="110"/>
    </row>
    <row r="11" spans="1:12" s="5" customFormat="1" x14ac:dyDescent="0.25">
      <c r="A11" s="59"/>
      <c r="B11" s="68"/>
      <c r="C11" s="58"/>
      <c r="D11" s="58"/>
      <c r="E11" s="100"/>
      <c r="F11" s="100"/>
      <c r="G11" s="21"/>
      <c r="H11" s="21"/>
      <c r="I11" s="21"/>
      <c r="J11" s="110"/>
      <c r="K11" s="110"/>
      <c r="L11" s="110"/>
    </row>
    <row r="12" spans="1:12" s="5" customFormat="1" x14ac:dyDescent="0.25">
      <c r="A12" s="59"/>
      <c r="B12" s="131" t="s">
        <v>231</v>
      </c>
      <c r="C12" s="262">
        <f>SUM(C13:C20)</f>
        <v>6</v>
      </c>
      <c r="D12" s="263">
        <f>SUM(D13:D20)</f>
        <v>6</v>
      </c>
      <c r="E12" s="247"/>
      <c r="F12" s="133"/>
      <c r="G12" s="262">
        <f t="shared" ref="G12:L12" si="2">SUM(G13:G20)</f>
        <v>85</v>
      </c>
      <c r="H12" s="262">
        <f t="shared" si="2"/>
        <v>39</v>
      </c>
      <c r="I12" s="262">
        <f t="shared" si="2"/>
        <v>2996</v>
      </c>
      <c r="J12" s="264">
        <f t="shared" si="2"/>
        <v>0</v>
      </c>
      <c r="K12" s="264">
        <f t="shared" si="2"/>
        <v>3</v>
      </c>
      <c r="L12" s="265">
        <f t="shared" si="2"/>
        <v>100000</v>
      </c>
    </row>
    <row r="13" spans="1:12" s="5" customFormat="1" ht="56.25" x14ac:dyDescent="0.25">
      <c r="A13" s="59"/>
      <c r="B13" s="68" t="s">
        <v>318</v>
      </c>
      <c r="C13" s="58">
        <v>1</v>
      </c>
      <c r="D13" s="58">
        <v>1</v>
      </c>
      <c r="E13" s="100" t="s">
        <v>319</v>
      </c>
      <c r="F13" s="100" t="s">
        <v>320</v>
      </c>
      <c r="G13" s="21">
        <v>10</v>
      </c>
      <c r="H13" s="21">
        <v>10</v>
      </c>
      <c r="I13" s="21">
        <v>256</v>
      </c>
      <c r="J13" s="110"/>
      <c r="K13" s="110">
        <v>2</v>
      </c>
      <c r="L13" s="110">
        <v>100000</v>
      </c>
    </row>
    <row r="14" spans="1:12" s="5" customFormat="1" ht="56.25" x14ac:dyDescent="0.25">
      <c r="A14" s="59"/>
      <c r="B14" s="68" t="s">
        <v>321</v>
      </c>
      <c r="C14" s="58">
        <v>1</v>
      </c>
      <c r="D14" s="58">
        <v>1</v>
      </c>
      <c r="E14" s="100" t="s">
        <v>319</v>
      </c>
      <c r="F14" s="100" t="s">
        <v>320</v>
      </c>
      <c r="G14" s="21">
        <v>18</v>
      </c>
      <c r="H14" s="21"/>
      <c r="I14" s="21">
        <v>1000</v>
      </c>
      <c r="J14" s="110"/>
      <c r="K14" s="110">
        <v>1</v>
      </c>
      <c r="L14" s="110">
        <v>0</v>
      </c>
    </row>
    <row r="15" spans="1:12" s="5" customFormat="1" ht="56.25" x14ac:dyDescent="0.25">
      <c r="A15" s="59"/>
      <c r="B15" s="68" t="s">
        <v>322</v>
      </c>
      <c r="C15" s="58">
        <v>1</v>
      </c>
      <c r="D15" s="58">
        <v>1</v>
      </c>
      <c r="E15" s="100" t="s">
        <v>319</v>
      </c>
      <c r="F15" s="100" t="s">
        <v>320</v>
      </c>
      <c r="G15" s="21">
        <v>20</v>
      </c>
      <c r="H15" s="21"/>
      <c r="I15" s="21">
        <v>250</v>
      </c>
      <c r="J15" s="110"/>
      <c r="K15" s="110"/>
      <c r="L15" s="110"/>
    </row>
    <row r="16" spans="1:12" s="5" customFormat="1" ht="75" x14ac:dyDescent="0.25">
      <c r="A16" s="59"/>
      <c r="B16" s="68" t="s">
        <v>323</v>
      </c>
      <c r="C16" s="58">
        <v>1</v>
      </c>
      <c r="D16" s="58">
        <v>1</v>
      </c>
      <c r="E16" s="100" t="s">
        <v>324</v>
      </c>
      <c r="F16" s="100" t="s">
        <v>320</v>
      </c>
      <c r="G16" s="21">
        <v>7</v>
      </c>
      <c r="H16" s="21">
        <v>8</v>
      </c>
      <c r="I16" s="21">
        <v>970</v>
      </c>
      <c r="J16" s="110"/>
      <c r="K16" s="110"/>
      <c r="L16" s="110"/>
    </row>
    <row r="17" spans="1:12" s="5" customFormat="1" ht="75" x14ac:dyDescent="0.25">
      <c r="A17" s="59"/>
      <c r="B17" s="68" t="s">
        <v>325</v>
      </c>
      <c r="C17" s="58">
        <v>1</v>
      </c>
      <c r="D17" s="58">
        <v>1</v>
      </c>
      <c r="E17" s="100" t="s">
        <v>324</v>
      </c>
      <c r="F17" s="100" t="s">
        <v>320</v>
      </c>
      <c r="G17" s="21">
        <v>15</v>
      </c>
      <c r="H17" s="21">
        <v>6</v>
      </c>
      <c r="I17" s="21">
        <v>460</v>
      </c>
      <c r="J17" s="110"/>
      <c r="K17" s="110"/>
      <c r="L17" s="110"/>
    </row>
    <row r="18" spans="1:12" s="5" customFormat="1" ht="75" x14ac:dyDescent="0.25">
      <c r="A18" s="59"/>
      <c r="B18" s="68" t="s">
        <v>326</v>
      </c>
      <c r="C18" s="58">
        <v>1</v>
      </c>
      <c r="D18" s="58">
        <v>1</v>
      </c>
      <c r="E18" s="100" t="s">
        <v>324</v>
      </c>
      <c r="F18" s="100" t="s">
        <v>320</v>
      </c>
      <c r="G18" s="21">
        <v>15</v>
      </c>
      <c r="H18" s="21">
        <v>15</v>
      </c>
      <c r="I18" s="21">
        <v>60</v>
      </c>
      <c r="J18" s="110"/>
      <c r="K18" s="110"/>
      <c r="L18" s="110"/>
    </row>
    <row r="19" spans="1:12" s="5" customFormat="1" x14ac:dyDescent="0.25">
      <c r="A19" s="59"/>
      <c r="B19" s="68"/>
      <c r="C19" s="58"/>
      <c r="D19" s="58"/>
      <c r="E19" s="100"/>
      <c r="F19" s="100"/>
      <c r="G19" s="21"/>
      <c r="H19" s="21"/>
      <c r="I19" s="21"/>
      <c r="J19" s="110"/>
      <c r="K19" s="110"/>
      <c r="L19" s="110"/>
    </row>
    <row r="20" spans="1:12" s="5" customFormat="1" x14ac:dyDescent="0.25">
      <c r="A20" s="59"/>
      <c r="B20" s="68"/>
      <c r="C20" s="58"/>
      <c r="D20" s="58"/>
      <c r="E20" s="100"/>
      <c r="F20" s="100"/>
      <c r="G20" s="21"/>
      <c r="H20" s="21"/>
      <c r="I20" s="21"/>
      <c r="J20" s="110"/>
      <c r="K20" s="110"/>
      <c r="L20" s="110"/>
    </row>
    <row r="21" spans="1:12" s="5" customFormat="1" x14ac:dyDescent="0.25">
      <c r="A21" s="59"/>
      <c r="B21" s="131" t="s">
        <v>232</v>
      </c>
      <c r="C21" s="262">
        <f>SUM(C22:C28)</f>
        <v>1</v>
      </c>
      <c r="D21" s="262">
        <f>SUM(D22:D28)</f>
        <v>1</v>
      </c>
      <c r="E21" s="247"/>
      <c r="F21" s="133"/>
      <c r="G21" s="262">
        <f t="shared" ref="G21:L21" si="3">SUM(G22:G28)</f>
        <v>15</v>
      </c>
      <c r="H21" s="262">
        <f t="shared" si="3"/>
        <v>5</v>
      </c>
      <c r="I21" s="262">
        <f t="shared" si="3"/>
        <v>98</v>
      </c>
      <c r="J21" s="264">
        <f t="shared" si="3"/>
        <v>0</v>
      </c>
      <c r="K21" s="264">
        <f t="shared" si="3"/>
        <v>0</v>
      </c>
      <c r="L21" s="265">
        <f t="shared" si="3"/>
        <v>0</v>
      </c>
    </row>
    <row r="22" spans="1:12" s="5" customFormat="1" ht="56.25" x14ac:dyDescent="0.25">
      <c r="A22" s="59"/>
      <c r="B22" s="135" t="s">
        <v>327</v>
      </c>
      <c r="C22" s="136">
        <v>1</v>
      </c>
      <c r="D22" s="136">
        <v>1</v>
      </c>
      <c r="E22" s="248" t="s">
        <v>328</v>
      </c>
      <c r="F22" s="137" t="s">
        <v>329</v>
      </c>
      <c r="G22" s="136">
        <v>15</v>
      </c>
      <c r="H22" s="136">
        <v>5</v>
      </c>
      <c r="I22" s="136">
        <v>98</v>
      </c>
      <c r="J22" s="137"/>
      <c r="K22" s="137"/>
      <c r="L22" s="249"/>
    </row>
    <row r="23" spans="1:12" s="5" customFormat="1" x14ac:dyDescent="0.25">
      <c r="A23" s="59"/>
      <c r="B23" s="135"/>
      <c r="C23" s="136"/>
      <c r="D23" s="136"/>
      <c r="E23" s="248"/>
      <c r="F23" s="137"/>
      <c r="G23" s="136"/>
      <c r="H23" s="136"/>
      <c r="I23" s="136"/>
      <c r="J23" s="137"/>
      <c r="K23" s="137"/>
      <c r="L23" s="249"/>
    </row>
    <row r="24" spans="1:12" s="5" customFormat="1" x14ac:dyDescent="0.25">
      <c r="A24" s="59"/>
      <c r="B24" s="135"/>
      <c r="C24" s="136"/>
      <c r="D24" s="136"/>
      <c r="E24" s="248"/>
      <c r="F24" s="137"/>
      <c r="G24" s="136"/>
      <c r="H24" s="136"/>
      <c r="I24" s="136"/>
      <c r="J24" s="137"/>
      <c r="K24" s="137"/>
      <c r="L24" s="249"/>
    </row>
    <row r="25" spans="1:12" s="5" customFormat="1" x14ac:dyDescent="0.25">
      <c r="A25" s="59"/>
      <c r="B25" s="135"/>
      <c r="C25" s="136"/>
      <c r="D25" s="136"/>
      <c r="E25" s="248"/>
      <c r="F25" s="137"/>
      <c r="G25" s="136"/>
      <c r="H25" s="136"/>
      <c r="I25" s="136"/>
      <c r="J25" s="137"/>
      <c r="K25" s="137"/>
      <c r="L25" s="249"/>
    </row>
    <row r="26" spans="1:12" s="5" customFormat="1" x14ac:dyDescent="0.25">
      <c r="A26" s="59"/>
      <c r="B26" s="68"/>
      <c r="C26" s="58"/>
      <c r="D26" s="58"/>
      <c r="E26" s="100"/>
      <c r="F26" s="100"/>
      <c r="G26" s="21"/>
      <c r="H26" s="21"/>
      <c r="I26" s="21"/>
      <c r="J26" s="110"/>
      <c r="K26" s="110"/>
      <c r="L26" s="110"/>
    </row>
    <row r="27" spans="1:12" s="5" customFormat="1" x14ac:dyDescent="0.25">
      <c r="A27" s="59"/>
      <c r="B27" s="68"/>
      <c r="C27" s="58"/>
      <c r="D27" s="58"/>
      <c r="E27" s="100"/>
      <c r="F27" s="100"/>
      <c r="G27" s="21"/>
      <c r="H27" s="21"/>
      <c r="I27" s="21"/>
      <c r="J27" s="110"/>
      <c r="K27" s="110"/>
      <c r="L27" s="110"/>
    </row>
    <row r="28" spans="1:12" x14ac:dyDescent="0.25">
      <c r="A28" s="59"/>
      <c r="B28" s="68"/>
      <c r="C28" s="58"/>
      <c r="D28" s="58"/>
      <c r="E28" s="100"/>
      <c r="F28" s="100"/>
      <c r="G28" s="21"/>
      <c r="H28" s="21"/>
      <c r="I28" s="21"/>
      <c r="J28" s="110"/>
      <c r="K28" s="110"/>
      <c r="L28" s="110"/>
    </row>
    <row r="29" spans="1:12" s="5" customFormat="1" ht="75" customHeight="1" x14ac:dyDescent="0.25">
      <c r="A29" s="60" t="s">
        <v>68</v>
      </c>
      <c r="B29" s="101" t="s">
        <v>61</v>
      </c>
      <c r="C29" s="101">
        <f>SUM(C30,C35,C41)</f>
        <v>0</v>
      </c>
      <c r="D29" s="101">
        <f>SUM(D30,D35,D41)</f>
        <v>0</v>
      </c>
      <c r="E29" s="101"/>
      <c r="F29" s="101"/>
      <c r="G29" s="101">
        <f>SUM(G30,G35,G41)</f>
        <v>0</v>
      </c>
      <c r="H29" s="101">
        <f>SUM(H30,H35,H41)</f>
        <v>0</v>
      </c>
      <c r="I29" s="101">
        <f>SUM(I30,I35,I41)</f>
        <v>0</v>
      </c>
      <c r="J29" s="101">
        <f>SUM(J30,J35,J41)</f>
        <v>0</v>
      </c>
      <c r="K29" s="101">
        <f>SUM(K30,K35,K41)</f>
        <v>0</v>
      </c>
      <c r="L29" s="101">
        <f>SUM(K30,K35,K41)</f>
        <v>0</v>
      </c>
    </row>
    <row r="30" spans="1:12" s="5" customFormat="1" x14ac:dyDescent="0.25">
      <c r="A30" s="59"/>
      <c r="B30" s="131" t="s">
        <v>230</v>
      </c>
      <c r="C30" s="262">
        <f>SUM(C31:C34)</f>
        <v>0</v>
      </c>
      <c r="D30" s="262">
        <f>SUM(D31:D34)</f>
        <v>0</v>
      </c>
      <c r="E30" s="247"/>
      <c r="F30" s="133"/>
      <c r="G30" s="262">
        <f t="shared" ref="G30:L30" si="4">SUM(G31:G34)</f>
        <v>0</v>
      </c>
      <c r="H30" s="262">
        <f t="shared" si="4"/>
        <v>0</v>
      </c>
      <c r="I30" s="262">
        <f t="shared" si="4"/>
        <v>0</v>
      </c>
      <c r="J30" s="264">
        <f t="shared" si="4"/>
        <v>0</v>
      </c>
      <c r="K30" s="264">
        <f t="shared" si="4"/>
        <v>0</v>
      </c>
      <c r="L30" s="265">
        <f t="shared" si="4"/>
        <v>0</v>
      </c>
    </row>
    <row r="31" spans="1:12" s="5" customFormat="1" x14ac:dyDescent="0.25">
      <c r="A31" s="59"/>
      <c r="B31" s="68"/>
      <c r="C31" s="58"/>
      <c r="D31" s="58"/>
      <c r="E31" s="100"/>
      <c r="F31" s="100"/>
      <c r="G31" s="21"/>
      <c r="H31" s="21"/>
      <c r="I31" s="21"/>
      <c r="J31" s="100"/>
      <c r="K31" s="100"/>
      <c r="L31" s="100"/>
    </row>
    <row r="32" spans="1:12" s="5" customFormat="1" x14ac:dyDescent="0.25">
      <c r="A32" s="59"/>
      <c r="B32" s="68"/>
      <c r="C32" s="58"/>
      <c r="D32" s="58"/>
      <c r="E32" s="100"/>
      <c r="F32" s="100"/>
      <c r="G32" s="21"/>
      <c r="H32" s="21"/>
      <c r="I32" s="21"/>
      <c r="J32" s="100"/>
      <c r="K32" s="100"/>
      <c r="L32" s="100"/>
    </row>
    <row r="33" spans="1:12" s="5" customFormat="1" x14ac:dyDescent="0.25">
      <c r="A33" s="59"/>
      <c r="B33" s="68"/>
      <c r="C33" s="58"/>
      <c r="D33" s="58"/>
      <c r="E33" s="100"/>
      <c r="F33" s="100"/>
      <c r="G33" s="21"/>
      <c r="H33" s="21"/>
      <c r="I33" s="21"/>
      <c r="J33" s="100"/>
      <c r="K33" s="100"/>
      <c r="L33" s="100"/>
    </row>
    <row r="34" spans="1:12" s="5" customFormat="1" x14ac:dyDescent="0.25">
      <c r="A34" s="59"/>
      <c r="B34" s="68"/>
      <c r="C34" s="58"/>
      <c r="D34" s="58"/>
      <c r="E34" s="100"/>
      <c r="F34" s="100"/>
      <c r="G34" s="21"/>
      <c r="H34" s="21"/>
      <c r="I34" s="21"/>
      <c r="J34" s="100"/>
      <c r="K34" s="100"/>
      <c r="L34" s="100"/>
    </row>
    <row r="35" spans="1:12" s="5" customFormat="1" x14ac:dyDescent="0.25">
      <c r="A35" s="59"/>
      <c r="B35" s="131" t="s">
        <v>231</v>
      </c>
      <c r="C35" s="262">
        <f>SUM(C36:C40)</f>
        <v>0</v>
      </c>
      <c r="D35" s="262">
        <f>SUM(D36:D40)</f>
        <v>0</v>
      </c>
      <c r="E35" s="247"/>
      <c r="F35" s="133"/>
      <c r="G35" s="262">
        <f t="shared" ref="G35:L35" si="5">SUM(G36:G40)</f>
        <v>0</v>
      </c>
      <c r="H35" s="262">
        <f t="shared" si="5"/>
        <v>0</v>
      </c>
      <c r="I35" s="262">
        <f t="shared" si="5"/>
        <v>0</v>
      </c>
      <c r="J35" s="264">
        <f t="shared" si="5"/>
        <v>0</v>
      </c>
      <c r="K35" s="264">
        <f t="shared" si="5"/>
        <v>0</v>
      </c>
      <c r="L35" s="265">
        <f t="shared" si="5"/>
        <v>0</v>
      </c>
    </row>
    <row r="36" spans="1:12" s="5" customFormat="1" x14ac:dyDescent="0.25">
      <c r="A36" s="59"/>
      <c r="B36" s="68"/>
      <c r="C36" s="58"/>
      <c r="D36" s="58"/>
      <c r="E36" s="100"/>
      <c r="F36" s="100"/>
      <c r="G36" s="21"/>
      <c r="H36" s="21"/>
      <c r="I36" s="21"/>
      <c r="J36" s="100"/>
      <c r="K36" s="100"/>
      <c r="L36" s="100"/>
    </row>
    <row r="37" spans="1:12" s="5" customFormat="1" x14ac:dyDescent="0.25">
      <c r="A37" s="59"/>
      <c r="B37" s="68"/>
      <c r="C37" s="58"/>
      <c r="D37" s="58"/>
      <c r="E37" s="100"/>
      <c r="F37" s="100"/>
      <c r="G37" s="21"/>
      <c r="H37" s="21"/>
      <c r="I37" s="21"/>
      <c r="J37" s="100"/>
      <c r="K37" s="100"/>
      <c r="L37" s="100"/>
    </row>
    <row r="38" spans="1:12" s="5" customFormat="1" x14ac:dyDescent="0.25">
      <c r="A38" s="59"/>
      <c r="B38" s="68"/>
      <c r="C38" s="58"/>
      <c r="D38" s="58"/>
      <c r="E38" s="100"/>
      <c r="F38" s="100"/>
      <c r="G38" s="21"/>
      <c r="H38" s="21"/>
      <c r="I38" s="21"/>
      <c r="J38" s="100"/>
      <c r="K38" s="100"/>
      <c r="L38" s="100"/>
    </row>
    <row r="39" spans="1:12" s="5" customFormat="1" x14ac:dyDescent="0.25">
      <c r="A39" s="59"/>
      <c r="B39" s="68"/>
      <c r="C39" s="58"/>
      <c r="D39" s="58"/>
      <c r="E39" s="100"/>
      <c r="F39" s="100"/>
      <c r="G39" s="21"/>
      <c r="H39" s="21"/>
      <c r="I39" s="21"/>
      <c r="J39" s="100"/>
      <c r="K39" s="100"/>
      <c r="L39" s="100"/>
    </row>
    <row r="40" spans="1:12" s="5" customFormat="1" x14ac:dyDescent="0.25">
      <c r="A40" s="59"/>
      <c r="B40" s="68"/>
      <c r="C40" s="58"/>
      <c r="D40" s="58"/>
      <c r="E40" s="100"/>
      <c r="F40" s="100"/>
      <c r="G40" s="21"/>
      <c r="H40" s="21"/>
      <c r="I40" s="21"/>
      <c r="J40" s="100"/>
      <c r="K40" s="100"/>
      <c r="L40" s="100"/>
    </row>
    <row r="41" spans="1:12" s="5" customFormat="1" x14ac:dyDescent="0.25">
      <c r="A41" s="59"/>
      <c r="B41" s="131" t="s">
        <v>232</v>
      </c>
      <c r="C41" s="262">
        <f>SUM(C42:C46)</f>
        <v>0</v>
      </c>
      <c r="D41" s="262">
        <f>SUM(D42:D46)</f>
        <v>0</v>
      </c>
      <c r="E41" s="247"/>
      <c r="F41" s="133"/>
      <c r="G41" s="262">
        <f t="shared" ref="G41:L41" si="6">SUM(G42:G46)</f>
        <v>0</v>
      </c>
      <c r="H41" s="262">
        <f t="shared" si="6"/>
        <v>0</v>
      </c>
      <c r="I41" s="262">
        <f t="shared" si="6"/>
        <v>0</v>
      </c>
      <c r="J41" s="264">
        <f t="shared" si="6"/>
        <v>0</v>
      </c>
      <c r="K41" s="264">
        <f t="shared" si="6"/>
        <v>0</v>
      </c>
      <c r="L41" s="265">
        <f t="shared" si="6"/>
        <v>0</v>
      </c>
    </row>
    <row r="42" spans="1:12" s="5" customFormat="1" x14ac:dyDescent="0.25">
      <c r="A42" s="59"/>
      <c r="B42" s="68"/>
      <c r="C42" s="58"/>
      <c r="D42" s="58"/>
      <c r="E42" s="100"/>
      <c r="F42" s="100"/>
      <c r="G42" s="21"/>
      <c r="H42" s="21"/>
      <c r="I42" s="21"/>
      <c r="J42" s="100"/>
      <c r="K42" s="100"/>
      <c r="L42" s="100"/>
    </row>
    <row r="43" spans="1:12" s="5" customFormat="1" x14ac:dyDescent="0.25">
      <c r="A43" s="59"/>
      <c r="B43" s="68"/>
      <c r="C43" s="58"/>
      <c r="D43" s="58"/>
      <c r="E43" s="100"/>
      <c r="F43" s="100"/>
      <c r="G43" s="21"/>
      <c r="H43" s="21"/>
      <c r="I43" s="21"/>
      <c r="J43" s="100"/>
      <c r="K43" s="100"/>
      <c r="L43" s="100"/>
    </row>
    <row r="44" spans="1:12" s="5" customFormat="1" x14ac:dyDescent="0.25">
      <c r="A44" s="59"/>
      <c r="B44" s="68"/>
      <c r="C44" s="58"/>
      <c r="D44" s="58"/>
      <c r="E44" s="100"/>
      <c r="F44" s="100"/>
      <c r="G44" s="21"/>
      <c r="H44" s="21"/>
      <c r="I44" s="21"/>
      <c r="J44" s="100"/>
      <c r="K44" s="100"/>
      <c r="L44" s="100"/>
    </row>
    <row r="45" spans="1:12" s="5" customFormat="1" x14ac:dyDescent="0.25">
      <c r="A45" s="59"/>
      <c r="B45" s="68"/>
      <c r="C45" s="58"/>
      <c r="D45" s="58"/>
      <c r="E45" s="100"/>
      <c r="F45" s="100"/>
      <c r="G45" s="21"/>
      <c r="H45" s="21"/>
      <c r="I45" s="21"/>
      <c r="J45" s="100"/>
      <c r="K45" s="100"/>
      <c r="L45" s="100"/>
    </row>
    <row r="46" spans="1:12" x14ac:dyDescent="0.25">
      <c r="A46" s="59"/>
      <c r="B46" s="68"/>
      <c r="C46" s="58"/>
      <c r="D46" s="58"/>
      <c r="E46" s="100"/>
      <c r="F46" s="100"/>
      <c r="G46" s="21"/>
      <c r="H46" s="21"/>
      <c r="I46" s="21"/>
      <c r="J46" s="100"/>
      <c r="K46" s="100"/>
      <c r="L46" s="100"/>
    </row>
    <row r="47" spans="1:12" s="5" customFormat="1" ht="37.5" customHeight="1" x14ac:dyDescent="0.25">
      <c r="A47" s="60" t="s">
        <v>97</v>
      </c>
      <c r="B47" s="101" t="s">
        <v>69</v>
      </c>
      <c r="C47" s="101">
        <f>SUM(C48,C52,C57)</f>
        <v>0</v>
      </c>
      <c r="D47" s="101">
        <f>SUM(D48,D52,D57)</f>
        <v>0</v>
      </c>
      <c r="E47" s="101"/>
      <c r="F47" s="60"/>
      <c r="G47" s="101">
        <f t="shared" ref="G47:L47" si="7">SUM(G48,G52,G57)</f>
        <v>0</v>
      </c>
      <c r="H47" s="101">
        <f t="shared" si="7"/>
        <v>0</v>
      </c>
      <c r="I47" s="101">
        <f t="shared" si="7"/>
        <v>0</v>
      </c>
      <c r="J47" s="101">
        <f t="shared" si="7"/>
        <v>0</v>
      </c>
      <c r="K47" s="101">
        <f t="shared" si="7"/>
        <v>0</v>
      </c>
      <c r="L47" s="101">
        <f t="shared" si="7"/>
        <v>0</v>
      </c>
    </row>
    <row r="48" spans="1:12" s="5" customFormat="1" x14ac:dyDescent="0.25">
      <c r="A48" s="59"/>
      <c r="B48" s="131" t="s">
        <v>230</v>
      </c>
      <c r="C48" s="132">
        <f>SUM(C49:C51)</f>
        <v>0</v>
      </c>
      <c r="D48" s="132">
        <f>SUM(D49:D51)</f>
        <v>0</v>
      </c>
      <c r="E48" s="247"/>
      <c r="F48" s="133"/>
      <c r="G48" s="132">
        <f t="shared" ref="G48:L48" si="8">SUM(G49:G51)</f>
        <v>0</v>
      </c>
      <c r="H48" s="132">
        <f t="shared" si="8"/>
        <v>0</v>
      </c>
      <c r="I48" s="132">
        <f t="shared" si="8"/>
        <v>0</v>
      </c>
      <c r="J48" s="133">
        <f t="shared" si="8"/>
        <v>0</v>
      </c>
      <c r="K48" s="133">
        <f t="shared" si="8"/>
        <v>0</v>
      </c>
      <c r="L48" s="134">
        <f t="shared" si="8"/>
        <v>0</v>
      </c>
    </row>
    <row r="49" spans="1:12" s="5" customFormat="1" x14ac:dyDescent="0.25">
      <c r="A49" s="59"/>
      <c r="B49" s="68"/>
      <c r="C49" s="58"/>
      <c r="D49" s="58"/>
      <c r="E49" s="100"/>
      <c r="F49" s="100"/>
      <c r="G49" s="21"/>
      <c r="H49" s="21"/>
      <c r="I49" s="21"/>
      <c r="J49" s="100"/>
      <c r="K49" s="100"/>
      <c r="L49" s="100"/>
    </row>
    <row r="50" spans="1:12" s="5" customFormat="1" x14ac:dyDescent="0.25">
      <c r="A50" s="59"/>
      <c r="B50" s="68"/>
      <c r="C50" s="58"/>
      <c r="D50" s="58"/>
      <c r="E50" s="100"/>
      <c r="F50" s="100"/>
      <c r="G50" s="21"/>
      <c r="H50" s="21"/>
      <c r="I50" s="21"/>
      <c r="J50" s="100"/>
      <c r="K50" s="100"/>
      <c r="L50" s="100"/>
    </row>
    <row r="51" spans="1:12" s="5" customFormat="1" x14ac:dyDescent="0.25">
      <c r="A51" s="59"/>
      <c r="B51" s="68"/>
      <c r="C51" s="58"/>
      <c r="D51" s="58"/>
      <c r="E51" s="100"/>
      <c r="F51" s="100"/>
      <c r="G51" s="21"/>
      <c r="H51" s="21"/>
      <c r="I51" s="21"/>
      <c r="J51" s="100"/>
      <c r="K51" s="100"/>
      <c r="L51" s="100"/>
    </row>
    <row r="52" spans="1:12" s="5" customFormat="1" x14ac:dyDescent="0.25">
      <c r="A52" s="59"/>
      <c r="B52" s="131" t="s">
        <v>231</v>
      </c>
      <c r="C52" s="132">
        <f>SUM(C53:C56)</f>
        <v>0</v>
      </c>
      <c r="D52" s="132">
        <f>SUM(D53:D56)</f>
        <v>0</v>
      </c>
      <c r="E52" s="247"/>
      <c r="F52" s="133"/>
      <c r="G52" s="132">
        <f t="shared" ref="G52:L52" si="9">SUM(G53:G56)</f>
        <v>0</v>
      </c>
      <c r="H52" s="132">
        <f t="shared" si="9"/>
        <v>0</v>
      </c>
      <c r="I52" s="132">
        <f t="shared" si="9"/>
        <v>0</v>
      </c>
      <c r="J52" s="133">
        <f t="shared" si="9"/>
        <v>0</v>
      </c>
      <c r="K52" s="133">
        <f t="shared" si="9"/>
        <v>0</v>
      </c>
      <c r="L52" s="134">
        <f t="shared" si="9"/>
        <v>0</v>
      </c>
    </row>
    <row r="53" spans="1:12" s="5" customFormat="1" x14ac:dyDescent="0.25">
      <c r="A53" s="59"/>
      <c r="B53" s="68"/>
      <c r="C53" s="58"/>
      <c r="D53" s="58"/>
      <c r="E53" s="100"/>
      <c r="F53" s="100"/>
      <c r="G53" s="21"/>
      <c r="H53" s="21"/>
      <c r="I53" s="21"/>
      <c r="J53" s="100"/>
      <c r="K53" s="100"/>
      <c r="L53" s="100"/>
    </row>
    <row r="54" spans="1:12" s="5" customFormat="1" x14ac:dyDescent="0.25">
      <c r="A54" s="59"/>
      <c r="B54" s="68"/>
      <c r="C54" s="58"/>
      <c r="D54" s="58"/>
      <c r="E54" s="100"/>
      <c r="F54" s="100"/>
      <c r="G54" s="21"/>
      <c r="H54" s="21"/>
      <c r="I54" s="21"/>
      <c r="J54" s="100"/>
      <c r="K54" s="100"/>
      <c r="L54" s="100"/>
    </row>
    <row r="55" spans="1:12" s="5" customFormat="1" x14ac:dyDescent="0.25">
      <c r="A55" s="59"/>
      <c r="B55" s="68"/>
      <c r="C55" s="58"/>
      <c r="D55" s="58"/>
      <c r="E55" s="100"/>
      <c r="F55" s="100"/>
      <c r="G55" s="21"/>
      <c r="H55" s="21"/>
      <c r="I55" s="21"/>
      <c r="J55" s="100"/>
      <c r="K55" s="100"/>
      <c r="L55" s="100"/>
    </row>
    <row r="56" spans="1:12" s="5" customFormat="1" x14ac:dyDescent="0.25">
      <c r="A56" s="59"/>
      <c r="B56" s="68"/>
      <c r="C56" s="58"/>
      <c r="D56" s="58"/>
      <c r="E56" s="100"/>
      <c r="F56" s="100"/>
      <c r="G56" s="21"/>
      <c r="H56" s="21"/>
      <c r="I56" s="21"/>
      <c r="J56" s="100"/>
      <c r="K56" s="100"/>
      <c r="L56" s="100"/>
    </row>
    <row r="57" spans="1:12" s="5" customFormat="1" x14ac:dyDescent="0.25">
      <c r="A57" s="59"/>
      <c r="B57" s="131" t="s">
        <v>232</v>
      </c>
      <c r="C57" s="132">
        <f>SUM(C58:C60)</f>
        <v>0</v>
      </c>
      <c r="D57" s="132">
        <f>SUM(D58:D60)</f>
        <v>0</v>
      </c>
      <c r="E57" s="247"/>
      <c r="F57" s="133"/>
      <c r="G57" s="132">
        <f t="shared" ref="G57:L57" si="10">SUM(G58:G60)</f>
        <v>0</v>
      </c>
      <c r="H57" s="132">
        <f t="shared" si="10"/>
        <v>0</v>
      </c>
      <c r="I57" s="132">
        <f t="shared" si="10"/>
        <v>0</v>
      </c>
      <c r="J57" s="133">
        <f t="shared" si="10"/>
        <v>0</v>
      </c>
      <c r="K57" s="133">
        <f t="shared" si="10"/>
        <v>0</v>
      </c>
      <c r="L57" s="134">
        <f t="shared" si="10"/>
        <v>0</v>
      </c>
    </row>
    <row r="58" spans="1:12" s="5" customFormat="1" x14ac:dyDescent="0.25">
      <c r="A58" s="59"/>
      <c r="B58" s="68"/>
      <c r="C58" s="58"/>
      <c r="D58" s="58"/>
      <c r="E58" s="100"/>
      <c r="F58" s="100"/>
      <c r="G58" s="21"/>
      <c r="H58" s="21"/>
      <c r="I58" s="21"/>
      <c r="J58" s="100"/>
      <c r="K58" s="100"/>
      <c r="L58" s="100"/>
    </row>
    <row r="59" spans="1:12" s="5" customFormat="1" x14ac:dyDescent="0.25">
      <c r="A59" s="59"/>
      <c r="B59" s="68"/>
      <c r="C59" s="58"/>
      <c r="D59" s="58"/>
      <c r="E59" s="100"/>
      <c r="F59" s="100"/>
      <c r="G59" s="21"/>
      <c r="H59" s="21"/>
      <c r="I59" s="21"/>
      <c r="J59" s="100"/>
      <c r="K59" s="100"/>
      <c r="L59" s="100"/>
    </row>
    <row r="60" spans="1:12" x14ac:dyDescent="0.25">
      <c r="A60" s="59"/>
      <c r="B60" s="68"/>
      <c r="C60" s="58"/>
      <c r="D60" s="58"/>
      <c r="E60" s="100"/>
      <c r="F60" s="100"/>
      <c r="G60" s="21"/>
      <c r="H60" s="21"/>
      <c r="I60" s="21"/>
      <c r="J60" s="100"/>
      <c r="K60" s="100"/>
      <c r="L60" s="100"/>
    </row>
    <row r="61" spans="1:12" s="5" customFormat="1" ht="75" customHeight="1" x14ac:dyDescent="0.25">
      <c r="A61" s="101" t="s">
        <v>98</v>
      </c>
      <c r="B61" s="101" t="s">
        <v>70</v>
      </c>
      <c r="C61" s="101">
        <f>SUM(C62,C66,C70)</f>
        <v>0</v>
      </c>
      <c r="D61" s="101">
        <f>SUM(D62,D66,D70)</f>
        <v>0</v>
      </c>
      <c r="E61" s="101"/>
      <c r="F61" s="101"/>
      <c r="G61" s="101">
        <f t="shared" ref="G61:L61" si="11">SUM(G62,G66,G70)</f>
        <v>0</v>
      </c>
      <c r="H61" s="101">
        <f t="shared" si="11"/>
        <v>0</v>
      </c>
      <c r="I61" s="101">
        <f t="shared" si="11"/>
        <v>0</v>
      </c>
      <c r="J61" s="101">
        <f t="shared" si="11"/>
        <v>0</v>
      </c>
      <c r="K61" s="101">
        <f t="shared" si="11"/>
        <v>0</v>
      </c>
      <c r="L61" s="101">
        <f t="shared" si="11"/>
        <v>0</v>
      </c>
    </row>
    <row r="62" spans="1:12" s="5" customFormat="1" x14ac:dyDescent="0.25">
      <c r="A62" s="59"/>
      <c r="B62" s="131" t="s">
        <v>230</v>
      </c>
      <c r="C62" s="132">
        <f>SUM(C63:C65)</f>
        <v>0</v>
      </c>
      <c r="D62" s="132">
        <f>SUM(D63:D65)</f>
        <v>0</v>
      </c>
      <c r="E62" s="247"/>
      <c r="F62" s="133"/>
      <c r="G62" s="132">
        <f t="shared" ref="G62:L62" si="12">SUM(G63:G65)</f>
        <v>0</v>
      </c>
      <c r="H62" s="132">
        <f t="shared" si="12"/>
        <v>0</v>
      </c>
      <c r="I62" s="132">
        <f t="shared" si="12"/>
        <v>0</v>
      </c>
      <c r="J62" s="133">
        <f t="shared" si="12"/>
        <v>0</v>
      </c>
      <c r="K62" s="133">
        <f t="shared" si="12"/>
        <v>0</v>
      </c>
      <c r="L62" s="134">
        <f t="shared" si="12"/>
        <v>0</v>
      </c>
    </row>
    <row r="63" spans="1:12" s="5" customFormat="1" x14ac:dyDescent="0.25">
      <c r="A63" s="59"/>
      <c r="B63" s="68"/>
      <c r="C63" s="58"/>
      <c r="D63" s="58"/>
      <c r="E63" s="100"/>
      <c r="F63" s="100"/>
      <c r="G63" s="21"/>
      <c r="H63" s="21"/>
      <c r="I63" s="21"/>
      <c r="J63" s="100"/>
      <c r="K63" s="100"/>
      <c r="L63" s="100"/>
    </row>
    <row r="64" spans="1:12" s="5" customFormat="1" x14ac:dyDescent="0.25">
      <c r="A64" s="59"/>
      <c r="B64" s="68"/>
      <c r="C64" s="58"/>
      <c r="D64" s="58"/>
      <c r="E64" s="100"/>
      <c r="F64" s="100"/>
      <c r="G64" s="21"/>
      <c r="H64" s="21"/>
      <c r="I64" s="21"/>
      <c r="J64" s="100"/>
      <c r="K64" s="100"/>
      <c r="L64" s="100"/>
    </row>
    <row r="65" spans="1:12" s="5" customFormat="1" x14ac:dyDescent="0.25">
      <c r="A65" s="59"/>
      <c r="B65" s="68"/>
      <c r="C65" s="58"/>
      <c r="D65" s="58"/>
      <c r="E65" s="100"/>
      <c r="F65" s="100"/>
      <c r="G65" s="21"/>
      <c r="H65" s="21"/>
      <c r="I65" s="21"/>
      <c r="J65" s="100"/>
      <c r="K65" s="100"/>
      <c r="L65" s="100"/>
    </row>
    <row r="66" spans="1:12" s="5" customFormat="1" x14ac:dyDescent="0.25">
      <c r="A66" s="59"/>
      <c r="B66" s="131" t="s">
        <v>231</v>
      </c>
      <c r="C66" s="132">
        <f>SUM(C67:C69)</f>
        <v>0</v>
      </c>
      <c r="D66" s="132">
        <f>SUM(D67:D69)</f>
        <v>0</v>
      </c>
      <c r="E66" s="247"/>
      <c r="F66" s="133"/>
      <c r="G66" s="132">
        <f t="shared" ref="G66:L66" si="13">SUM(G67:G69)</f>
        <v>0</v>
      </c>
      <c r="H66" s="132">
        <f t="shared" si="13"/>
        <v>0</v>
      </c>
      <c r="I66" s="132">
        <f t="shared" si="13"/>
        <v>0</v>
      </c>
      <c r="J66" s="133">
        <f t="shared" si="13"/>
        <v>0</v>
      </c>
      <c r="K66" s="133">
        <f t="shared" si="13"/>
        <v>0</v>
      </c>
      <c r="L66" s="134">
        <f t="shared" si="13"/>
        <v>0</v>
      </c>
    </row>
    <row r="67" spans="1:12" s="5" customFormat="1" x14ac:dyDescent="0.25">
      <c r="A67" s="59"/>
      <c r="B67" s="68"/>
      <c r="C67" s="58"/>
      <c r="D67" s="58"/>
      <c r="E67" s="100"/>
      <c r="F67" s="100"/>
      <c r="G67" s="21"/>
      <c r="H67" s="21"/>
      <c r="I67" s="21"/>
      <c r="J67" s="100"/>
      <c r="K67" s="100"/>
      <c r="L67" s="100"/>
    </row>
    <row r="68" spans="1:12" s="5" customFormat="1" x14ac:dyDescent="0.25">
      <c r="A68" s="59"/>
      <c r="B68" s="68"/>
      <c r="C68" s="58"/>
      <c r="D68" s="58"/>
      <c r="E68" s="100"/>
      <c r="F68" s="100"/>
      <c r="G68" s="21"/>
      <c r="H68" s="21"/>
      <c r="I68" s="21"/>
      <c r="J68" s="100"/>
      <c r="K68" s="100"/>
      <c r="L68" s="100"/>
    </row>
    <row r="69" spans="1:12" s="5" customFormat="1" x14ac:dyDescent="0.25">
      <c r="A69" s="59"/>
      <c r="B69" s="68"/>
      <c r="C69" s="58"/>
      <c r="D69" s="58"/>
      <c r="E69" s="100"/>
      <c r="F69" s="100"/>
      <c r="G69" s="21"/>
      <c r="H69" s="21"/>
      <c r="I69" s="21"/>
      <c r="J69" s="100"/>
      <c r="K69" s="100"/>
      <c r="L69" s="100"/>
    </row>
    <row r="70" spans="1:12" s="5" customFormat="1" x14ac:dyDescent="0.25">
      <c r="A70" s="59"/>
      <c r="B70" s="131" t="s">
        <v>232</v>
      </c>
      <c r="C70" s="132">
        <f>SUM(C71:C74)</f>
        <v>0</v>
      </c>
      <c r="D70" s="132">
        <f>SUM(D71:D74)</f>
        <v>0</v>
      </c>
      <c r="E70" s="247"/>
      <c r="F70" s="133"/>
      <c r="G70" s="132">
        <f t="shared" ref="G70:L70" si="14">SUM(G71:G74)</f>
        <v>0</v>
      </c>
      <c r="H70" s="132">
        <f t="shared" si="14"/>
        <v>0</v>
      </c>
      <c r="I70" s="132">
        <f t="shared" si="14"/>
        <v>0</v>
      </c>
      <c r="J70" s="133">
        <f t="shared" si="14"/>
        <v>0</v>
      </c>
      <c r="K70" s="133">
        <f t="shared" si="14"/>
        <v>0</v>
      </c>
      <c r="L70" s="134">
        <f t="shared" si="14"/>
        <v>0</v>
      </c>
    </row>
    <row r="71" spans="1:12" s="5" customFormat="1" x14ac:dyDescent="0.25">
      <c r="A71" s="59"/>
      <c r="B71" s="68"/>
      <c r="C71" s="58"/>
      <c r="D71" s="58"/>
      <c r="E71" s="100"/>
      <c r="F71" s="100"/>
      <c r="G71" s="21"/>
      <c r="H71" s="21"/>
      <c r="I71" s="21"/>
      <c r="J71" s="100"/>
      <c r="K71" s="100"/>
      <c r="L71" s="100"/>
    </row>
    <row r="72" spans="1:12" s="5" customFormat="1" x14ac:dyDescent="0.25">
      <c r="A72" s="59"/>
      <c r="B72" s="68"/>
      <c r="C72" s="58"/>
      <c r="D72" s="58"/>
      <c r="E72" s="100"/>
      <c r="F72" s="100"/>
      <c r="G72" s="21"/>
      <c r="H72" s="21"/>
      <c r="I72" s="21"/>
      <c r="J72" s="100"/>
      <c r="K72" s="100"/>
      <c r="L72" s="100"/>
    </row>
    <row r="73" spans="1:12" s="5" customFormat="1" x14ac:dyDescent="0.25">
      <c r="A73" s="59"/>
      <c r="B73" s="68"/>
      <c r="C73" s="58"/>
      <c r="D73" s="58"/>
      <c r="E73" s="100"/>
      <c r="F73" s="100"/>
      <c r="G73" s="21"/>
      <c r="H73" s="21"/>
      <c r="I73" s="21"/>
      <c r="J73" s="100"/>
      <c r="K73" s="100"/>
      <c r="L73" s="100"/>
    </row>
    <row r="74" spans="1:12" x14ac:dyDescent="0.25">
      <c r="A74" s="59"/>
      <c r="B74" s="68"/>
      <c r="C74" s="58"/>
      <c r="D74" s="58"/>
      <c r="E74" s="100"/>
      <c r="F74" s="100"/>
      <c r="G74" s="21"/>
      <c r="H74" s="21"/>
      <c r="I74" s="21"/>
      <c r="J74" s="100"/>
      <c r="K74" s="100"/>
      <c r="L74" s="100"/>
    </row>
    <row r="75" spans="1:12" s="5" customFormat="1" ht="93.75" customHeight="1" x14ac:dyDescent="0.25">
      <c r="A75" s="101" t="s">
        <v>99</v>
      </c>
      <c r="B75" s="101" t="s">
        <v>71</v>
      </c>
      <c r="C75" s="101">
        <f>SUM(C76,C80,C86)</f>
        <v>4</v>
      </c>
      <c r="D75" s="101">
        <f>SUM(D76,D80,D86)</f>
        <v>4</v>
      </c>
      <c r="E75" s="101"/>
      <c r="F75" s="101"/>
      <c r="G75" s="101">
        <f t="shared" ref="G75:L75" si="15">SUM(G76,G80,G86)</f>
        <v>65</v>
      </c>
      <c r="H75" s="101">
        <f t="shared" si="15"/>
        <v>8</v>
      </c>
      <c r="I75" s="101">
        <f t="shared" si="15"/>
        <v>1249</v>
      </c>
      <c r="J75" s="101">
        <f t="shared" si="15"/>
        <v>0</v>
      </c>
      <c r="K75" s="101">
        <f t="shared" si="15"/>
        <v>1</v>
      </c>
      <c r="L75" s="101">
        <f t="shared" si="15"/>
        <v>0</v>
      </c>
    </row>
    <row r="76" spans="1:12" s="5" customFormat="1" x14ac:dyDescent="0.25">
      <c r="A76" s="59"/>
      <c r="B76" s="131" t="s">
        <v>230</v>
      </c>
      <c r="C76" s="132">
        <f>SUM(C77:C79)</f>
        <v>1</v>
      </c>
      <c r="D76" s="132">
        <f>SUM(D77:D79)</f>
        <v>1</v>
      </c>
      <c r="E76" s="247"/>
      <c r="F76" s="133"/>
      <c r="G76" s="132">
        <f t="shared" ref="G76:L76" si="16">SUM(G77:G79)</f>
        <v>20</v>
      </c>
      <c r="H76" s="132">
        <f t="shared" si="16"/>
        <v>0</v>
      </c>
      <c r="I76" s="132">
        <f t="shared" si="16"/>
        <v>450</v>
      </c>
      <c r="J76" s="133">
        <f t="shared" si="16"/>
        <v>0</v>
      </c>
      <c r="K76" s="133">
        <f t="shared" si="16"/>
        <v>0</v>
      </c>
      <c r="L76" s="134">
        <f t="shared" si="16"/>
        <v>0</v>
      </c>
    </row>
    <row r="77" spans="1:12" s="5" customFormat="1" ht="56.25" x14ac:dyDescent="0.25">
      <c r="A77" s="59"/>
      <c r="B77" s="68" t="s">
        <v>330</v>
      </c>
      <c r="C77" s="58">
        <v>1</v>
      </c>
      <c r="D77" s="58">
        <v>1</v>
      </c>
      <c r="E77" s="100" t="s">
        <v>331</v>
      </c>
      <c r="F77" s="100"/>
      <c r="G77" s="21">
        <v>20</v>
      </c>
      <c r="H77" s="21">
        <v>0</v>
      </c>
      <c r="I77" s="21">
        <v>450</v>
      </c>
      <c r="J77" s="100"/>
      <c r="K77" s="100"/>
      <c r="L77" s="100"/>
    </row>
    <row r="78" spans="1:12" s="5" customFormat="1" x14ac:dyDescent="0.25">
      <c r="A78" s="59"/>
      <c r="B78" s="68"/>
      <c r="C78" s="58"/>
      <c r="D78" s="58"/>
      <c r="E78" s="100"/>
      <c r="F78" s="100"/>
      <c r="G78" s="21"/>
      <c r="H78" s="21"/>
      <c r="I78" s="21"/>
      <c r="J78" s="100"/>
      <c r="K78" s="100"/>
      <c r="L78" s="100"/>
    </row>
    <row r="79" spans="1:12" s="5" customFormat="1" x14ac:dyDescent="0.25">
      <c r="A79" s="59"/>
      <c r="B79" s="68"/>
      <c r="C79" s="58"/>
      <c r="D79" s="58"/>
      <c r="E79" s="100"/>
      <c r="F79" s="100"/>
      <c r="G79" s="21"/>
      <c r="H79" s="21"/>
      <c r="I79" s="21"/>
      <c r="J79" s="100"/>
      <c r="K79" s="100"/>
      <c r="L79" s="100"/>
    </row>
    <row r="80" spans="1:12" s="5" customFormat="1" x14ac:dyDescent="0.25">
      <c r="A80" s="59"/>
      <c r="B80" s="131" t="s">
        <v>231</v>
      </c>
      <c r="C80" s="132">
        <f>SUM(C81:C85)</f>
        <v>2</v>
      </c>
      <c r="D80" s="132">
        <f>SUM(D81:D85)</f>
        <v>2</v>
      </c>
      <c r="E80" s="247"/>
      <c r="F80" s="133"/>
      <c r="G80" s="132">
        <f t="shared" ref="G80:L80" si="17">SUM(G81:G85)</f>
        <v>26</v>
      </c>
      <c r="H80" s="132">
        <f t="shared" si="17"/>
        <v>3</v>
      </c>
      <c r="I80" s="132">
        <f t="shared" si="17"/>
        <v>739</v>
      </c>
      <c r="J80" s="133">
        <f t="shared" si="17"/>
        <v>0</v>
      </c>
      <c r="K80" s="133">
        <f t="shared" si="17"/>
        <v>1</v>
      </c>
      <c r="L80" s="134">
        <f t="shared" si="17"/>
        <v>0</v>
      </c>
    </row>
    <row r="81" spans="1:12" s="5" customFormat="1" ht="37.5" x14ac:dyDescent="0.25">
      <c r="A81" s="59"/>
      <c r="B81" s="68" t="s">
        <v>332</v>
      </c>
      <c r="C81" s="58">
        <v>1</v>
      </c>
      <c r="D81" s="58">
        <v>1</v>
      </c>
      <c r="E81" s="100" t="s">
        <v>333</v>
      </c>
      <c r="F81" s="100" t="s">
        <v>334</v>
      </c>
      <c r="G81" s="21">
        <v>11</v>
      </c>
      <c r="H81" s="21">
        <v>0</v>
      </c>
      <c r="I81" s="21">
        <v>259</v>
      </c>
      <c r="J81" s="100"/>
      <c r="K81" s="100"/>
      <c r="L81" s="100"/>
    </row>
    <row r="82" spans="1:12" s="5" customFormat="1" ht="56.25" x14ac:dyDescent="0.25">
      <c r="A82" s="59"/>
      <c r="B82" s="68" t="s">
        <v>335</v>
      </c>
      <c r="C82" s="58">
        <v>1</v>
      </c>
      <c r="D82" s="58">
        <v>1</v>
      </c>
      <c r="E82" s="100" t="s">
        <v>336</v>
      </c>
      <c r="F82" s="100" t="s">
        <v>337</v>
      </c>
      <c r="G82" s="21">
        <v>15</v>
      </c>
      <c r="H82" s="21">
        <v>3</v>
      </c>
      <c r="I82" s="21">
        <v>480</v>
      </c>
      <c r="J82" s="100"/>
      <c r="K82" s="100">
        <v>1</v>
      </c>
      <c r="L82" s="100">
        <v>0</v>
      </c>
    </row>
    <row r="83" spans="1:12" s="5" customFormat="1" x14ac:dyDescent="0.25">
      <c r="A83" s="59"/>
      <c r="B83" s="68"/>
      <c r="C83" s="58"/>
      <c r="D83" s="58"/>
      <c r="E83" s="100"/>
      <c r="F83" s="100"/>
      <c r="G83" s="21"/>
      <c r="H83" s="21"/>
      <c r="I83" s="21"/>
      <c r="J83" s="100"/>
      <c r="K83" s="100"/>
      <c r="L83" s="100"/>
    </row>
    <row r="84" spans="1:12" s="5" customFormat="1" x14ac:dyDescent="0.25">
      <c r="A84" s="59"/>
      <c r="B84" s="68"/>
      <c r="C84" s="58"/>
      <c r="D84" s="58"/>
      <c r="E84" s="100"/>
      <c r="F84" s="100"/>
      <c r="G84" s="21"/>
      <c r="H84" s="21"/>
      <c r="I84" s="21"/>
      <c r="J84" s="100"/>
      <c r="K84" s="100"/>
      <c r="L84" s="100"/>
    </row>
    <row r="85" spans="1:12" s="5" customFormat="1" x14ac:dyDescent="0.25">
      <c r="A85" s="59"/>
      <c r="B85" s="68"/>
      <c r="C85" s="58"/>
      <c r="D85" s="58"/>
      <c r="E85" s="100"/>
      <c r="F85" s="100"/>
      <c r="G85" s="21"/>
      <c r="H85" s="21"/>
      <c r="I85" s="21"/>
      <c r="J85" s="100"/>
      <c r="K85" s="100"/>
      <c r="L85" s="100"/>
    </row>
    <row r="86" spans="1:12" s="5" customFormat="1" x14ac:dyDescent="0.25">
      <c r="A86" s="59"/>
      <c r="B86" s="131" t="s">
        <v>232</v>
      </c>
      <c r="C86" s="132">
        <f>SUM(C87:C90)</f>
        <v>1</v>
      </c>
      <c r="D86" s="132">
        <f>SUM(D87:D90)</f>
        <v>1</v>
      </c>
      <c r="E86" s="247"/>
      <c r="F86" s="133"/>
      <c r="G86" s="132">
        <f t="shared" ref="G86:L86" si="18">SUM(G87:G90)</f>
        <v>19</v>
      </c>
      <c r="H86" s="132">
        <f t="shared" si="18"/>
        <v>5</v>
      </c>
      <c r="I86" s="132">
        <f t="shared" si="18"/>
        <v>60</v>
      </c>
      <c r="J86" s="133">
        <f t="shared" si="18"/>
        <v>0</v>
      </c>
      <c r="K86" s="133">
        <f t="shared" si="18"/>
        <v>0</v>
      </c>
      <c r="L86" s="134">
        <f t="shared" si="18"/>
        <v>0</v>
      </c>
    </row>
    <row r="87" spans="1:12" s="5" customFormat="1" ht="56.25" x14ac:dyDescent="0.25">
      <c r="A87" s="59"/>
      <c r="B87" s="68" t="s">
        <v>338</v>
      </c>
      <c r="C87" s="58">
        <v>1</v>
      </c>
      <c r="D87" s="58">
        <v>1</v>
      </c>
      <c r="E87" s="100" t="s">
        <v>339</v>
      </c>
      <c r="F87" s="100" t="s">
        <v>337</v>
      </c>
      <c r="G87" s="21">
        <v>19</v>
      </c>
      <c r="H87" s="21">
        <v>5</v>
      </c>
      <c r="I87" s="21">
        <v>60</v>
      </c>
      <c r="J87" s="100"/>
      <c r="K87" s="100"/>
      <c r="L87" s="100"/>
    </row>
    <row r="88" spans="1:12" s="5" customFormat="1" x14ac:dyDescent="0.25">
      <c r="A88" s="59"/>
      <c r="B88" s="68"/>
      <c r="C88" s="58"/>
      <c r="D88" s="58"/>
      <c r="E88" s="100"/>
      <c r="F88" s="100"/>
      <c r="G88" s="21"/>
      <c r="H88" s="21"/>
      <c r="I88" s="21"/>
      <c r="J88" s="100"/>
      <c r="K88" s="100"/>
      <c r="L88" s="100"/>
    </row>
    <row r="89" spans="1:12" s="5" customFormat="1" x14ac:dyDescent="0.25">
      <c r="A89" s="59"/>
      <c r="B89" s="68"/>
      <c r="C89" s="58"/>
      <c r="D89" s="58"/>
      <c r="E89" s="100"/>
      <c r="F89" s="100"/>
      <c r="G89" s="21"/>
      <c r="H89" s="21"/>
      <c r="I89" s="21"/>
      <c r="J89" s="100"/>
      <c r="K89" s="100"/>
      <c r="L89" s="100"/>
    </row>
    <row r="90" spans="1:12" x14ac:dyDescent="0.25">
      <c r="A90" s="59"/>
      <c r="B90" s="68"/>
      <c r="C90" s="58"/>
      <c r="D90" s="58"/>
      <c r="E90" s="100"/>
      <c r="F90" s="100"/>
      <c r="G90" s="21"/>
      <c r="H90" s="21"/>
      <c r="I90" s="21"/>
      <c r="J90" s="100"/>
      <c r="K90" s="100"/>
      <c r="L90" s="100"/>
    </row>
    <row r="91" spans="1:12" s="5" customFormat="1" ht="75" customHeight="1" x14ac:dyDescent="0.25">
      <c r="A91" s="101" t="s">
        <v>100</v>
      </c>
      <c r="B91" s="101" t="s">
        <v>72</v>
      </c>
      <c r="C91" s="101">
        <f>SUM(C92,C96,C102)</f>
        <v>2</v>
      </c>
      <c r="D91" s="101">
        <f>SUM(D92,D96,D102)</f>
        <v>2</v>
      </c>
      <c r="E91" s="101"/>
      <c r="F91" s="101"/>
      <c r="G91" s="101">
        <f>SUM(G92,G96,G102)</f>
        <v>52</v>
      </c>
      <c r="H91" s="101">
        <f>SUM(H92,H96,H102)</f>
        <v>35</v>
      </c>
      <c r="I91" s="101">
        <f>SUM(CI92,I96,I102)</f>
        <v>49</v>
      </c>
      <c r="J91" s="101">
        <f>SUM(J92,J96,J102)</f>
        <v>0</v>
      </c>
      <c r="K91" s="101">
        <f>SUM(K92,K96,K102)</f>
        <v>0</v>
      </c>
      <c r="L91" s="101">
        <f>SUM(L92,L96,L102)</f>
        <v>0</v>
      </c>
    </row>
    <row r="92" spans="1:12" s="5" customFormat="1" x14ac:dyDescent="0.25">
      <c r="A92" s="59"/>
      <c r="B92" s="131" t="s">
        <v>230</v>
      </c>
      <c r="C92" s="132">
        <f>SUM(C93:C95)</f>
        <v>1</v>
      </c>
      <c r="D92" s="132">
        <f>SUM(D93:D95)</f>
        <v>1</v>
      </c>
      <c r="E92" s="247"/>
      <c r="F92" s="133"/>
      <c r="G92" s="132">
        <f t="shared" ref="G92:L92" si="19">SUM(G93:G95)</f>
        <v>40</v>
      </c>
      <c r="H92" s="132">
        <f t="shared" si="19"/>
        <v>35</v>
      </c>
      <c r="I92" s="132">
        <f t="shared" si="19"/>
        <v>70</v>
      </c>
      <c r="J92" s="133">
        <f t="shared" si="19"/>
        <v>0</v>
      </c>
      <c r="K92" s="133">
        <f t="shared" si="19"/>
        <v>0</v>
      </c>
      <c r="L92" s="134">
        <f t="shared" si="19"/>
        <v>0</v>
      </c>
    </row>
    <row r="93" spans="1:12" s="5" customFormat="1" ht="56.25" x14ac:dyDescent="0.25">
      <c r="A93" s="59"/>
      <c r="B93" s="68" t="s">
        <v>340</v>
      </c>
      <c r="C93" s="58">
        <v>1</v>
      </c>
      <c r="D93" s="58">
        <v>1</v>
      </c>
      <c r="E93" s="100" t="s">
        <v>331</v>
      </c>
      <c r="F93" s="100" t="s">
        <v>341</v>
      </c>
      <c r="G93" s="21">
        <v>40</v>
      </c>
      <c r="H93" s="21">
        <v>35</v>
      </c>
      <c r="I93" s="21">
        <v>70</v>
      </c>
      <c r="J93" s="100"/>
      <c r="K93" s="100"/>
      <c r="L93" s="100"/>
    </row>
    <row r="94" spans="1:12" s="5" customFormat="1" x14ac:dyDescent="0.25">
      <c r="A94" s="59"/>
      <c r="B94" s="68"/>
      <c r="C94" s="58"/>
      <c r="D94" s="58"/>
      <c r="E94" s="100"/>
      <c r="F94" s="100"/>
      <c r="G94" s="21"/>
      <c r="H94" s="21"/>
      <c r="I94" s="21"/>
      <c r="J94" s="100"/>
      <c r="K94" s="100"/>
      <c r="L94" s="100"/>
    </row>
    <row r="95" spans="1:12" s="5" customFormat="1" x14ac:dyDescent="0.25">
      <c r="A95" s="59"/>
      <c r="B95" s="68"/>
      <c r="C95" s="58"/>
      <c r="D95" s="58"/>
      <c r="E95" s="100"/>
      <c r="F95" s="100"/>
      <c r="G95" s="21"/>
      <c r="H95" s="21"/>
      <c r="I95" s="21"/>
      <c r="J95" s="100"/>
      <c r="K95" s="100"/>
      <c r="L95" s="100"/>
    </row>
    <row r="96" spans="1:12" s="5" customFormat="1" x14ac:dyDescent="0.25">
      <c r="A96" s="59"/>
      <c r="B96" s="131" t="s">
        <v>231</v>
      </c>
      <c r="C96" s="132">
        <v>1</v>
      </c>
      <c r="D96" s="132">
        <v>1</v>
      </c>
      <c r="E96" s="247"/>
      <c r="F96" s="133"/>
      <c r="G96" s="132">
        <f t="shared" ref="G96:L96" si="20">SUM(G97:G101)</f>
        <v>12</v>
      </c>
      <c r="H96" s="132">
        <f t="shared" si="20"/>
        <v>0</v>
      </c>
      <c r="I96" s="132">
        <f t="shared" si="20"/>
        <v>49</v>
      </c>
      <c r="J96" s="133">
        <f t="shared" si="20"/>
        <v>0</v>
      </c>
      <c r="K96" s="133">
        <f t="shared" si="20"/>
        <v>0</v>
      </c>
      <c r="L96" s="134">
        <f t="shared" si="20"/>
        <v>0</v>
      </c>
    </row>
    <row r="97" spans="1:12" s="5" customFormat="1" ht="56.25" x14ac:dyDescent="0.25">
      <c r="A97" s="59"/>
      <c r="B97" s="68" t="s">
        <v>342</v>
      </c>
      <c r="C97" s="58">
        <v>1</v>
      </c>
      <c r="D97" s="58">
        <v>1</v>
      </c>
      <c r="E97" s="100" t="s">
        <v>343</v>
      </c>
      <c r="F97" s="100" t="s">
        <v>337</v>
      </c>
      <c r="G97" s="21">
        <v>12</v>
      </c>
      <c r="H97" s="21">
        <v>0</v>
      </c>
      <c r="I97" s="21">
        <v>49</v>
      </c>
      <c r="J97" s="100"/>
      <c r="K97" s="100"/>
      <c r="L97" s="100"/>
    </row>
    <row r="98" spans="1:12" s="5" customFormat="1" x14ac:dyDescent="0.25">
      <c r="A98" s="59"/>
      <c r="B98" s="68"/>
      <c r="C98" s="58"/>
      <c r="D98" s="58"/>
      <c r="E98" s="100"/>
      <c r="F98" s="100"/>
      <c r="G98" s="21"/>
      <c r="H98" s="21"/>
      <c r="I98" s="21"/>
      <c r="J98" s="100"/>
      <c r="K98" s="100"/>
      <c r="L98" s="100"/>
    </row>
    <row r="99" spans="1:12" s="5" customFormat="1" x14ac:dyDescent="0.25">
      <c r="A99" s="59"/>
      <c r="B99" s="68"/>
      <c r="C99" s="58"/>
      <c r="D99" s="58"/>
      <c r="E99" s="100"/>
      <c r="F99" s="100"/>
      <c r="G99" s="21"/>
      <c r="H99" s="21"/>
      <c r="I99" s="21"/>
      <c r="J99" s="100"/>
      <c r="K99" s="100"/>
      <c r="L99" s="100"/>
    </row>
    <row r="100" spans="1:12" s="5" customFormat="1" x14ac:dyDescent="0.25">
      <c r="A100" s="59"/>
      <c r="B100" s="68"/>
      <c r="C100" s="58"/>
      <c r="D100" s="58"/>
      <c r="E100" s="100"/>
      <c r="F100" s="100"/>
      <c r="G100" s="21"/>
      <c r="H100" s="21"/>
      <c r="I100" s="21"/>
      <c r="J100" s="100"/>
      <c r="K100" s="100"/>
      <c r="L100" s="100"/>
    </row>
    <row r="101" spans="1:12" s="5" customFormat="1" x14ac:dyDescent="0.25">
      <c r="A101" s="59"/>
      <c r="B101" s="68"/>
      <c r="C101" s="58"/>
      <c r="D101" s="58"/>
      <c r="E101" s="100"/>
      <c r="F101" s="100"/>
      <c r="G101" s="21"/>
      <c r="H101" s="21"/>
      <c r="I101" s="21"/>
      <c r="J101" s="100"/>
      <c r="K101" s="100"/>
      <c r="L101" s="100"/>
    </row>
    <row r="102" spans="1:12" s="5" customFormat="1" x14ac:dyDescent="0.25">
      <c r="A102" s="59"/>
      <c r="B102" s="131" t="s">
        <v>232</v>
      </c>
      <c r="C102" s="132">
        <f>SUM(C103:C106)</f>
        <v>0</v>
      </c>
      <c r="D102" s="132">
        <f>SUM(D103:D106)</f>
        <v>0</v>
      </c>
      <c r="E102" s="247"/>
      <c r="F102" s="133"/>
      <c r="G102" s="132">
        <f t="shared" ref="G102:L102" si="21">SUM(G103:G106)</f>
        <v>0</v>
      </c>
      <c r="H102" s="132">
        <f t="shared" si="21"/>
        <v>0</v>
      </c>
      <c r="I102" s="132">
        <f t="shared" si="21"/>
        <v>0</v>
      </c>
      <c r="J102" s="133">
        <f t="shared" si="21"/>
        <v>0</v>
      </c>
      <c r="K102" s="133">
        <f t="shared" si="21"/>
        <v>0</v>
      </c>
      <c r="L102" s="134">
        <f t="shared" si="21"/>
        <v>0</v>
      </c>
    </row>
    <row r="103" spans="1:12" s="5" customFormat="1" x14ac:dyDescent="0.25">
      <c r="A103" s="59"/>
      <c r="B103" s="68"/>
      <c r="C103" s="58"/>
      <c r="D103" s="58"/>
      <c r="E103" s="100"/>
      <c r="F103" s="100"/>
      <c r="G103" s="21"/>
      <c r="H103" s="21"/>
      <c r="I103" s="21"/>
      <c r="J103" s="100"/>
      <c r="K103" s="100"/>
      <c r="L103" s="100"/>
    </row>
    <row r="104" spans="1:12" s="5" customFormat="1" x14ac:dyDescent="0.25">
      <c r="A104" s="59"/>
      <c r="B104" s="68"/>
      <c r="C104" s="58"/>
      <c r="D104" s="58"/>
      <c r="E104" s="100"/>
      <c r="F104" s="100"/>
      <c r="G104" s="21"/>
      <c r="H104" s="21"/>
      <c r="I104" s="21"/>
      <c r="J104" s="100"/>
      <c r="K104" s="100"/>
      <c r="L104" s="100"/>
    </row>
    <row r="105" spans="1:12" s="5" customFormat="1" x14ac:dyDescent="0.25">
      <c r="A105" s="59"/>
      <c r="B105" s="68"/>
      <c r="C105" s="58"/>
      <c r="D105" s="58"/>
      <c r="E105" s="100"/>
      <c r="F105" s="100"/>
      <c r="G105" s="21"/>
      <c r="H105" s="21"/>
      <c r="I105" s="21"/>
      <c r="J105" s="100"/>
      <c r="K105" s="100"/>
      <c r="L105" s="100"/>
    </row>
    <row r="106" spans="1:12" x14ac:dyDescent="0.25">
      <c r="A106" s="59"/>
      <c r="B106" s="68"/>
      <c r="C106" s="58"/>
      <c r="D106" s="58"/>
      <c r="E106" s="100"/>
      <c r="F106" s="100"/>
      <c r="G106" s="21"/>
      <c r="H106" s="21"/>
      <c r="I106" s="21"/>
      <c r="J106" s="100"/>
      <c r="K106" s="100"/>
      <c r="L106" s="100"/>
    </row>
    <row r="107" spans="1:12" ht="187.5" customHeight="1" x14ac:dyDescent="0.25">
      <c r="A107" s="101" t="s">
        <v>195</v>
      </c>
      <c r="B107" s="101" t="s">
        <v>196</v>
      </c>
      <c r="C107" s="101">
        <f>SUM(C108,C112,C115)</f>
        <v>0</v>
      </c>
      <c r="D107" s="101">
        <f>SUM(D108,D112,D115)</f>
        <v>0</v>
      </c>
      <c r="E107" s="101"/>
      <c r="F107" s="101"/>
      <c r="G107" s="101">
        <f t="shared" ref="G107:L107" si="22">SUM(G108,G112,G115)</f>
        <v>0</v>
      </c>
      <c r="H107" s="101">
        <f t="shared" si="22"/>
        <v>0</v>
      </c>
      <c r="I107" s="101">
        <f t="shared" si="22"/>
        <v>0</v>
      </c>
      <c r="J107" s="101">
        <f t="shared" si="22"/>
        <v>0</v>
      </c>
      <c r="K107" s="101">
        <f t="shared" si="22"/>
        <v>0</v>
      </c>
      <c r="L107" s="101">
        <f t="shared" si="22"/>
        <v>0</v>
      </c>
    </row>
    <row r="108" spans="1:12" x14ac:dyDescent="0.25">
      <c r="A108" s="59"/>
      <c r="B108" s="131" t="s">
        <v>230</v>
      </c>
      <c r="C108" s="132">
        <f>SUM(C109:C111)</f>
        <v>0</v>
      </c>
      <c r="D108" s="132">
        <f>SUM(D109:D111)</f>
        <v>0</v>
      </c>
      <c r="E108" s="247"/>
      <c r="F108" s="133"/>
      <c r="G108" s="132">
        <f t="shared" ref="G108:L108" si="23">SUM(G109:G111)</f>
        <v>0</v>
      </c>
      <c r="H108" s="132">
        <f t="shared" si="23"/>
        <v>0</v>
      </c>
      <c r="I108" s="132">
        <f t="shared" si="23"/>
        <v>0</v>
      </c>
      <c r="J108" s="133">
        <f t="shared" si="23"/>
        <v>0</v>
      </c>
      <c r="K108" s="133">
        <f t="shared" si="23"/>
        <v>0</v>
      </c>
      <c r="L108" s="134">
        <f t="shared" si="23"/>
        <v>0</v>
      </c>
    </row>
    <row r="109" spans="1:12" x14ac:dyDescent="0.25">
      <c r="A109" s="59"/>
      <c r="B109" s="68"/>
      <c r="C109" s="58"/>
      <c r="D109" s="58"/>
      <c r="E109" s="100"/>
      <c r="F109" s="100"/>
      <c r="G109" s="21"/>
      <c r="H109" s="21"/>
      <c r="I109" s="21"/>
      <c r="J109" s="100"/>
      <c r="K109" s="100"/>
      <c r="L109" s="100"/>
    </row>
    <row r="110" spans="1:12" x14ac:dyDescent="0.25">
      <c r="A110" s="59"/>
      <c r="B110" s="68"/>
      <c r="C110" s="58"/>
      <c r="D110" s="58"/>
      <c r="E110" s="100"/>
      <c r="F110" s="100"/>
      <c r="G110" s="21"/>
      <c r="H110" s="21"/>
      <c r="I110" s="21"/>
      <c r="J110" s="100"/>
      <c r="K110" s="100"/>
      <c r="L110" s="100"/>
    </row>
    <row r="111" spans="1:12" x14ac:dyDescent="0.25">
      <c r="A111" s="59"/>
      <c r="B111" s="68"/>
      <c r="C111" s="58"/>
      <c r="D111" s="58"/>
      <c r="E111" s="100"/>
      <c r="F111" s="100"/>
      <c r="G111" s="21"/>
      <c r="H111" s="21"/>
      <c r="I111" s="21"/>
      <c r="J111" s="100"/>
      <c r="K111" s="100"/>
      <c r="L111" s="100"/>
    </row>
    <row r="112" spans="1:12" x14ac:dyDescent="0.25">
      <c r="A112" s="59"/>
      <c r="B112" s="131" t="s">
        <v>231</v>
      </c>
      <c r="C112" s="132">
        <f>SUM(C113:C114)</f>
        <v>0</v>
      </c>
      <c r="D112" s="132">
        <f>SUM(D113:D114)</f>
        <v>0</v>
      </c>
      <c r="E112" s="247"/>
      <c r="F112" s="133"/>
      <c r="G112" s="132">
        <f t="shared" ref="G112:L112" si="24">SUM(G113:G114)</f>
        <v>0</v>
      </c>
      <c r="H112" s="132">
        <f t="shared" si="24"/>
        <v>0</v>
      </c>
      <c r="I112" s="132">
        <f t="shared" si="24"/>
        <v>0</v>
      </c>
      <c r="J112" s="133">
        <f t="shared" si="24"/>
        <v>0</v>
      </c>
      <c r="K112" s="133">
        <f t="shared" si="24"/>
        <v>0</v>
      </c>
      <c r="L112" s="134">
        <f t="shared" si="24"/>
        <v>0</v>
      </c>
    </row>
    <row r="113" spans="1:14" x14ac:dyDescent="0.25">
      <c r="A113" s="59"/>
      <c r="B113" s="68"/>
      <c r="C113" s="58"/>
      <c r="D113" s="58"/>
      <c r="E113" s="100"/>
      <c r="F113" s="100"/>
      <c r="G113" s="21"/>
      <c r="H113" s="21"/>
      <c r="I113" s="21"/>
      <c r="J113" s="100"/>
      <c r="K113" s="100"/>
      <c r="L113" s="100"/>
    </row>
    <row r="114" spans="1:14" x14ac:dyDescent="0.25">
      <c r="A114" s="59"/>
      <c r="B114" s="68"/>
      <c r="C114" s="58"/>
      <c r="D114" s="58"/>
      <c r="E114" s="100"/>
      <c r="F114" s="100"/>
      <c r="G114" s="21"/>
      <c r="H114" s="21"/>
      <c r="I114" s="21"/>
      <c r="J114" s="100"/>
      <c r="K114" s="100"/>
      <c r="L114" s="100"/>
    </row>
    <row r="115" spans="1:14" x14ac:dyDescent="0.25">
      <c r="A115" s="59"/>
      <c r="B115" s="131" t="s">
        <v>232</v>
      </c>
      <c r="C115" s="132">
        <f>SUM(C116:C118)</f>
        <v>0</v>
      </c>
      <c r="D115" s="132">
        <f>SUM(D116:D118)</f>
        <v>0</v>
      </c>
      <c r="E115" s="247"/>
      <c r="F115" s="133"/>
      <c r="G115" s="132">
        <f t="shared" ref="G115:L115" si="25">SUM(G116:G118)</f>
        <v>0</v>
      </c>
      <c r="H115" s="132">
        <f t="shared" si="25"/>
        <v>0</v>
      </c>
      <c r="I115" s="132">
        <f t="shared" si="25"/>
        <v>0</v>
      </c>
      <c r="J115" s="133">
        <f t="shared" si="25"/>
        <v>0</v>
      </c>
      <c r="K115" s="133">
        <f t="shared" si="25"/>
        <v>0</v>
      </c>
      <c r="L115" s="134">
        <f t="shared" si="25"/>
        <v>0</v>
      </c>
    </row>
    <row r="116" spans="1:14" x14ac:dyDescent="0.25">
      <c r="A116" s="59"/>
      <c r="B116" s="68"/>
      <c r="C116" s="58"/>
      <c r="D116" s="58"/>
      <c r="E116" s="100"/>
      <c r="F116" s="100"/>
      <c r="G116" s="21"/>
      <c r="H116" s="21"/>
      <c r="I116" s="21"/>
      <c r="J116" s="100"/>
      <c r="K116" s="100"/>
      <c r="L116" s="100"/>
    </row>
    <row r="117" spans="1:14" x14ac:dyDescent="0.25">
      <c r="A117" s="59"/>
      <c r="B117" s="68"/>
      <c r="C117" s="58"/>
      <c r="D117" s="58"/>
      <c r="E117" s="100"/>
      <c r="F117" s="100"/>
      <c r="G117" s="21"/>
      <c r="H117" s="21"/>
      <c r="I117" s="21"/>
      <c r="J117" s="100"/>
      <c r="K117" s="100"/>
      <c r="L117" s="100"/>
    </row>
    <row r="118" spans="1:14" x14ac:dyDescent="0.25">
      <c r="A118" s="59"/>
      <c r="B118" s="68"/>
      <c r="C118" s="58"/>
      <c r="D118" s="58"/>
      <c r="E118" s="100"/>
      <c r="F118" s="100"/>
      <c r="G118" s="21"/>
      <c r="H118" s="21"/>
      <c r="I118" s="21"/>
      <c r="J118" s="100"/>
      <c r="K118" s="100"/>
      <c r="L118" s="100"/>
    </row>
    <row r="119" spans="1:14" ht="19.5" x14ac:dyDescent="0.35">
      <c r="A119" s="387" t="s">
        <v>194</v>
      </c>
      <c r="B119" s="387"/>
      <c r="C119" s="387"/>
      <c r="D119" s="387"/>
      <c r="E119" s="387"/>
      <c r="F119" s="387"/>
      <c r="G119" s="387"/>
      <c r="H119" s="387"/>
      <c r="I119" s="387"/>
      <c r="J119" s="387"/>
      <c r="K119" s="101"/>
      <c r="L119" s="101"/>
    </row>
    <row r="120" spans="1:14" x14ac:dyDescent="0.3">
      <c r="K120" s="250"/>
      <c r="L120" s="127"/>
    </row>
    <row r="121" spans="1:14" x14ac:dyDescent="0.3">
      <c r="I121" s="10"/>
      <c r="J121" s="10"/>
      <c r="K121" s="127"/>
      <c r="L121" s="127"/>
      <c r="M121" s="3"/>
      <c r="N121" s="3"/>
    </row>
    <row r="122" spans="1:14" x14ac:dyDescent="0.3">
      <c r="I122" s="10"/>
      <c r="J122" s="10"/>
      <c r="K122" s="127"/>
      <c r="L122" s="127"/>
      <c r="M122" s="3"/>
      <c r="N122" s="3"/>
    </row>
    <row r="123" spans="1:14" x14ac:dyDescent="0.3">
      <c r="I123" s="10"/>
      <c r="J123" s="10"/>
      <c r="K123" s="127"/>
      <c r="L123" s="127"/>
      <c r="M123" s="3"/>
      <c r="N123" s="3"/>
    </row>
    <row r="124" spans="1:14" x14ac:dyDescent="0.3">
      <c r="I124" s="10"/>
      <c r="J124" s="10"/>
      <c r="K124" s="127"/>
      <c r="L124" s="127"/>
      <c r="M124" s="3"/>
      <c r="N124" s="3"/>
    </row>
    <row r="125" spans="1:14" x14ac:dyDescent="0.3">
      <c r="I125" s="10"/>
      <c r="J125" s="10"/>
      <c r="K125" s="127"/>
      <c r="L125" s="127"/>
      <c r="M125" s="3"/>
      <c r="N125" s="3"/>
    </row>
    <row r="126" spans="1:14" x14ac:dyDescent="0.3">
      <c r="I126" s="10"/>
      <c r="J126" s="10"/>
      <c r="K126" s="127"/>
      <c r="L126" s="127"/>
      <c r="M126" s="3"/>
      <c r="N126" s="3"/>
    </row>
    <row r="127" spans="1:14" x14ac:dyDescent="0.3">
      <c r="I127" s="10"/>
      <c r="J127" s="251"/>
      <c r="K127" s="252"/>
      <c r="L127" s="252"/>
      <c r="M127" s="253"/>
      <c r="N127" s="3"/>
    </row>
    <row r="128" spans="1:14" x14ac:dyDescent="0.3">
      <c r="I128" s="10"/>
      <c r="J128" s="251"/>
      <c r="K128" s="252"/>
      <c r="L128" s="252"/>
      <c r="M128" s="253"/>
      <c r="N128" s="3"/>
    </row>
    <row r="129" spans="9:14" customFormat="1" x14ac:dyDescent="0.25">
      <c r="I129" s="3"/>
      <c r="J129" s="253"/>
      <c r="K129" s="252"/>
      <c r="L129" s="252"/>
      <c r="M129" s="253"/>
      <c r="N129" s="3"/>
    </row>
    <row r="130" spans="9:14" customFormat="1" x14ac:dyDescent="0.25">
      <c r="I130" s="3"/>
      <c r="J130" s="253"/>
      <c r="K130" s="254"/>
      <c r="L130" s="254"/>
      <c r="M130" s="253"/>
      <c r="N130" s="3"/>
    </row>
    <row r="131" spans="9:14" customFormat="1" x14ac:dyDescent="0.25">
      <c r="I131" s="3"/>
      <c r="J131" s="253"/>
      <c r="K131" s="255"/>
      <c r="L131" s="255"/>
      <c r="M131" s="253"/>
      <c r="N131" s="3"/>
    </row>
    <row r="132" spans="9:14" customFormat="1" x14ac:dyDescent="0.25">
      <c r="I132" s="3"/>
      <c r="J132" s="253"/>
      <c r="K132" s="255"/>
      <c r="L132" s="255"/>
      <c r="M132" s="253"/>
      <c r="N132" s="3"/>
    </row>
    <row r="133" spans="9:14" customFormat="1" x14ac:dyDescent="0.25">
      <c r="I133" s="3"/>
      <c r="J133" s="253"/>
      <c r="K133" s="255"/>
      <c r="L133" s="255"/>
      <c r="M133" s="253"/>
      <c r="N133" s="3"/>
    </row>
    <row r="134" spans="9:14" customFormat="1" x14ac:dyDescent="0.25">
      <c r="I134" s="3"/>
      <c r="J134" s="3"/>
      <c r="K134" s="128"/>
      <c r="L134" s="128"/>
      <c r="M134" s="3"/>
      <c r="N134" s="3"/>
    </row>
    <row r="135" spans="9:14" customFormat="1" x14ac:dyDescent="0.25">
      <c r="I135" s="3"/>
      <c r="J135" s="3"/>
      <c r="K135" s="128"/>
      <c r="L135" s="128"/>
      <c r="M135" s="3"/>
      <c r="N135" s="3"/>
    </row>
    <row r="136" spans="9:14" customFormat="1" x14ac:dyDescent="0.25">
      <c r="I136" s="3"/>
      <c r="J136" s="3"/>
      <c r="K136" s="128"/>
      <c r="L136" s="128"/>
      <c r="M136" s="3"/>
      <c r="N136" s="3"/>
    </row>
    <row r="137" spans="9:14" customFormat="1" x14ac:dyDescent="0.25">
      <c r="I137" s="3"/>
      <c r="J137" s="253"/>
      <c r="K137" s="255"/>
      <c r="L137" s="255"/>
      <c r="M137" s="253"/>
      <c r="N137" s="253"/>
    </row>
    <row r="138" spans="9:14" customFormat="1" x14ac:dyDescent="0.25">
      <c r="I138" s="3"/>
      <c r="J138" s="253"/>
      <c r="K138" s="255"/>
      <c r="L138" s="255"/>
      <c r="M138" s="253"/>
      <c r="N138" s="253"/>
    </row>
    <row r="139" spans="9:14" customFormat="1" x14ac:dyDescent="0.25">
      <c r="I139" s="3"/>
      <c r="J139" s="253"/>
      <c r="K139" s="255"/>
      <c r="L139" s="255"/>
      <c r="M139" s="253"/>
      <c r="N139" s="253"/>
    </row>
    <row r="140" spans="9:14" customFormat="1" x14ac:dyDescent="0.25">
      <c r="I140" s="3"/>
      <c r="J140" s="253"/>
      <c r="K140" s="255"/>
      <c r="L140" s="255"/>
      <c r="M140" s="253"/>
      <c r="N140" s="253"/>
    </row>
    <row r="141" spans="9:14" customFormat="1" x14ac:dyDescent="0.25">
      <c r="I141" s="3"/>
      <c r="J141" s="253"/>
      <c r="K141" s="254"/>
      <c r="L141" s="254"/>
      <c r="M141" s="253"/>
      <c r="N141" s="253"/>
    </row>
    <row r="142" spans="9:14" customFormat="1" x14ac:dyDescent="0.25">
      <c r="I142" s="3"/>
      <c r="J142" s="253"/>
      <c r="K142" s="255"/>
      <c r="L142" s="255"/>
      <c r="M142" s="253"/>
      <c r="N142" s="253"/>
    </row>
    <row r="143" spans="9:14" customFormat="1" x14ac:dyDescent="0.25">
      <c r="I143" s="3"/>
      <c r="J143" s="253"/>
      <c r="K143" s="255"/>
      <c r="L143" s="255"/>
      <c r="M143" s="253"/>
      <c r="N143" s="253"/>
    </row>
    <row r="144" spans="9:14" customFormat="1" x14ac:dyDescent="0.25">
      <c r="I144" s="3"/>
      <c r="J144" s="253"/>
      <c r="K144" s="255"/>
      <c r="L144" s="255"/>
      <c r="M144" s="253"/>
      <c r="N144" s="253"/>
    </row>
    <row r="145" spans="9:14" customFormat="1" x14ac:dyDescent="0.25">
      <c r="I145" s="3"/>
      <c r="J145" s="253"/>
      <c r="K145" s="255"/>
      <c r="L145" s="255"/>
      <c r="M145" s="253"/>
      <c r="N145" s="253"/>
    </row>
    <row r="146" spans="9:14" customFormat="1" x14ac:dyDescent="0.25">
      <c r="I146" s="3"/>
      <c r="J146" s="253"/>
      <c r="K146" s="255"/>
      <c r="L146" s="255"/>
      <c r="M146" s="253"/>
      <c r="N146" s="253"/>
    </row>
    <row r="147" spans="9:14" customFormat="1" x14ac:dyDescent="0.25">
      <c r="I147" s="3"/>
      <c r="J147" s="3"/>
      <c r="K147" s="128"/>
      <c r="L147" s="128"/>
      <c r="M147" s="3"/>
      <c r="N147" s="3"/>
    </row>
    <row r="148" spans="9:14" customFormat="1" x14ac:dyDescent="0.25">
      <c r="I148" s="3"/>
      <c r="J148" s="3"/>
      <c r="K148" s="128"/>
      <c r="L148" s="128"/>
      <c r="M148" s="3"/>
      <c r="N148" s="3"/>
    </row>
    <row r="149" spans="9:14" customFormat="1" x14ac:dyDescent="0.25">
      <c r="I149" s="3"/>
      <c r="J149" s="253"/>
      <c r="K149" s="255"/>
      <c r="L149" s="255"/>
      <c r="M149" s="253"/>
      <c r="N149" s="253"/>
    </row>
    <row r="150" spans="9:14" customFormat="1" x14ac:dyDescent="0.25">
      <c r="I150" s="3"/>
      <c r="J150" s="253"/>
      <c r="K150" s="255"/>
      <c r="L150" s="255"/>
      <c r="M150" s="253"/>
      <c r="N150" s="253"/>
    </row>
    <row r="151" spans="9:14" customFormat="1" x14ac:dyDescent="0.25">
      <c r="I151" s="3"/>
      <c r="J151" s="253"/>
      <c r="K151" s="255"/>
      <c r="L151" s="255"/>
      <c r="M151" s="253"/>
      <c r="N151" s="253"/>
    </row>
    <row r="152" spans="9:14" customFormat="1" x14ac:dyDescent="0.25">
      <c r="I152" s="3"/>
      <c r="J152" s="253"/>
      <c r="K152" s="254"/>
      <c r="L152" s="254"/>
      <c r="M152" s="253"/>
      <c r="N152" s="253"/>
    </row>
    <row r="153" spans="9:14" customFormat="1" x14ac:dyDescent="0.25">
      <c r="I153" s="3"/>
      <c r="J153" s="253"/>
      <c r="K153" s="255"/>
      <c r="L153" s="255"/>
      <c r="M153" s="253"/>
      <c r="N153" s="253"/>
    </row>
    <row r="154" spans="9:14" customFormat="1" x14ac:dyDescent="0.25">
      <c r="I154" s="3"/>
      <c r="J154" s="253"/>
      <c r="K154" s="255"/>
      <c r="L154" s="255"/>
      <c r="M154" s="253"/>
      <c r="N154" s="253"/>
    </row>
    <row r="155" spans="9:14" customFormat="1" x14ac:dyDescent="0.25">
      <c r="I155" s="3"/>
      <c r="J155" s="253"/>
      <c r="K155" s="255"/>
      <c r="L155" s="255"/>
      <c r="M155" s="253"/>
      <c r="N155" s="253"/>
    </row>
    <row r="156" spans="9:14" customFormat="1" x14ac:dyDescent="0.25">
      <c r="I156" s="3"/>
      <c r="J156" s="253"/>
      <c r="K156" s="255"/>
      <c r="L156" s="255"/>
      <c r="M156" s="253"/>
      <c r="N156" s="253"/>
    </row>
    <row r="157" spans="9:14" customFormat="1" x14ac:dyDescent="0.25">
      <c r="I157" s="3"/>
      <c r="J157" s="253"/>
      <c r="K157" s="255"/>
      <c r="L157" s="255"/>
      <c r="M157" s="253"/>
      <c r="N157" s="253"/>
    </row>
    <row r="158" spans="9:14" customFormat="1" x14ac:dyDescent="0.25">
      <c r="I158" s="3"/>
      <c r="J158" s="253"/>
      <c r="K158" s="255"/>
      <c r="L158" s="255"/>
      <c r="M158" s="253"/>
      <c r="N158" s="253"/>
    </row>
    <row r="159" spans="9:14" customFormat="1" x14ac:dyDescent="0.25">
      <c r="I159" s="3"/>
      <c r="J159" s="253"/>
      <c r="K159" s="255"/>
      <c r="L159" s="255"/>
      <c r="M159" s="253"/>
      <c r="N159" s="253"/>
    </row>
    <row r="160" spans="9:14" customFormat="1" x14ac:dyDescent="0.25">
      <c r="I160" s="3"/>
      <c r="J160" s="253"/>
      <c r="K160" s="255"/>
      <c r="L160" s="255"/>
      <c r="M160" s="253"/>
      <c r="N160" s="253"/>
    </row>
    <row r="161" spans="7:17" customFormat="1" x14ac:dyDescent="0.25">
      <c r="I161" s="3"/>
      <c r="J161" s="253"/>
      <c r="K161" s="255"/>
      <c r="L161" s="255"/>
      <c r="M161" s="253"/>
      <c r="N161" s="253"/>
    </row>
    <row r="162" spans="7:17" customFormat="1" x14ac:dyDescent="0.25">
      <c r="I162" s="3"/>
      <c r="J162" s="253"/>
      <c r="K162" s="255"/>
      <c r="L162" s="255"/>
      <c r="M162" s="253"/>
      <c r="N162" s="253"/>
    </row>
    <row r="163" spans="7:17" customFormat="1" x14ac:dyDescent="0.25">
      <c r="I163" s="3"/>
      <c r="J163" s="253"/>
      <c r="K163" s="254"/>
      <c r="L163" s="254"/>
      <c r="M163" s="253"/>
      <c r="N163" s="253"/>
    </row>
    <row r="164" spans="7:17" customFormat="1" x14ac:dyDescent="0.25">
      <c r="I164" s="3"/>
      <c r="J164" s="253"/>
      <c r="K164" s="255"/>
      <c r="L164" s="255"/>
      <c r="M164" s="253"/>
      <c r="N164" s="253"/>
    </row>
    <row r="165" spans="7:17" customFormat="1" x14ac:dyDescent="0.25">
      <c r="G165" s="256"/>
      <c r="H165" s="256"/>
      <c r="I165" s="253"/>
      <c r="J165" s="253"/>
      <c r="K165" s="255"/>
      <c r="L165" s="255"/>
      <c r="M165" s="253"/>
      <c r="N165" s="253"/>
      <c r="O165" s="256"/>
      <c r="P165" s="256"/>
      <c r="Q165" s="256"/>
    </row>
    <row r="166" spans="7:17" customFormat="1" x14ac:dyDescent="0.25">
      <c r="G166" s="256"/>
      <c r="H166" s="256"/>
      <c r="I166" s="253"/>
      <c r="J166" s="253"/>
      <c r="K166" s="255"/>
      <c r="L166" s="255"/>
      <c r="M166" s="253"/>
      <c r="N166" s="253"/>
      <c r="O166" s="256"/>
      <c r="P166" s="256"/>
      <c r="Q166" s="256"/>
    </row>
    <row r="167" spans="7:17" customFormat="1" x14ac:dyDescent="0.25">
      <c r="G167" s="256"/>
      <c r="H167" s="256"/>
      <c r="I167" s="253"/>
      <c r="J167" s="253"/>
      <c r="K167" s="255"/>
      <c r="L167" s="255"/>
      <c r="M167" s="253"/>
      <c r="N167" s="253"/>
      <c r="O167" s="256"/>
      <c r="P167" s="256"/>
      <c r="Q167" s="256"/>
    </row>
    <row r="168" spans="7:17" customFormat="1" x14ac:dyDescent="0.25">
      <c r="G168" s="256"/>
      <c r="H168" s="256"/>
      <c r="I168" s="253"/>
      <c r="J168" s="253"/>
      <c r="K168" s="255"/>
      <c r="L168" s="255"/>
      <c r="M168" s="253"/>
      <c r="N168" s="253"/>
      <c r="O168" s="256"/>
      <c r="P168" s="256"/>
      <c r="Q168" s="256"/>
    </row>
    <row r="169" spans="7:17" customFormat="1" x14ac:dyDescent="0.25">
      <c r="G169" s="256"/>
      <c r="H169" s="256"/>
      <c r="I169" s="253"/>
      <c r="J169" s="253"/>
      <c r="K169" s="255"/>
      <c r="L169" s="255"/>
      <c r="M169" s="253"/>
      <c r="N169" s="253"/>
      <c r="O169" s="256"/>
      <c r="P169" s="256"/>
      <c r="Q169" s="256"/>
    </row>
    <row r="170" spans="7:17" customFormat="1" x14ac:dyDescent="0.25">
      <c r="G170" s="256"/>
      <c r="H170" s="256"/>
      <c r="I170" s="253"/>
      <c r="J170" s="253"/>
      <c r="K170" s="255"/>
      <c r="L170" s="255"/>
      <c r="M170" s="253"/>
      <c r="N170" s="253"/>
      <c r="O170" s="256"/>
      <c r="P170" s="256"/>
      <c r="Q170" s="256"/>
    </row>
    <row r="171" spans="7:17" customFormat="1" x14ac:dyDescent="0.25">
      <c r="G171" s="256"/>
      <c r="H171" s="256"/>
      <c r="I171" s="253"/>
      <c r="J171" s="253"/>
      <c r="K171" s="255"/>
      <c r="L171" s="255"/>
      <c r="M171" s="253"/>
      <c r="N171" s="253"/>
      <c r="O171" s="256"/>
      <c r="P171" s="256"/>
      <c r="Q171" s="256"/>
    </row>
    <row r="172" spans="7:17" customFormat="1" x14ac:dyDescent="0.25">
      <c r="G172" s="256"/>
      <c r="H172" s="256"/>
      <c r="I172" s="253"/>
      <c r="J172" s="253"/>
      <c r="K172" s="255"/>
      <c r="L172" s="255"/>
      <c r="M172" s="253"/>
      <c r="N172" s="253"/>
      <c r="O172" s="256"/>
      <c r="P172" s="256"/>
      <c r="Q172" s="256"/>
    </row>
    <row r="173" spans="7:17" customFormat="1" x14ac:dyDescent="0.25">
      <c r="G173" s="256"/>
      <c r="H173" s="256"/>
      <c r="I173" s="253"/>
      <c r="J173" s="253"/>
      <c r="K173" s="255"/>
      <c r="L173" s="255"/>
      <c r="M173" s="253"/>
      <c r="N173" s="253"/>
      <c r="O173" s="256"/>
      <c r="P173" s="256"/>
      <c r="Q173" s="256"/>
    </row>
    <row r="174" spans="7:17" customFormat="1" x14ac:dyDescent="0.25">
      <c r="G174" s="256"/>
      <c r="H174" s="256"/>
      <c r="I174" s="253"/>
      <c r="J174" s="253"/>
      <c r="K174" s="254"/>
      <c r="L174" s="254"/>
      <c r="M174" s="253"/>
      <c r="N174" s="253"/>
      <c r="O174" s="256"/>
      <c r="P174" s="256"/>
      <c r="Q174" s="256"/>
    </row>
    <row r="175" spans="7:17" customFormat="1" x14ac:dyDescent="0.25">
      <c r="G175" s="256"/>
      <c r="H175" s="256"/>
      <c r="I175" s="253"/>
      <c r="J175" s="253"/>
      <c r="K175" s="255"/>
      <c r="L175" s="255"/>
      <c r="M175" s="253"/>
      <c r="N175" s="253"/>
      <c r="O175" s="256"/>
      <c r="P175" s="256"/>
      <c r="Q175" s="256"/>
    </row>
    <row r="176" spans="7:17" customFormat="1" x14ac:dyDescent="0.25">
      <c r="G176" s="256"/>
      <c r="H176" s="256"/>
      <c r="I176" s="253"/>
      <c r="J176" s="253"/>
      <c r="K176" s="255"/>
      <c r="L176" s="255"/>
      <c r="M176" s="253"/>
      <c r="N176" s="253"/>
      <c r="O176" s="256"/>
      <c r="P176" s="256"/>
      <c r="Q176" s="256"/>
    </row>
    <row r="177" spans="7:17" x14ac:dyDescent="0.3">
      <c r="G177" s="257"/>
      <c r="H177" s="257"/>
      <c r="I177" s="251"/>
      <c r="J177" s="251"/>
      <c r="K177" s="251"/>
      <c r="L177" s="251"/>
      <c r="M177" s="253"/>
      <c r="N177" s="253"/>
      <c r="O177" s="256"/>
      <c r="P177" s="256"/>
      <c r="Q177" s="256"/>
    </row>
    <row r="178" spans="7:17" x14ac:dyDescent="0.3">
      <c r="G178" s="257"/>
      <c r="H178" s="257"/>
      <c r="I178" s="251"/>
      <c r="J178" s="251"/>
      <c r="K178" s="251"/>
      <c r="L178" s="251"/>
      <c r="M178" s="253"/>
      <c r="N178" s="253"/>
      <c r="O178" s="256"/>
      <c r="P178" s="256"/>
      <c r="Q178" s="256"/>
    </row>
    <row r="179" spans="7:17" x14ac:dyDescent="0.3">
      <c r="G179" s="257"/>
      <c r="H179" s="257"/>
      <c r="I179" s="258"/>
      <c r="J179" s="258"/>
      <c r="K179" s="258"/>
      <c r="L179" s="258"/>
      <c r="M179" s="256"/>
      <c r="N179" s="256"/>
      <c r="O179" s="256"/>
      <c r="P179" s="256"/>
      <c r="Q179" s="256"/>
    </row>
  </sheetData>
  <sheetProtection sheet="1"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view="pageBreakPreview" topLeftCell="A34" zoomScaleNormal="100" zoomScaleSheetLayoutView="100" workbookViewId="0">
      <selection activeCell="C58" sqref="C58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49" t="s">
        <v>233</v>
      </c>
      <c r="B1" s="49"/>
      <c r="C1" s="49"/>
      <c r="D1" s="56"/>
    </row>
    <row r="2" spans="1:4" ht="117" customHeight="1" x14ac:dyDescent="0.25">
      <c r="A2" s="138" t="s">
        <v>93</v>
      </c>
      <c r="B2" s="129" t="s">
        <v>236</v>
      </c>
      <c r="C2" s="130" t="s">
        <v>95</v>
      </c>
      <c r="D2" s="130" t="s">
        <v>96</v>
      </c>
    </row>
    <row r="3" spans="1:4" ht="18.75" x14ac:dyDescent="0.25">
      <c r="A3" s="163" t="s">
        <v>259</v>
      </c>
      <c r="B3" s="140"/>
      <c r="C3" s="140"/>
      <c r="D3" s="159">
        <f>D4+D30+D41+D51+D62+D80+D88+D99</f>
        <v>352</v>
      </c>
    </row>
    <row r="4" spans="1:4" ht="18.75" x14ac:dyDescent="0.25">
      <c r="A4" s="162" t="s">
        <v>260</v>
      </c>
      <c r="B4" s="202"/>
      <c r="C4" s="146"/>
      <c r="D4" s="259">
        <f>D5+D6+D7+D8+D9+D10+D11+D12+D13+D14+D15+D16+D17+D18+D19+D20+D21+D22+D23+D24+D25+D26+D27+D28+D29</f>
        <v>154</v>
      </c>
    </row>
    <row r="5" spans="1:4" ht="24" customHeight="1" x14ac:dyDescent="0.25">
      <c r="A5" s="167" t="s">
        <v>284</v>
      </c>
      <c r="B5" s="172">
        <v>43854</v>
      </c>
      <c r="C5" s="167" t="s">
        <v>295</v>
      </c>
      <c r="D5" s="139">
        <v>20</v>
      </c>
    </row>
    <row r="6" spans="1:4" ht="15.75" x14ac:dyDescent="0.25">
      <c r="A6" s="167" t="s">
        <v>285</v>
      </c>
      <c r="B6" s="172">
        <v>43901</v>
      </c>
      <c r="C6" s="167" t="s">
        <v>295</v>
      </c>
      <c r="D6" s="139">
        <v>17</v>
      </c>
    </row>
    <row r="7" spans="1:4" ht="31.5" x14ac:dyDescent="0.25">
      <c r="A7" s="167" t="s">
        <v>286</v>
      </c>
      <c r="B7" s="172">
        <v>43924</v>
      </c>
      <c r="C7" s="167" t="s">
        <v>296</v>
      </c>
      <c r="D7" s="139">
        <v>25</v>
      </c>
    </row>
    <row r="8" spans="1:4" ht="31.5" x14ac:dyDescent="0.25">
      <c r="A8" s="167" t="s">
        <v>287</v>
      </c>
      <c r="B8" s="172">
        <v>43932</v>
      </c>
      <c r="C8" s="167" t="s">
        <v>297</v>
      </c>
      <c r="D8" s="139">
        <v>18</v>
      </c>
    </row>
    <row r="9" spans="1:4" ht="15.75" x14ac:dyDescent="0.25">
      <c r="A9" s="167" t="s">
        <v>288</v>
      </c>
      <c r="B9" s="172">
        <v>43932</v>
      </c>
      <c r="C9" s="167" t="s">
        <v>298</v>
      </c>
      <c r="D9" s="139">
        <v>8</v>
      </c>
    </row>
    <row r="10" spans="1:4" ht="31.5" x14ac:dyDescent="0.25">
      <c r="A10" s="167" t="s">
        <v>289</v>
      </c>
      <c r="B10" s="172">
        <v>43979</v>
      </c>
      <c r="C10" s="167" t="s">
        <v>298</v>
      </c>
      <c r="D10" s="139">
        <v>12</v>
      </c>
    </row>
    <row r="11" spans="1:4" ht="31.5" x14ac:dyDescent="0.25">
      <c r="A11" s="167" t="s">
        <v>290</v>
      </c>
      <c r="B11" s="172">
        <v>43944</v>
      </c>
      <c r="C11" s="167" t="s">
        <v>298</v>
      </c>
      <c r="D11" s="139">
        <v>13</v>
      </c>
    </row>
    <row r="12" spans="1:4" ht="15.75" x14ac:dyDescent="0.25">
      <c r="A12" s="176" t="s">
        <v>291</v>
      </c>
      <c r="B12" s="172">
        <v>43951</v>
      </c>
      <c r="C12" s="167" t="s">
        <v>298</v>
      </c>
      <c r="D12" s="139">
        <v>5</v>
      </c>
    </row>
    <row r="13" spans="1:4" ht="31.5" x14ac:dyDescent="0.25">
      <c r="A13" s="167" t="s">
        <v>292</v>
      </c>
      <c r="B13" s="172">
        <v>43952</v>
      </c>
      <c r="C13" s="167" t="s">
        <v>299</v>
      </c>
      <c r="D13" s="139">
        <v>23</v>
      </c>
    </row>
    <row r="14" spans="1:4" ht="31.5" x14ac:dyDescent="0.25">
      <c r="A14" s="167" t="s">
        <v>293</v>
      </c>
      <c r="B14" s="172">
        <v>43921</v>
      </c>
      <c r="C14" s="167" t="s">
        <v>298</v>
      </c>
      <c r="D14" s="139"/>
    </row>
    <row r="15" spans="1:4" ht="15.75" x14ac:dyDescent="0.25">
      <c r="A15" s="167" t="s">
        <v>294</v>
      </c>
      <c r="B15" s="172">
        <v>43964</v>
      </c>
      <c r="C15" s="167" t="s">
        <v>298</v>
      </c>
      <c r="D15" s="139">
        <v>13</v>
      </c>
    </row>
    <row r="16" spans="1:4" ht="15.75" x14ac:dyDescent="0.25">
      <c r="A16" s="167"/>
      <c r="B16" s="172"/>
      <c r="C16" s="167"/>
      <c r="D16" s="139">
        <v>0</v>
      </c>
    </row>
    <row r="17" spans="1:4" ht="15.75" x14ac:dyDescent="0.25">
      <c r="A17" s="167"/>
      <c r="B17" s="172"/>
      <c r="C17" s="167"/>
      <c r="D17" s="139">
        <v>0</v>
      </c>
    </row>
    <row r="18" spans="1:4" ht="15.75" x14ac:dyDescent="0.25">
      <c r="A18" s="176"/>
      <c r="B18" s="172"/>
      <c r="C18" s="167"/>
      <c r="D18" s="139">
        <v>0</v>
      </c>
    </row>
    <row r="19" spans="1:4" ht="15.75" x14ac:dyDescent="0.25">
      <c r="A19" s="167"/>
      <c r="B19" s="167"/>
      <c r="C19" s="167"/>
      <c r="D19" s="139">
        <v>0</v>
      </c>
    </row>
    <row r="20" spans="1:4" ht="15.75" x14ac:dyDescent="0.25">
      <c r="A20" s="167"/>
      <c r="B20" s="172"/>
      <c r="C20" s="167"/>
      <c r="D20" s="139">
        <v>0</v>
      </c>
    </row>
    <row r="21" spans="1:4" ht="15.75" x14ac:dyDescent="0.25">
      <c r="A21" s="167"/>
      <c r="B21" s="167"/>
      <c r="C21" s="167"/>
      <c r="D21" s="139">
        <v>0</v>
      </c>
    </row>
    <row r="22" spans="1:4" ht="15.75" x14ac:dyDescent="0.25">
      <c r="A22" s="167"/>
      <c r="B22" s="167"/>
      <c r="C22" s="167"/>
      <c r="D22" s="139">
        <v>0</v>
      </c>
    </row>
    <row r="23" spans="1:4" ht="15.75" x14ac:dyDescent="0.25">
      <c r="A23" s="176"/>
      <c r="B23" s="172"/>
      <c r="C23" s="167"/>
      <c r="D23" s="139">
        <v>0</v>
      </c>
    </row>
    <row r="24" spans="1:4" ht="15.75" x14ac:dyDescent="0.25">
      <c r="A24" s="176"/>
      <c r="B24" s="172"/>
      <c r="C24" s="167"/>
      <c r="D24" s="139">
        <v>0</v>
      </c>
    </row>
    <row r="25" spans="1:4" ht="15.75" x14ac:dyDescent="0.25">
      <c r="A25" s="176"/>
      <c r="B25" s="172"/>
      <c r="C25" s="167"/>
      <c r="D25" s="139">
        <v>0</v>
      </c>
    </row>
    <row r="26" spans="1:4" ht="21" customHeight="1" x14ac:dyDescent="0.25">
      <c r="A26" s="167"/>
      <c r="B26" s="172"/>
      <c r="C26" s="167"/>
      <c r="D26" s="139">
        <v>0</v>
      </c>
    </row>
    <row r="27" spans="1:4" ht="15.75" x14ac:dyDescent="0.25">
      <c r="A27" s="167"/>
      <c r="B27" s="167"/>
      <c r="C27" s="167"/>
      <c r="D27" s="139">
        <v>0</v>
      </c>
    </row>
    <row r="28" spans="1:4" ht="15.75" x14ac:dyDescent="0.25">
      <c r="A28" s="167"/>
      <c r="B28" s="172"/>
      <c r="C28" s="167"/>
      <c r="D28" s="139">
        <v>0</v>
      </c>
    </row>
    <row r="29" spans="1:4" ht="15.75" x14ac:dyDescent="0.25">
      <c r="A29" s="167"/>
      <c r="B29" s="172"/>
      <c r="C29" s="167"/>
      <c r="D29" s="139">
        <v>0</v>
      </c>
    </row>
    <row r="30" spans="1:4" ht="18.75" x14ac:dyDescent="0.25">
      <c r="A30" s="275" t="s">
        <v>261</v>
      </c>
      <c r="B30" s="141"/>
      <c r="C30" s="141"/>
      <c r="D30" s="260">
        <f>D31+D32+D33+D34+D35+D36</f>
        <v>85</v>
      </c>
    </row>
    <row r="31" spans="1:4" ht="19.5" customHeight="1" x14ac:dyDescent="0.25">
      <c r="A31" s="139" t="s">
        <v>300</v>
      </c>
      <c r="B31" s="280">
        <v>43890</v>
      </c>
      <c r="C31" s="139" t="s">
        <v>312</v>
      </c>
      <c r="D31" s="139">
        <v>15</v>
      </c>
    </row>
    <row r="32" spans="1:4" ht="31.5" x14ac:dyDescent="0.25">
      <c r="A32" s="139" t="s">
        <v>301</v>
      </c>
      <c r="B32" s="280">
        <v>43890</v>
      </c>
      <c r="C32" s="139" t="s">
        <v>313</v>
      </c>
      <c r="D32" s="139">
        <v>19</v>
      </c>
    </row>
    <row r="33" spans="1:4" ht="15.75" x14ac:dyDescent="0.25">
      <c r="A33" s="139" t="s">
        <v>302</v>
      </c>
      <c r="B33" s="280">
        <v>43972</v>
      </c>
      <c r="C33" s="139" t="s">
        <v>295</v>
      </c>
      <c r="D33" s="139">
        <v>12</v>
      </c>
    </row>
    <row r="34" spans="1:4" ht="15.75" x14ac:dyDescent="0.25">
      <c r="A34" s="139" t="s">
        <v>303</v>
      </c>
      <c r="B34" s="280">
        <v>43867</v>
      </c>
      <c r="C34" s="139" t="s">
        <v>295</v>
      </c>
      <c r="D34" s="139">
        <v>12</v>
      </c>
    </row>
    <row r="35" spans="1:4" ht="15.75" x14ac:dyDescent="0.25">
      <c r="A35" s="139" t="s">
        <v>304</v>
      </c>
      <c r="B35" s="280">
        <v>43897</v>
      </c>
      <c r="C35" s="139" t="s">
        <v>298</v>
      </c>
      <c r="D35" s="139">
        <v>12</v>
      </c>
    </row>
    <row r="36" spans="1:4" ht="13.5" customHeight="1" x14ac:dyDescent="0.25">
      <c r="A36" s="139" t="s">
        <v>305</v>
      </c>
      <c r="B36" s="280">
        <v>43979</v>
      </c>
      <c r="C36" s="139" t="s">
        <v>298</v>
      </c>
      <c r="D36" s="139">
        <v>15</v>
      </c>
    </row>
    <row r="37" spans="1:4" ht="15.75" x14ac:dyDescent="0.25">
      <c r="A37" s="139" t="s">
        <v>306</v>
      </c>
      <c r="B37" s="280">
        <v>43976</v>
      </c>
      <c r="C37" s="139" t="s">
        <v>298</v>
      </c>
      <c r="D37" s="139">
        <v>3</v>
      </c>
    </row>
    <row r="38" spans="1:4" ht="15.75" x14ac:dyDescent="0.25">
      <c r="A38" s="139" t="s">
        <v>307</v>
      </c>
      <c r="B38" s="280">
        <v>43969</v>
      </c>
      <c r="C38" s="139" t="s">
        <v>298</v>
      </c>
      <c r="D38" s="139">
        <v>6</v>
      </c>
    </row>
    <row r="39" spans="1:4" ht="15" customHeight="1" x14ac:dyDescent="0.25">
      <c r="A39" s="139" t="s">
        <v>308</v>
      </c>
      <c r="B39" s="139" t="s">
        <v>310</v>
      </c>
      <c r="C39" s="139" t="s">
        <v>298</v>
      </c>
      <c r="D39" s="139">
        <v>10</v>
      </c>
    </row>
    <row r="40" spans="1:4" ht="63" x14ac:dyDescent="0.25">
      <c r="A40" s="139" t="s">
        <v>309</v>
      </c>
      <c r="B40" s="139" t="s">
        <v>311</v>
      </c>
      <c r="C40" s="139" t="s">
        <v>314</v>
      </c>
      <c r="D40" s="139">
        <v>6</v>
      </c>
    </row>
    <row r="41" spans="1:4" ht="18.75" x14ac:dyDescent="0.25">
      <c r="A41" s="274" t="s">
        <v>223</v>
      </c>
      <c r="B41" s="141"/>
      <c r="C41" s="141"/>
      <c r="D41" s="260">
        <f>D42+D43+D44+D45+D46+D47+D48+D49+D50</f>
        <v>83</v>
      </c>
    </row>
    <row r="42" spans="1:4" ht="17.25" customHeight="1" x14ac:dyDescent="0.25">
      <c r="A42" s="139" t="s">
        <v>315</v>
      </c>
      <c r="B42" s="280">
        <v>43983</v>
      </c>
      <c r="C42" s="139" t="s">
        <v>298</v>
      </c>
      <c r="D42" s="139">
        <v>30</v>
      </c>
    </row>
    <row r="43" spans="1:4" ht="21" customHeight="1" x14ac:dyDescent="0.25">
      <c r="A43" s="139" t="s">
        <v>316</v>
      </c>
      <c r="B43" s="280">
        <v>43890</v>
      </c>
      <c r="C43" s="139" t="s">
        <v>317</v>
      </c>
      <c r="D43" s="139">
        <v>23</v>
      </c>
    </row>
    <row r="44" spans="1:4" ht="15.75" x14ac:dyDescent="0.25">
      <c r="A44" s="171" t="s">
        <v>449</v>
      </c>
      <c r="B44" s="170">
        <v>43857</v>
      </c>
      <c r="C44" s="171" t="s">
        <v>450</v>
      </c>
      <c r="D44" s="142">
        <v>30</v>
      </c>
    </row>
    <row r="45" spans="1:4" ht="15.75" x14ac:dyDescent="0.25">
      <c r="A45" s="167"/>
      <c r="B45" s="172"/>
      <c r="C45" s="176"/>
      <c r="D45" s="142">
        <v>0</v>
      </c>
    </row>
    <row r="46" spans="1:4" ht="15.75" x14ac:dyDescent="0.25">
      <c r="A46" s="167"/>
      <c r="B46" s="172"/>
      <c r="C46" s="167"/>
      <c r="D46" s="139">
        <v>0</v>
      </c>
    </row>
    <row r="47" spans="1:4" ht="15.75" x14ac:dyDescent="0.25">
      <c r="A47" s="176"/>
      <c r="B47" s="167"/>
      <c r="C47" s="167"/>
      <c r="D47" s="139">
        <v>0</v>
      </c>
    </row>
    <row r="48" spans="1:4" ht="19.5" customHeight="1" x14ac:dyDescent="0.25">
      <c r="A48" s="167"/>
      <c r="B48" s="172"/>
      <c r="C48" s="167"/>
      <c r="D48" s="139">
        <v>0</v>
      </c>
    </row>
    <row r="49" spans="1:4" ht="19.5" customHeight="1" x14ac:dyDescent="0.25">
      <c r="A49" s="167"/>
      <c r="B49" s="167"/>
      <c r="C49" s="167"/>
      <c r="D49" s="139">
        <v>0</v>
      </c>
    </row>
    <row r="50" spans="1:4" ht="18.75" customHeight="1" x14ac:dyDescent="0.25">
      <c r="A50" s="167"/>
      <c r="B50" s="167"/>
      <c r="C50" s="167"/>
      <c r="D50" s="139">
        <v>0</v>
      </c>
    </row>
    <row r="51" spans="1:4" ht="18.75" x14ac:dyDescent="0.25">
      <c r="A51" s="145" t="s">
        <v>124</v>
      </c>
      <c r="B51" s="205"/>
      <c r="C51" s="206"/>
      <c r="D51" s="261">
        <f>D52+D56+D59+D60+D61</f>
        <v>30</v>
      </c>
    </row>
    <row r="52" spans="1:4" ht="18.75" x14ac:dyDescent="0.25">
      <c r="A52" s="167" t="s">
        <v>445</v>
      </c>
      <c r="B52" s="172" t="s">
        <v>448</v>
      </c>
      <c r="C52" s="167" t="s">
        <v>447</v>
      </c>
      <c r="D52" s="100">
        <v>30</v>
      </c>
    </row>
    <row r="53" spans="1:4" ht="18.75" x14ac:dyDescent="0.25">
      <c r="A53" s="167" t="s">
        <v>446</v>
      </c>
      <c r="B53" s="172">
        <v>44004</v>
      </c>
      <c r="C53" s="167" t="s">
        <v>447</v>
      </c>
      <c r="D53" s="100">
        <v>15</v>
      </c>
    </row>
    <row r="54" spans="1:4" ht="18.75" x14ac:dyDescent="0.25">
      <c r="A54" s="167" t="s">
        <v>454</v>
      </c>
      <c r="B54" s="172" t="s">
        <v>455</v>
      </c>
      <c r="C54" s="167" t="s">
        <v>456</v>
      </c>
      <c r="D54" s="100">
        <v>10</v>
      </c>
    </row>
    <row r="55" spans="1:4" ht="18.75" x14ac:dyDescent="0.25">
      <c r="A55" s="167"/>
      <c r="B55" s="172"/>
      <c r="C55" s="167"/>
      <c r="D55" s="100">
        <v>0</v>
      </c>
    </row>
    <row r="56" spans="1:4" ht="18.75" x14ac:dyDescent="0.25">
      <c r="A56" s="167"/>
      <c r="B56" s="172"/>
      <c r="C56" s="172"/>
      <c r="D56" s="100">
        <v>0</v>
      </c>
    </row>
    <row r="57" spans="1:4" ht="18.75" x14ac:dyDescent="0.25">
      <c r="A57" s="167"/>
      <c r="B57" s="172"/>
      <c r="C57" s="172"/>
      <c r="D57" s="100">
        <v>0</v>
      </c>
    </row>
    <row r="58" spans="1:4" ht="18.75" x14ac:dyDescent="0.25">
      <c r="A58" s="167"/>
      <c r="B58" s="172"/>
      <c r="C58" s="172"/>
      <c r="D58" s="100">
        <v>0</v>
      </c>
    </row>
    <row r="59" spans="1:4" ht="18.75" x14ac:dyDescent="0.25">
      <c r="A59" s="167"/>
      <c r="B59" s="172"/>
      <c r="C59" s="172"/>
      <c r="D59" s="100">
        <v>0</v>
      </c>
    </row>
    <row r="60" spans="1:4" ht="18.75" x14ac:dyDescent="0.25">
      <c r="A60" s="167"/>
      <c r="B60" s="175"/>
      <c r="C60" s="167"/>
      <c r="D60" s="100">
        <v>0</v>
      </c>
    </row>
    <row r="61" spans="1:4" ht="18.75" x14ac:dyDescent="0.25">
      <c r="A61" s="68"/>
      <c r="B61" s="100"/>
      <c r="C61" s="68"/>
      <c r="D61" s="100">
        <v>0</v>
      </c>
    </row>
    <row r="62" spans="1:4" ht="18.75" x14ac:dyDescent="0.25">
      <c r="A62" s="145" t="s">
        <v>237</v>
      </c>
      <c r="B62" s="144"/>
      <c r="C62" s="143"/>
      <c r="D62" s="261">
        <f>D63+D64+D65+D66+D67+D68+D69+D70+D71+D72+D73+D74+D75+D76+D77+D78+D79</f>
        <v>0</v>
      </c>
    </row>
    <row r="63" spans="1:4" ht="18.75" customHeight="1" x14ac:dyDescent="0.25">
      <c r="A63" s="167"/>
      <c r="B63" s="191"/>
      <c r="C63" s="192"/>
      <c r="D63" s="207">
        <v>0</v>
      </c>
    </row>
    <row r="64" spans="1:4" ht="17.25" customHeight="1" x14ac:dyDescent="0.25">
      <c r="A64" s="167"/>
      <c r="B64" s="176"/>
      <c r="C64" s="176"/>
      <c r="D64" s="207">
        <v>0</v>
      </c>
    </row>
    <row r="65" spans="1:4" ht="16.5" customHeight="1" x14ac:dyDescent="0.25">
      <c r="A65" s="167"/>
      <c r="B65" s="167"/>
      <c r="C65" s="167"/>
      <c r="D65" s="207">
        <v>0</v>
      </c>
    </row>
    <row r="66" spans="1:4" ht="18" customHeight="1" x14ac:dyDescent="0.25">
      <c r="A66" s="167"/>
      <c r="B66" s="167"/>
      <c r="C66" s="167"/>
      <c r="D66" s="207">
        <v>0</v>
      </c>
    </row>
    <row r="67" spans="1:4" ht="16.5" customHeight="1" x14ac:dyDescent="0.25">
      <c r="A67" s="167"/>
      <c r="B67" s="172"/>
      <c r="C67" s="167"/>
      <c r="D67" s="207">
        <v>0</v>
      </c>
    </row>
    <row r="68" spans="1:4" ht="18.75" customHeight="1" x14ac:dyDescent="0.25">
      <c r="A68" s="167"/>
      <c r="B68" s="172"/>
      <c r="C68" s="167"/>
      <c r="D68" s="207">
        <v>0</v>
      </c>
    </row>
    <row r="69" spans="1:4" ht="18.75" customHeight="1" x14ac:dyDescent="0.25">
      <c r="A69" s="167"/>
      <c r="B69" s="176"/>
      <c r="C69" s="176"/>
      <c r="D69" s="207">
        <v>0</v>
      </c>
    </row>
    <row r="70" spans="1:4" ht="17.25" customHeight="1" x14ac:dyDescent="0.25">
      <c r="A70" s="167"/>
      <c r="B70" s="167"/>
      <c r="C70" s="167"/>
      <c r="D70" s="207">
        <v>0</v>
      </c>
    </row>
    <row r="71" spans="1:4" ht="15.75" x14ac:dyDescent="0.25">
      <c r="A71" s="167"/>
      <c r="B71" s="167"/>
      <c r="C71" s="167"/>
      <c r="D71" s="171">
        <v>0</v>
      </c>
    </row>
    <row r="72" spans="1:4" ht="15.75" x14ac:dyDescent="0.25">
      <c r="A72" s="167"/>
      <c r="B72" s="167"/>
      <c r="C72" s="167"/>
      <c r="D72" s="171">
        <v>0</v>
      </c>
    </row>
    <row r="73" spans="1:4" ht="15.75" x14ac:dyDescent="0.25">
      <c r="A73" s="167"/>
      <c r="B73" s="167"/>
      <c r="C73" s="177"/>
      <c r="D73" s="204">
        <v>0</v>
      </c>
    </row>
    <row r="74" spans="1:4" ht="17.25" customHeight="1" x14ac:dyDescent="0.25">
      <c r="A74" s="167"/>
      <c r="B74" s="167"/>
      <c r="C74" s="167"/>
      <c r="D74" s="204">
        <v>0</v>
      </c>
    </row>
    <row r="75" spans="1:4" ht="18" customHeight="1" x14ac:dyDescent="0.25">
      <c r="A75" s="167"/>
      <c r="B75" s="167"/>
      <c r="C75" s="167"/>
      <c r="D75" s="204">
        <v>0</v>
      </c>
    </row>
    <row r="76" spans="1:4" ht="13.5" customHeight="1" x14ac:dyDescent="0.25">
      <c r="A76" s="167"/>
      <c r="B76" s="172"/>
      <c r="C76" s="167"/>
      <c r="D76" s="204">
        <v>0</v>
      </c>
    </row>
    <row r="77" spans="1:4" ht="18" customHeight="1" x14ac:dyDescent="0.25">
      <c r="A77" s="167"/>
      <c r="B77" s="167"/>
      <c r="C77" s="167"/>
      <c r="D77" s="204">
        <v>0</v>
      </c>
    </row>
    <row r="78" spans="1:4" ht="16.5" customHeight="1" x14ac:dyDescent="0.25">
      <c r="A78" s="167"/>
      <c r="B78" s="172"/>
      <c r="C78" s="167"/>
      <c r="D78" s="204">
        <v>0</v>
      </c>
    </row>
    <row r="79" spans="1:4" ht="15.75" x14ac:dyDescent="0.25">
      <c r="A79" s="176"/>
      <c r="B79" s="189"/>
      <c r="C79" s="177"/>
      <c r="D79" s="204">
        <v>0</v>
      </c>
    </row>
    <row r="80" spans="1:4" ht="18.75" x14ac:dyDescent="0.25">
      <c r="A80" s="145" t="s">
        <v>238</v>
      </c>
      <c r="B80" s="144"/>
      <c r="C80" s="143"/>
      <c r="D80" s="261">
        <f>D81+D82+D83+D84+D85+D86+D87</f>
        <v>0</v>
      </c>
    </row>
    <row r="81" spans="1:4" ht="15.75" x14ac:dyDescent="0.25">
      <c r="A81" s="167"/>
      <c r="B81" s="172"/>
      <c r="C81" s="167"/>
      <c r="D81" s="203">
        <v>0</v>
      </c>
    </row>
    <row r="82" spans="1:4" ht="15.75" x14ac:dyDescent="0.25">
      <c r="A82" s="167"/>
      <c r="B82" s="172"/>
      <c r="C82" s="167"/>
      <c r="D82" s="204">
        <v>0</v>
      </c>
    </row>
    <row r="83" spans="1:4" ht="15.75" x14ac:dyDescent="0.25">
      <c r="A83" s="167"/>
      <c r="B83" s="172"/>
      <c r="C83" s="167"/>
      <c r="D83" s="204">
        <v>0</v>
      </c>
    </row>
    <row r="84" spans="1:4" ht="15.75" x14ac:dyDescent="0.25">
      <c r="A84" s="167"/>
      <c r="B84" s="172"/>
      <c r="C84" s="167"/>
      <c r="D84" s="204">
        <v>0</v>
      </c>
    </row>
    <row r="85" spans="1:4" ht="15.75" x14ac:dyDescent="0.25">
      <c r="A85" s="167"/>
      <c r="B85" s="172"/>
      <c r="C85" s="167"/>
      <c r="D85" s="203">
        <v>0</v>
      </c>
    </row>
    <row r="86" spans="1:4" ht="15.75" x14ac:dyDescent="0.25">
      <c r="A86" s="167"/>
      <c r="B86" s="172"/>
      <c r="C86" s="167"/>
      <c r="D86" s="204">
        <v>0</v>
      </c>
    </row>
    <row r="87" spans="1:4" ht="18.75" x14ac:dyDescent="0.25">
      <c r="A87" s="68"/>
      <c r="B87" s="100"/>
      <c r="C87" s="68"/>
      <c r="D87" s="100">
        <v>0</v>
      </c>
    </row>
    <row r="88" spans="1:4" ht="18.75" x14ac:dyDescent="0.25">
      <c r="A88" s="145" t="s">
        <v>234</v>
      </c>
      <c r="B88" s="144"/>
      <c r="C88" s="143"/>
      <c r="D88" s="261">
        <f>D89+D90+D91+D92+D98</f>
        <v>0</v>
      </c>
    </row>
    <row r="89" spans="1:4" ht="15.75" x14ac:dyDescent="0.25">
      <c r="A89" s="167"/>
      <c r="B89" s="172"/>
      <c r="C89" s="167"/>
      <c r="D89" s="204">
        <v>0</v>
      </c>
    </row>
    <row r="90" spans="1:4" ht="15.75" x14ac:dyDescent="0.25">
      <c r="A90" s="167"/>
      <c r="B90" s="172"/>
      <c r="C90" s="167"/>
      <c r="D90" s="204">
        <v>0</v>
      </c>
    </row>
    <row r="91" spans="1:4" ht="15.75" x14ac:dyDescent="0.25">
      <c r="A91" s="167"/>
      <c r="B91" s="167"/>
      <c r="C91" s="167"/>
      <c r="D91" s="204">
        <v>0</v>
      </c>
    </row>
    <row r="92" spans="1:4" ht="15.75" x14ac:dyDescent="0.25">
      <c r="A92" s="167"/>
      <c r="B92" s="167"/>
      <c r="C92" s="167"/>
      <c r="D92" s="204">
        <v>0</v>
      </c>
    </row>
    <row r="93" spans="1:4" ht="18.75" x14ac:dyDescent="0.25">
      <c r="A93" s="68"/>
      <c r="B93" s="100"/>
      <c r="C93" s="68"/>
      <c r="D93" s="100">
        <v>0</v>
      </c>
    </row>
    <row r="94" spans="1:4" ht="15.75" x14ac:dyDescent="0.25">
      <c r="A94" s="167"/>
      <c r="B94" s="172"/>
      <c r="C94" s="167"/>
      <c r="D94" s="204">
        <v>0</v>
      </c>
    </row>
    <row r="95" spans="1:4" ht="15.75" x14ac:dyDescent="0.25">
      <c r="A95" s="167"/>
      <c r="B95" s="167"/>
      <c r="C95" s="167"/>
      <c r="D95" s="204">
        <v>0</v>
      </c>
    </row>
    <row r="96" spans="1:4" ht="15.75" x14ac:dyDescent="0.25">
      <c r="A96" s="167"/>
      <c r="B96" s="167"/>
      <c r="C96" s="167"/>
      <c r="D96" s="204">
        <v>0</v>
      </c>
    </row>
    <row r="97" spans="1:4" ht="18.75" x14ac:dyDescent="0.25">
      <c r="A97" s="68"/>
      <c r="B97" s="100"/>
      <c r="C97" s="68"/>
      <c r="D97" s="100">
        <v>0</v>
      </c>
    </row>
    <row r="98" spans="1:4" ht="18.75" x14ac:dyDescent="0.25">
      <c r="A98" s="68"/>
      <c r="B98" s="100"/>
      <c r="C98" s="68"/>
      <c r="D98" s="100">
        <v>0</v>
      </c>
    </row>
    <row r="99" spans="1:4" ht="18.75" x14ac:dyDescent="0.25">
      <c r="A99" s="145" t="s">
        <v>235</v>
      </c>
      <c r="B99" s="144"/>
      <c r="C99" s="143"/>
      <c r="D99" s="261">
        <f>D100+D101+D102+D103+D104+D105+D106+D107+D108+D109+D110+D111+D112+D113+D114+D115+D116+D117</f>
        <v>0</v>
      </c>
    </row>
    <row r="100" spans="1:4" ht="15.75" x14ac:dyDescent="0.25">
      <c r="A100" s="167"/>
      <c r="B100" s="172"/>
      <c r="C100" s="167"/>
      <c r="D100" s="204">
        <v>0</v>
      </c>
    </row>
    <row r="101" spans="1:4" ht="15.75" x14ac:dyDescent="0.25">
      <c r="A101" s="167"/>
      <c r="B101" s="167"/>
      <c r="C101" s="167"/>
      <c r="D101" s="204">
        <v>0</v>
      </c>
    </row>
    <row r="102" spans="1:4" ht="15.75" x14ac:dyDescent="0.25">
      <c r="A102" s="173"/>
      <c r="B102" s="173"/>
      <c r="C102" s="173"/>
      <c r="D102" s="204">
        <v>0</v>
      </c>
    </row>
    <row r="103" spans="1:4" ht="15.75" x14ac:dyDescent="0.25">
      <c r="A103" s="173"/>
      <c r="B103" s="173"/>
      <c r="C103" s="173"/>
      <c r="D103" s="204">
        <v>0</v>
      </c>
    </row>
    <row r="104" spans="1:4" ht="15.75" x14ac:dyDescent="0.25">
      <c r="A104" s="173"/>
      <c r="B104" s="173"/>
      <c r="C104" s="173"/>
      <c r="D104" s="204">
        <v>0</v>
      </c>
    </row>
    <row r="105" spans="1:4" ht="15.75" x14ac:dyDescent="0.25">
      <c r="A105" s="173"/>
      <c r="B105" s="173"/>
      <c r="C105" s="173"/>
      <c r="D105" s="204">
        <v>0</v>
      </c>
    </row>
    <row r="106" spans="1:4" ht="15.75" x14ac:dyDescent="0.25">
      <c r="A106" s="173"/>
      <c r="B106" s="172"/>
      <c r="C106" s="173"/>
      <c r="D106" s="204">
        <v>0</v>
      </c>
    </row>
    <row r="107" spans="1:4" ht="15.75" x14ac:dyDescent="0.25">
      <c r="A107" s="167"/>
      <c r="B107" s="167"/>
      <c r="C107" s="177"/>
      <c r="D107" s="204">
        <v>0</v>
      </c>
    </row>
    <row r="108" spans="1:4" ht="15.75" x14ac:dyDescent="0.25">
      <c r="A108" s="173"/>
      <c r="B108" s="173"/>
      <c r="C108" s="173"/>
      <c r="D108" s="204">
        <v>0</v>
      </c>
    </row>
    <row r="109" spans="1:4" ht="15.75" x14ac:dyDescent="0.25">
      <c r="A109" s="167"/>
      <c r="B109" s="172"/>
      <c r="C109" s="167"/>
      <c r="D109" s="203">
        <v>0</v>
      </c>
    </row>
    <row r="110" spans="1:4" ht="15.75" x14ac:dyDescent="0.25">
      <c r="A110" s="173"/>
      <c r="B110" s="173"/>
      <c r="C110" s="173"/>
      <c r="D110" s="203">
        <v>0</v>
      </c>
    </row>
    <row r="111" spans="1:4" ht="15.75" x14ac:dyDescent="0.25">
      <c r="A111" s="167"/>
      <c r="B111" s="172"/>
      <c r="C111" s="167"/>
      <c r="D111" s="203">
        <v>0</v>
      </c>
    </row>
    <row r="112" spans="1:4" ht="15.75" x14ac:dyDescent="0.25">
      <c r="A112" s="173"/>
      <c r="B112" s="173"/>
      <c r="C112" s="173"/>
      <c r="D112" s="203">
        <v>0</v>
      </c>
    </row>
    <row r="113" spans="1:4" ht="15.75" x14ac:dyDescent="0.25">
      <c r="A113" s="173"/>
      <c r="B113" s="184"/>
      <c r="C113" s="173"/>
      <c r="D113" s="203">
        <v>0</v>
      </c>
    </row>
    <row r="114" spans="1:4" ht="15.75" x14ac:dyDescent="0.25">
      <c r="A114" s="173"/>
      <c r="B114" s="173"/>
      <c r="C114" s="173"/>
      <c r="D114" s="203">
        <v>0</v>
      </c>
    </row>
    <row r="115" spans="1:4" ht="15.75" x14ac:dyDescent="0.25">
      <c r="A115" s="167"/>
      <c r="B115" s="172"/>
      <c r="C115" s="167"/>
      <c r="D115" s="203">
        <v>0</v>
      </c>
    </row>
    <row r="116" spans="1:4" ht="15.75" x14ac:dyDescent="0.25">
      <c r="A116" s="167"/>
      <c r="B116" s="172"/>
      <c r="C116" s="167"/>
      <c r="D116" s="203">
        <v>0</v>
      </c>
    </row>
    <row r="117" spans="1:4" ht="15.75" x14ac:dyDescent="0.25">
      <c r="A117" s="167"/>
      <c r="B117" s="172"/>
      <c r="C117" s="167"/>
      <c r="D117" s="203">
        <v>0</v>
      </c>
    </row>
  </sheetData>
  <sheetProtection selectLockedCells="1" selectUnlockedCells="1"/>
  <pageMargins left="0.7" right="0.7" top="0.75" bottom="0.75" header="0.3" footer="0.3"/>
  <pageSetup paperSize="9" scale="95" orientation="landscape" r:id="rId1"/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E11" sqref="E11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89" t="s">
        <v>106</v>
      </c>
      <c r="B1" s="389"/>
      <c r="C1" s="389"/>
      <c r="D1" s="389"/>
      <c r="E1" s="389"/>
      <c r="F1" s="389"/>
      <c r="G1" s="389"/>
    </row>
    <row r="2" spans="1:7" ht="54.75" customHeight="1" x14ac:dyDescent="0.25">
      <c r="A2" s="364" t="s">
        <v>107</v>
      </c>
      <c r="B2" s="390" t="s">
        <v>108</v>
      </c>
      <c r="C2" s="391"/>
      <c r="D2" s="364" t="s">
        <v>111</v>
      </c>
      <c r="E2" s="364" t="s">
        <v>112</v>
      </c>
      <c r="F2" s="364" t="s">
        <v>113</v>
      </c>
      <c r="G2" s="368" t="s">
        <v>114</v>
      </c>
    </row>
    <row r="3" spans="1:7" ht="21" customHeight="1" x14ac:dyDescent="0.25">
      <c r="A3" s="366"/>
      <c r="B3" s="217" t="s">
        <v>59</v>
      </c>
      <c r="C3" s="217" t="s">
        <v>90</v>
      </c>
      <c r="D3" s="366"/>
      <c r="E3" s="366"/>
      <c r="F3" s="366"/>
      <c r="G3" s="368"/>
    </row>
    <row r="4" spans="1:7" ht="129" customHeight="1" x14ac:dyDescent="0.25">
      <c r="A4" s="51" t="s">
        <v>109</v>
      </c>
      <c r="B4" s="54"/>
      <c r="C4" s="54"/>
      <c r="D4" s="75"/>
      <c r="E4" s="75"/>
      <c r="F4" s="99"/>
      <c r="G4" s="68"/>
    </row>
    <row r="5" spans="1:7" ht="143.25" customHeight="1" x14ac:dyDescent="0.25">
      <c r="A5" s="53" t="s">
        <v>110</v>
      </c>
      <c r="B5" s="54"/>
      <c r="C5" s="54"/>
      <c r="D5" s="75"/>
      <c r="E5" s="99"/>
      <c r="F5" s="99"/>
      <c r="G5" s="68"/>
    </row>
  </sheetData>
  <sheetProtection sheet="1" objects="1" scenarios="1"/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96" t="s">
        <v>115</v>
      </c>
      <c r="B1" s="396"/>
      <c r="C1" s="396"/>
      <c r="D1" s="396"/>
      <c r="E1" s="396"/>
      <c r="F1" s="396"/>
      <c r="G1" s="396"/>
      <c r="H1" s="396"/>
      <c r="I1" s="396"/>
    </row>
    <row r="2" spans="1:9" s="5" customFormat="1" ht="38.25" customHeight="1" x14ac:dyDescent="0.25">
      <c r="A2" s="394" t="s">
        <v>62</v>
      </c>
      <c r="B2" s="394" t="s">
        <v>116</v>
      </c>
      <c r="C2" s="395" t="s">
        <v>117</v>
      </c>
      <c r="D2" s="395"/>
      <c r="E2" s="394" t="s">
        <v>118</v>
      </c>
      <c r="F2" s="394" t="s">
        <v>95</v>
      </c>
      <c r="G2" s="394" t="s">
        <v>120</v>
      </c>
      <c r="H2" s="394"/>
      <c r="I2" s="394" t="s">
        <v>122</v>
      </c>
    </row>
    <row r="3" spans="1:9" s="5" customFormat="1" ht="55.5" customHeight="1" x14ac:dyDescent="0.25">
      <c r="A3" s="394"/>
      <c r="B3" s="394"/>
      <c r="C3" s="19" t="s">
        <v>59</v>
      </c>
      <c r="D3" s="19" t="s">
        <v>90</v>
      </c>
      <c r="E3" s="394"/>
      <c r="F3" s="394"/>
      <c r="G3" s="7" t="s">
        <v>119</v>
      </c>
      <c r="H3" s="7" t="s">
        <v>121</v>
      </c>
      <c r="I3" s="394"/>
    </row>
    <row r="4" spans="1:9" ht="18.75" x14ac:dyDescent="0.25">
      <c r="A4" s="55">
        <v>1</v>
      </c>
      <c r="B4" s="68"/>
      <c r="C4" s="58">
        <v>0</v>
      </c>
      <c r="D4" s="58">
        <v>0</v>
      </c>
      <c r="E4" s="85"/>
      <c r="F4" s="68"/>
      <c r="G4" s="21">
        <v>0</v>
      </c>
      <c r="H4" s="21">
        <v>0</v>
      </c>
      <c r="I4" s="85"/>
    </row>
    <row r="5" spans="1:9" ht="18.75" x14ac:dyDescent="0.25">
      <c r="A5" s="55">
        <v>2</v>
      </c>
      <c r="B5" s="68"/>
      <c r="C5" s="58">
        <v>0</v>
      </c>
      <c r="D5" s="58">
        <v>0</v>
      </c>
      <c r="E5" s="55"/>
      <c r="F5" s="68"/>
      <c r="G5" s="21">
        <v>0</v>
      </c>
      <c r="H5" s="21">
        <v>0</v>
      </c>
      <c r="I5" s="55"/>
    </row>
    <row r="6" spans="1:9" ht="18.75" x14ac:dyDescent="0.25">
      <c r="A6" s="55">
        <v>3</v>
      </c>
      <c r="B6" s="68"/>
      <c r="C6" s="58">
        <v>0</v>
      </c>
      <c r="D6" s="58">
        <v>0</v>
      </c>
      <c r="E6" s="55"/>
      <c r="F6" s="68"/>
      <c r="G6" s="21">
        <v>0</v>
      </c>
      <c r="H6" s="21">
        <v>0</v>
      </c>
      <c r="I6" s="55"/>
    </row>
    <row r="7" spans="1:9" ht="18.75" x14ac:dyDescent="0.25">
      <c r="A7" s="55">
        <v>4</v>
      </c>
      <c r="B7" s="68"/>
      <c r="C7" s="58">
        <v>0</v>
      </c>
      <c r="D7" s="58">
        <v>0</v>
      </c>
      <c r="E7" s="55"/>
      <c r="F7" s="68"/>
      <c r="G7" s="21">
        <v>0</v>
      </c>
      <c r="H7" s="21">
        <v>0</v>
      </c>
      <c r="I7" s="55"/>
    </row>
    <row r="8" spans="1:9" ht="18.75" x14ac:dyDescent="0.25">
      <c r="A8" s="55">
        <v>5</v>
      </c>
      <c r="B8" s="68"/>
      <c r="C8" s="58">
        <v>0</v>
      </c>
      <c r="D8" s="58">
        <v>0</v>
      </c>
      <c r="E8" s="55"/>
      <c r="F8" s="68"/>
      <c r="G8" s="21">
        <v>0</v>
      </c>
      <c r="H8" s="21">
        <v>0</v>
      </c>
      <c r="I8" s="55"/>
    </row>
    <row r="9" spans="1:9" ht="18.75" x14ac:dyDescent="0.25">
      <c r="A9" s="55">
        <v>6</v>
      </c>
      <c r="B9" s="68"/>
      <c r="C9" s="58">
        <v>0</v>
      </c>
      <c r="D9" s="58">
        <v>0</v>
      </c>
      <c r="E9" s="55"/>
      <c r="F9" s="68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8"/>
      <c r="C10" s="58">
        <v>0</v>
      </c>
      <c r="D10" s="58">
        <v>0</v>
      </c>
      <c r="E10" s="55"/>
      <c r="F10" s="68"/>
      <c r="G10" s="21">
        <v>0</v>
      </c>
      <c r="H10" s="21">
        <v>0</v>
      </c>
      <c r="I10" s="55"/>
    </row>
    <row r="11" spans="1:9" ht="18.75" x14ac:dyDescent="0.25">
      <c r="A11" s="100">
        <v>8</v>
      </c>
      <c r="B11" s="68"/>
      <c r="C11" s="58">
        <v>0</v>
      </c>
      <c r="D11" s="58">
        <v>0</v>
      </c>
      <c r="E11" s="55"/>
      <c r="F11" s="68"/>
      <c r="G11" s="21">
        <v>0</v>
      </c>
      <c r="H11" s="21">
        <v>0</v>
      </c>
      <c r="I11" s="55"/>
    </row>
    <row r="12" spans="1:9" ht="18.75" x14ac:dyDescent="0.25">
      <c r="A12" s="100">
        <v>9</v>
      </c>
      <c r="B12" s="68"/>
      <c r="C12" s="58">
        <v>0</v>
      </c>
      <c r="D12" s="58">
        <v>0</v>
      </c>
      <c r="E12" s="55"/>
      <c r="F12" s="68"/>
      <c r="G12" s="21">
        <v>0</v>
      </c>
      <c r="H12" s="21">
        <v>0</v>
      </c>
      <c r="I12" s="55"/>
    </row>
    <row r="13" spans="1:9" ht="18.75" x14ac:dyDescent="0.25">
      <c r="A13" s="100">
        <v>10</v>
      </c>
      <c r="B13" s="68"/>
      <c r="C13" s="58">
        <v>0</v>
      </c>
      <c r="D13" s="58">
        <v>0</v>
      </c>
      <c r="E13" s="55"/>
      <c r="F13" s="68"/>
      <c r="G13" s="21">
        <v>0</v>
      </c>
      <c r="H13" s="21">
        <v>0</v>
      </c>
      <c r="I13" s="55"/>
    </row>
    <row r="14" spans="1:9" ht="18.75" x14ac:dyDescent="0.25">
      <c r="A14" s="100">
        <v>11</v>
      </c>
      <c r="B14" s="68"/>
      <c r="C14" s="58">
        <v>0</v>
      </c>
      <c r="D14" s="58">
        <v>0</v>
      </c>
      <c r="E14" s="55"/>
      <c r="F14" s="68"/>
      <c r="G14" s="21">
        <v>0</v>
      </c>
      <c r="H14" s="21">
        <v>0</v>
      </c>
      <c r="I14" s="55"/>
    </row>
    <row r="15" spans="1:9" ht="18.75" x14ac:dyDescent="0.25">
      <c r="A15" s="100">
        <v>12</v>
      </c>
      <c r="B15" s="68"/>
      <c r="C15" s="58">
        <v>0</v>
      </c>
      <c r="D15" s="58">
        <v>0</v>
      </c>
      <c r="E15" s="55"/>
      <c r="F15" s="68"/>
      <c r="G15" s="21">
        <v>0</v>
      </c>
      <c r="H15" s="21">
        <v>0</v>
      </c>
      <c r="I15" s="55"/>
    </row>
    <row r="16" spans="1:9" ht="18.75" x14ac:dyDescent="0.25">
      <c r="A16" s="100">
        <v>13</v>
      </c>
      <c r="B16" s="68"/>
      <c r="C16" s="58">
        <v>0</v>
      </c>
      <c r="D16" s="58">
        <v>0</v>
      </c>
      <c r="E16" s="55"/>
      <c r="F16" s="68"/>
      <c r="G16" s="21">
        <v>0</v>
      </c>
      <c r="H16" s="21">
        <v>0</v>
      </c>
      <c r="I16" s="55"/>
    </row>
    <row r="17" spans="1:9" ht="18.75" x14ac:dyDescent="0.25">
      <c r="A17" s="100">
        <v>14</v>
      </c>
      <c r="B17" s="68"/>
      <c r="C17" s="58">
        <v>0</v>
      </c>
      <c r="D17" s="58">
        <v>0</v>
      </c>
      <c r="E17" s="55"/>
      <c r="F17" s="68"/>
      <c r="G17" s="21">
        <v>0</v>
      </c>
      <c r="H17" s="21">
        <v>0</v>
      </c>
      <c r="I17" s="55"/>
    </row>
    <row r="18" spans="1:9" ht="18.75" x14ac:dyDescent="0.25">
      <c r="A18" s="100">
        <v>15</v>
      </c>
      <c r="B18" s="68"/>
      <c r="C18" s="58">
        <v>0</v>
      </c>
      <c r="D18" s="58">
        <v>0</v>
      </c>
      <c r="E18" s="55"/>
      <c r="F18" s="68"/>
      <c r="G18" s="21">
        <v>0</v>
      </c>
      <c r="H18" s="21">
        <v>0</v>
      </c>
      <c r="I18" s="55"/>
    </row>
    <row r="19" spans="1:9" ht="18.75" x14ac:dyDescent="0.25">
      <c r="A19" s="100">
        <v>16</v>
      </c>
      <c r="B19" s="68"/>
      <c r="C19" s="21">
        <v>0</v>
      </c>
      <c r="D19" s="21">
        <v>0</v>
      </c>
      <c r="E19" s="55"/>
      <c r="F19" s="68"/>
      <c r="G19" s="21">
        <v>0</v>
      </c>
      <c r="H19" s="21">
        <v>0</v>
      </c>
      <c r="I19" s="55"/>
    </row>
    <row r="20" spans="1:9" ht="18.75" x14ac:dyDescent="0.25">
      <c r="A20" s="100">
        <v>17</v>
      </c>
      <c r="B20" s="68"/>
      <c r="C20" s="21">
        <v>0</v>
      </c>
      <c r="D20" s="21">
        <v>0</v>
      </c>
      <c r="E20" s="55"/>
      <c r="F20" s="68"/>
      <c r="G20" s="21">
        <v>0</v>
      </c>
      <c r="H20" s="21">
        <v>0</v>
      </c>
      <c r="I20" s="55"/>
    </row>
    <row r="21" spans="1:9" ht="18.75" x14ac:dyDescent="0.25">
      <c r="A21" s="100">
        <v>18</v>
      </c>
      <c r="B21" s="68"/>
      <c r="C21" s="21">
        <v>0</v>
      </c>
      <c r="D21" s="21">
        <v>0</v>
      </c>
      <c r="E21" s="55"/>
      <c r="F21" s="68"/>
      <c r="G21" s="21">
        <v>0</v>
      </c>
      <c r="H21" s="21">
        <v>0</v>
      </c>
      <c r="I21" s="55"/>
    </row>
    <row r="22" spans="1:9" ht="18.75" x14ac:dyDescent="0.25">
      <c r="A22" s="100">
        <v>19</v>
      </c>
      <c r="B22" s="68"/>
      <c r="C22" s="21">
        <v>0</v>
      </c>
      <c r="D22" s="21">
        <v>0</v>
      </c>
      <c r="E22" s="55"/>
      <c r="F22" s="68"/>
      <c r="G22" s="21">
        <v>0</v>
      </c>
      <c r="H22" s="21">
        <v>0</v>
      </c>
      <c r="I22" s="55"/>
    </row>
    <row r="23" spans="1:9" ht="18.75" x14ac:dyDescent="0.25">
      <c r="A23" s="100">
        <v>20</v>
      </c>
      <c r="B23" s="68"/>
      <c r="C23" s="21">
        <v>0</v>
      </c>
      <c r="D23" s="21">
        <v>0</v>
      </c>
      <c r="E23" s="55"/>
      <c r="F23" s="68"/>
      <c r="G23" s="21">
        <v>0</v>
      </c>
      <c r="H23" s="21">
        <v>0</v>
      </c>
      <c r="I23" s="55"/>
    </row>
    <row r="24" spans="1:9" ht="18.75" x14ac:dyDescent="0.25">
      <c r="A24" s="100">
        <v>21</v>
      </c>
      <c r="B24" s="68"/>
      <c r="C24" s="21">
        <v>0</v>
      </c>
      <c r="D24" s="21">
        <v>0</v>
      </c>
      <c r="E24" s="55"/>
      <c r="F24" s="68"/>
      <c r="G24" s="21">
        <v>0</v>
      </c>
      <c r="H24" s="21">
        <v>0</v>
      </c>
      <c r="I24" s="55"/>
    </row>
    <row r="25" spans="1:9" ht="18.75" x14ac:dyDescent="0.25">
      <c r="A25" s="100">
        <v>22</v>
      </c>
      <c r="B25" s="68"/>
      <c r="C25" s="21">
        <v>0</v>
      </c>
      <c r="D25" s="21">
        <v>0</v>
      </c>
      <c r="E25" s="55"/>
      <c r="F25" s="68"/>
      <c r="G25" s="21">
        <v>0</v>
      </c>
      <c r="H25" s="21">
        <v>0</v>
      </c>
      <c r="I25" s="55"/>
    </row>
    <row r="26" spans="1:9" ht="18.75" x14ac:dyDescent="0.25">
      <c r="A26" s="100">
        <v>23</v>
      </c>
      <c r="B26" s="68"/>
      <c r="C26" s="21">
        <v>0</v>
      </c>
      <c r="D26" s="21">
        <v>0</v>
      </c>
      <c r="E26" s="55"/>
      <c r="F26" s="68"/>
      <c r="G26" s="21">
        <v>0</v>
      </c>
      <c r="H26" s="21">
        <v>0</v>
      </c>
      <c r="I26" s="55"/>
    </row>
    <row r="27" spans="1:9" ht="18.75" x14ac:dyDescent="0.25">
      <c r="A27" s="100">
        <v>24</v>
      </c>
      <c r="B27" s="68"/>
      <c r="C27" s="21">
        <v>0</v>
      </c>
      <c r="D27" s="21">
        <v>0</v>
      </c>
      <c r="E27" s="55"/>
      <c r="F27" s="68"/>
      <c r="G27" s="21">
        <v>0</v>
      </c>
      <c r="H27" s="21">
        <v>0</v>
      </c>
      <c r="I27" s="55"/>
    </row>
    <row r="28" spans="1:9" ht="18.75" x14ac:dyDescent="0.25">
      <c r="A28" s="100">
        <v>25</v>
      </c>
      <c r="B28" s="68"/>
      <c r="C28" s="21">
        <v>0</v>
      </c>
      <c r="D28" s="21">
        <v>0</v>
      </c>
      <c r="E28" s="55"/>
      <c r="F28" s="68"/>
      <c r="G28" s="21">
        <v>0</v>
      </c>
      <c r="H28" s="21">
        <v>0</v>
      </c>
      <c r="I28" s="55"/>
    </row>
    <row r="29" spans="1:9" ht="18.75" x14ac:dyDescent="0.25">
      <c r="A29" s="100">
        <v>26</v>
      </c>
      <c r="B29" s="86"/>
      <c r="C29" s="23">
        <v>0</v>
      </c>
      <c r="D29" s="23">
        <v>0</v>
      </c>
      <c r="E29" s="48"/>
      <c r="F29" s="86"/>
      <c r="G29" s="103">
        <v>0</v>
      </c>
      <c r="H29" s="103">
        <v>0</v>
      </c>
      <c r="I29" s="48"/>
    </row>
    <row r="30" spans="1:9" ht="18.75" x14ac:dyDescent="0.25">
      <c r="A30" s="100">
        <v>27</v>
      </c>
      <c r="B30" s="86"/>
      <c r="C30" s="23">
        <v>0</v>
      </c>
      <c r="D30" s="23">
        <v>0</v>
      </c>
      <c r="E30" s="48"/>
      <c r="F30" s="86"/>
      <c r="G30" s="103">
        <v>0</v>
      </c>
      <c r="H30" s="103">
        <v>0</v>
      </c>
      <c r="I30" s="48"/>
    </row>
    <row r="31" spans="1:9" ht="18.75" x14ac:dyDescent="0.25">
      <c r="A31" s="100">
        <v>28</v>
      </c>
      <c r="B31" s="86"/>
      <c r="C31" s="23">
        <v>0</v>
      </c>
      <c r="D31" s="23">
        <v>0</v>
      </c>
      <c r="E31" s="48"/>
      <c r="F31" s="86"/>
      <c r="G31" s="103">
        <v>0</v>
      </c>
      <c r="H31" s="103">
        <v>0</v>
      </c>
      <c r="I31" s="48"/>
    </row>
    <row r="32" spans="1:9" ht="18.75" x14ac:dyDescent="0.25">
      <c r="A32" s="100">
        <v>29</v>
      </c>
      <c r="B32" s="86"/>
      <c r="C32" s="23">
        <v>0</v>
      </c>
      <c r="D32" s="23">
        <v>0</v>
      </c>
      <c r="E32" s="48"/>
      <c r="F32" s="86"/>
      <c r="G32" s="103">
        <v>0</v>
      </c>
      <c r="H32" s="103">
        <v>0</v>
      </c>
      <c r="I32" s="48"/>
    </row>
    <row r="33" spans="1:9" ht="18.75" x14ac:dyDescent="0.25">
      <c r="A33" s="100">
        <v>30</v>
      </c>
      <c r="B33" s="86"/>
      <c r="C33" s="103">
        <v>0</v>
      </c>
      <c r="D33" s="103">
        <v>0</v>
      </c>
      <c r="E33" s="48"/>
      <c r="F33" s="86"/>
      <c r="G33" s="103">
        <v>0</v>
      </c>
      <c r="H33" s="103">
        <v>0</v>
      </c>
      <c r="I33" s="48"/>
    </row>
    <row r="34" spans="1:9" ht="18.75" x14ac:dyDescent="0.25">
      <c r="A34" s="100">
        <v>31</v>
      </c>
      <c r="B34" s="86"/>
      <c r="C34" s="103">
        <v>0</v>
      </c>
      <c r="D34" s="103">
        <v>0</v>
      </c>
      <c r="E34" s="48"/>
      <c r="F34" s="86"/>
      <c r="G34" s="103">
        <v>0</v>
      </c>
      <c r="H34" s="103">
        <v>0</v>
      </c>
      <c r="I34" s="48"/>
    </row>
    <row r="35" spans="1:9" ht="18.75" x14ac:dyDescent="0.25">
      <c r="A35" s="100">
        <v>32</v>
      </c>
      <c r="B35" s="86"/>
      <c r="C35" s="103">
        <v>0</v>
      </c>
      <c r="D35" s="103">
        <v>0</v>
      </c>
      <c r="E35" s="48"/>
      <c r="F35" s="86"/>
      <c r="G35" s="103">
        <v>0</v>
      </c>
      <c r="H35" s="103">
        <v>0</v>
      </c>
      <c r="I35" s="48"/>
    </row>
    <row r="36" spans="1:9" ht="18.75" x14ac:dyDescent="0.25">
      <c r="A36" s="100">
        <v>33</v>
      </c>
      <c r="B36" s="86"/>
      <c r="C36" s="103">
        <v>0</v>
      </c>
      <c r="D36" s="103">
        <v>0</v>
      </c>
      <c r="E36" s="48"/>
      <c r="F36" s="86"/>
      <c r="G36" s="103">
        <v>0</v>
      </c>
      <c r="H36" s="103">
        <v>0</v>
      </c>
      <c r="I36" s="48"/>
    </row>
    <row r="37" spans="1:9" ht="18.75" x14ac:dyDescent="0.25">
      <c r="A37" s="100">
        <v>34</v>
      </c>
      <c r="B37" s="86"/>
      <c r="C37" s="103">
        <v>0</v>
      </c>
      <c r="D37" s="103">
        <v>0</v>
      </c>
      <c r="E37" s="48"/>
      <c r="F37" s="86"/>
      <c r="G37" s="103">
        <v>0</v>
      </c>
      <c r="H37" s="103">
        <v>0</v>
      </c>
      <c r="I37" s="48"/>
    </row>
    <row r="38" spans="1:9" ht="18.75" x14ac:dyDescent="0.25">
      <c r="A38" s="100">
        <v>35</v>
      </c>
      <c r="B38" s="86"/>
      <c r="C38" s="103">
        <v>0</v>
      </c>
      <c r="D38" s="103">
        <v>0</v>
      </c>
      <c r="E38" s="48"/>
      <c r="F38" s="86"/>
      <c r="G38" s="103">
        <v>0</v>
      </c>
      <c r="H38" s="103">
        <v>0</v>
      </c>
      <c r="I38" s="48"/>
    </row>
    <row r="39" spans="1:9" ht="18.75" x14ac:dyDescent="0.25">
      <c r="A39" s="100">
        <v>36</v>
      </c>
      <c r="B39" s="86"/>
      <c r="C39" s="103">
        <v>0</v>
      </c>
      <c r="D39" s="103">
        <v>0</v>
      </c>
      <c r="E39" s="48"/>
      <c r="F39" s="86"/>
      <c r="G39" s="103">
        <v>0</v>
      </c>
      <c r="H39" s="103">
        <v>0</v>
      </c>
      <c r="I39" s="48"/>
    </row>
    <row r="40" spans="1:9" ht="18.75" x14ac:dyDescent="0.25">
      <c r="A40" s="100">
        <v>37</v>
      </c>
      <c r="B40" s="86"/>
      <c r="C40" s="103">
        <v>0</v>
      </c>
      <c r="D40" s="103">
        <v>0</v>
      </c>
      <c r="E40" s="48"/>
      <c r="F40" s="86"/>
      <c r="G40" s="103">
        <v>0</v>
      </c>
      <c r="H40" s="103">
        <v>0</v>
      </c>
      <c r="I40" s="48"/>
    </row>
    <row r="41" spans="1:9" ht="18.75" x14ac:dyDescent="0.25">
      <c r="A41" s="100">
        <v>38</v>
      </c>
      <c r="B41" s="86"/>
      <c r="C41" s="103">
        <v>0</v>
      </c>
      <c r="D41" s="103">
        <v>0</v>
      </c>
      <c r="E41" s="48"/>
      <c r="F41" s="86"/>
      <c r="G41" s="103">
        <v>0</v>
      </c>
      <c r="H41" s="103">
        <v>0</v>
      </c>
      <c r="I41" s="48"/>
    </row>
    <row r="42" spans="1:9" ht="18.75" x14ac:dyDescent="0.25">
      <c r="A42" s="100">
        <v>39</v>
      </c>
      <c r="B42" s="86"/>
      <c r="C42" s="103">
        <v>0</v>
      </c>
      <c r="D42" s="103">
        <v>0</v>
      </c>
      <c r="E42" s="48"/>
      <c r="F42" s="86"/>
      <c r="G42" s="103">
        <v>0</v>
      </c>
      <c r="H42" s="103">
        <v>0</v>
      </c>
      <c r="I42" s="48"/>
    </row>
    <row r="43" spans="1:9" ht="18.75" x14ac:dyDescent="0.25">
      <c r="A43" s="100">
        <v>40</v>
      </c>
      <c r="B43" s="86"/>
      <c r="C43" s="103">
        <v>0</v>
      </c>
      <c r="D43" s="103">
        <v>0</v>
      </c>
      <c r="E43" s="48"/>
      <c r="F43" s="86"/>
      <c r="G43" s="103">
        <v>0</v>
      </c>
      <c r="H43" s="103">
        <v>0</v>
      </c>
      <c r="I43" s="48"/>
    </row>
    <row r="44" spans="1:9" ht="18.75" x14ac:dyDescent="0.25">
      <c r="A44" s="100">
        <v>41</v>
      </c>
      <c r="B44" s="86"/>
      <c r="C44" s="103">
        <v>0</v>
      </c>
      <c r="D44" s="103">
        <v>0</v>
      </c>
      <c r="E44" s="48"/>
      <c r="F44" s="86"/>
      <c r="G44" s="103">
        <v>0</v>
      </c>
      <c r="H44" s="103">
        <v>0</v>
      </c>
      <c r="I44" s="48"/>
    </row>
    <row r="45" spans="1:9" ht="18.75" x14ac:dyDescent="0.25">
      <c r="A45" s="100">
        <v>42</v>
      </c>
      <c r="B45" s="86"/>
      <c r="C45" s="103">
        <v>0</v>
      </c>
      <c r="D45" s="103">
        <v>0</v>
      </c>
      <c r="E45" s="48"/>
      <c r="F45" s="86"/>
      <c r="G45" s="103">
        <v>0</v>
      </c>
      <c r="H45" s="103">
        <v>0</v>
      </c>
      <c r="I45" s="48"/>
    </row>
    <row r="46" spans="1:9" ht="18.75" x14ac:dyDescent="0.25">
      <c r="A46" s="100">
        <v>43</v>
      </c>
      <c r="B46" s="86"/>
      <c r="C46" s="103">
        <v>0</v>
      </c>
      <c r="D46" s="103">
        <v>0</v>
      </c>
      <c r="E46" s="48"/>
      <c r="F46" s="86"/>
      <c r="G46" s="103">
        <v>0</v>
      </c>
      <c r="H46" s="103">
        <v>0</v>
      </c>
      <c r="I46" s="48"/>
    </row>
    <row r="47" spans="1:9" ht="18.75" x14ac:dyDescent="0.25">
      <c r="A47" s="100">
        <v>44</v>
      </c>
      <c r="B47" s="86"/>
      <c r="C47" s="103">
        <v>0</v>
      </c>
      <c r="D47" s="103">
        <v>0</v>
      </c>
      <c r="E47" s="48"/>
      <c r="F47" s="86"/>
      <c r="G47" s="103">
        <v>0</v>
      </c>
      <c r="H47" s="103">
        <v>0</v>
      </c>
      <c r="I47" s="48"/>
    </row>
    <row r="48" spans="1:9" ht="18.75" x14ac:dyDescent="0.25">
      <c r="A48" s="100">
        <v>45</v>
      </c>
      <c r="B48" s="86"/>
      <c r="C48" s="103">
        <v>0</v>
      </c>
      <c r="D48" s="103">
        <v>0</v>
      </c>
      <c r="E48" s="48"/>
      <c r="F48" s="86"/>
      <c r="G48" s="103">
        <v>0</v>
      </c>
      <c r="H48" s="103">
        <v>0</v>
      </c>
      <c r="I48" s="48"/>
    </row>
    <row r="49" spans="1:9" ht="18.75" x14ac:dyDescent="0.25">
      <c r="A49" s="100">
        <v>46</v>
      </c>
      <c r="B49" s="86"/>
      <c r="C49" s="103">
        <v>0</v>
      </c>
      <c r="D49" s="103">
        <v>0</v>
      </c>
      <c r="E49" s="48"/>
      <c r="F49" s="86"/>
      <c r="G49" s="103">
        <v>0</v>
      </c>
      <c r="H49" s="103">
        <v>0</v>
      </c>
      <c r="I49" s="48"/>
    </row>
    <row r="50" spans="1:9" ht="18.75" x14ac:dyDescent="0.25">
      <c r="A50" s="100">
        <v>47</v>
      </c>
      <c r="B50" s="86"/>
      <c r="C50" s="103">
        <v>0</v>
      </c>
      <c r="D50" s="103">
        <v>0</v>
      </c>
      <c r="E50" s="48"/>
      <c r="F50" s="86"/>
      <c r="G50" s="103">
        <v>0</v>
      </c>
      <c r="H50" s="103">
        <v>0</v>
      </c>
      <c r="I50" s="48"/>
    </row>
    <row r="51" spans="1:9" ht="18.75" x14ac:dyDescent="0.25">
      <c r="A51" s="100">
        <v>48</v>
      </c>
      <c r="B51" s="86"/>
      <c r="C51" s="103">
        <v>0</v>
      </c>
      <c r="D51" s="103">
        <v>0</v>
      </c>
      <c r="E51" s="48"/>
      <c r="F51" s="86"/>
      <c r="G51" s="103">
        <v>0</v>
      </c>
      <c r="H51" s="103">
        <v>0</v>
      </c>
      <c r="I51" s="48"/>
    </row>
    <row r="52" spans="1:9" ht="18.75" x14ac:dyDescent="0.25">
      <c r="A52" s="100">
        <v>49</v>
      </c>
      <c r="B52" s="86"/>
      <c r="C52" s="103">
        <v>0</v>
      </c>
      <c r="D52" s="103">
        <v>0</v>
      </c>
      <c r="E52" s="48"/>
      <c r="F52" s="86"/>
      <c r="G52" s="103">
        <v>0</v>
      </c>
      <c r="H52" s="103">
        <v>0</v>
      </c>
      <c r="I52" s="48"/>
    </row>
    <row r="53" spans="1:9" ht="18.75" x14ac:dyDescent="0.25">
      <c r="A53" s="100">
        <v>50</v>
      </c>
      <c r="B53" s="86"/>
      <c r="C53" s="103">
        <v>0</v>
      </c>
      <c r="D53" s="103">
        <v>0</v>
      </c>
      <c r="E53" s="48"/>
      <c r="F53" s="86"/>
      <c r="G53" s="103">
        <v>0</v>
      </c>
      <c r="H53" s="103">
        <v>0</v>
      </c>
      <c r="I53" s="48"/>
    </row>
    <row r="54" spans="1:9" ht="18.75" x14ac:dyDescent="0.25">
      <c r="A54" s="100">
        <v>51</v>
      </c>
      <c r="B54" s="86"/>
      <c r="C54" s="103">
        <v>0</v>
      </c>
      <c r="D54" s="103">
        <v>0</v>
      </c>
      <c r="E54" s="48"/>
      <c r="F54" s="86"/>
      <c r="G54" s="103">
        <v>0</v>
      </c>
      <c r="H54" s="103">
        <v>0</v>
      </c>
      <c r="I54" s="48"/>
    </row>
    <row r="55" spans="1:9" ht="18.75" x14ac:dyDescent="0.25">
      <c r="A55" s="100">
        <v>52</v>
      </c>
      <c r="B55" s="86"/>
      <c r="C55" s="103">
        <v>0</v>
      </c>
      <c r="D55" s="103">
        <v>0</v>
      </c>
      <c r="E55" s="48"/>
      <c r="F55" s="86"/>
      <c r="G55" s="103">
        <v>0</v>
      </c>
      <c r="H55" s="103">
        <v>0</v>
      </c>
      <c r="I55" s="48"/>
    </row>
    <row r="56" spans="1:9" ht="18.75" x14ac:dyDescent="0.25">
      <c r="A56" s="100">
        <v>53</v>
      </c>
      <c r="B56" s="86"/>
      <c r="C56" s="103">
        <v>0</v>
      </c>
      <c r="D56" s="103">
        <v>0</v>
      </c>
      <c r="E56" s="48"/>
      <c r="F56" s="86"/>
      <c r="G56" s="103">
        <v>0</v>
      </c>
      <c r="H56" s="103">
        <v>0</v>
      </c>
      <c r="I56" s="48"/>
    </row>
    <row r="57" spans="1:9" ht="18.75" x14ac:dyDescent="0.25">
      <c r="A57" s="100">
        <v>52</v>
      </c>
      <c r="B57" s="86"/>
      <c r="C57" s="103">
        <v>0</v>
      </c>
      <c r="D57" s="103">
        <v>0</v>
      </c>
      <c r="E57" s="48"/>
      <c r="F57" s="86"/>
      <c r="G57" s="103">
        <v>0</v>
      </c>
      <c r="H57" s="103">
        <v>0</v>
      </c>
      <c r="I57" s="48"/>
    </row>
    <row r="58" spans="1:9" ht="18.75" x14ac:dyDescent="0.25">
      <c r="A58" s="100">
        <v>55</v>
      </c>
      <c r="B58" s="86"/>
      <c r="C58" s="23">
        <v>0</v>
      </c>
      <c r="D58" s="23">
        <v>0</v>
      </c>
      <c r="E58" s="48"/>
      <c r="F58" s="86"/>
      <c r="G58" s="103">
        <v>0</v>
      </c>
      <c r="H58" s="103">
        <v>0</v>
      </c>
      <c r="I58" s="48"/>
    </row>
    <row r="59" spans="1:9" ht="18.75" x14ac:dyDescent="0.25">
      <c r="A59" s="392" t="s">
        <v>91</v>
      </c>
      <c r="B59" s="393"/>
      <c r="C59" s="35">
        <f>SUM(C4:C58)</f>
        <v>0</v>
      </c>
      <c r="D59" s="35">
        <f>SUM(D4:D58)</f>
        <v>0</v>
      </c>
      <c r="E59" s="52"/>
      <c r="F59" s="52"/>
      <c r="G59" s="35">
        <f>SUM(G4:G58)</f>
        <v>0</v>
      </c>
      <c r="H59" s="35">
        <f>SUM(H4:H58)</f>
        <v>0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zoomScale="70" zoomScaleNormal="80" zoomScaleSheetLayoutView="70" workbookViewId="0">
      <selection activeCell="M8" sqref="M8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248</v>
      </c>
      <c r="B1" s="49"/>
      <c r="C1" s="49"/>
      <c r="D1" s="49"/>
      <c r="E1" s="49"/>
      <c r="F1" s="49"/>
      <c r="G1" s="49"/>
      <c r="H1" s="62"/>
      <c r="I1" s="62"/>
      <c r="J1" s="62"/>
      <c r="K1" s="62"/>
      <c r="L1" s="62"/>
      <c r="M1" s="62"/>
      <c r="N1" s="62"/>
    </row>
    <row r="2" spans="1:14" ht="18.75" x14ac:dyDescent="0.3">
      <c r="A2" s="399" t="s">
        <v>266</v>
      </c>
      <c r="B2" s="399"/>
      <c r="C2" s="399"/>
      <c r="D2" s="399"/>
      <c r="E2" s="399"/>
      <c r="F2" s="399"/>
      <c r="G2" s="399"/>
      <c r="H2" s="38"/>
      <c r="I2" s="62"/>
      <c r="J2" s="62"/>
      <c r="K2" s="38"/>
      <c r="L2" s="38"/>
      <c r="M2" s="38"/>
      <c r="N2" s="38"/>
    </row>
    <row r="3" spans="1:14" s="5" customFormat="1" ht="18.75" customHeight="1" x14ac:dyDescent="0.25">
      <c r="A3" s="368" t="s">
        <v>123</v>
      </c>
      <c r="B3" s="397" t="s">
        <v>117</v>
      </c>
      <c r="C3" s="397"/>
      <c r="D3" s="368" t="s">
        <v>271</v>
      </c>
      <c r="E3" s="398" t="s">
        <v>264</v>
      </c>
      <c r="F3" s="368" t="s">
        <v>125</v>
      </c>
      <c r="G3" s="368" t="s">
        <v>126</v>
      </c>
      <c r="H3" s="368" t="s">
        <v>123</v>
      </c>
      <c r="I3" s="397" t="s">
        <v>117</v>
      </c>
      <c r="J3" s="397"/>
      <c r="K3" s="368" t="s">
        <v>270</v>
      </c>
      <c r="L3" s="398" t="s">
        <v>264</v>
      </c>
      <c r="M3" s="368" t="s">
        <v>125</v>
      </c>
      <c r="N3" s="368" t="s">
        <v>126</v>
      </c>
    </row>
    <row r="4" spans="1:14" s="5" customFormat="1" ht="76.5" customHeight="1" x14ac:dyDescent="0.25">
      <c r="A4" s="368"/>
      <c r="B4" s="50" t="s">
        <v>59</v>
      </c>
      <c r="C4" s="50" t="s">
        <v>90</v>
      </c>
      <c r="D4" s="368"/>
      <c r="E4" s="398"/>
      <c r="F4" s="368"/>
      <c r="G4" s="368"/>
      <c r="H4" s="368"/>
      <c r="I4" s="50" t="s">
        <v>59</v>
      </c>
      <c r="J4" s="50" t="s">
        <v>90</v>
      </c>
      <c r="K4" s="368"/>
      <c r="L4" s="398"/>
      <c r="M4" s="368"/>
      <c r="N4" s="368"/>
    </row>
    <row r="5" spans="1:14" ht="18.75" x14ac:dyDescent="0.3">
      <c r="A5" s="63" t="s">
        <v>237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9</v>
      </c>
      <c r="C5" s="35">
        <f>SUM(C6:C146)</f>
        <v>9</v>
      </c>
      <c r="D5" s="277"/>
      <c r="E5" s="277"/>
      <c r="F5" s="35">
        <f>SUM(F6:F146)</f>
        <v>1058</v>
      </c>
      <c r="G5" s="277"/>
      <c r="H5" s="63" t="s">
        <v>124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5</v>
      </c>
      <c r="J5" s="35">
        <f>SUM(J6:J146)</f>
        <v>5</v>
      </c>
      <c r="K5" s="277"/>
      <c r="L5" s="277"/>
      <c r="M5" s="35">
        <f>SUM(M6:M146)</f>
        <v>868</v>
      </c>
      <c r="N5" s="277"/>
    </row>
    <row r="6" spans="1:14" ht="150" x14ac:dyDescent="0.25">
      <c r="A6" s="287"/>
      <c r="B6" s="197">
        <v>1</v>
      </c>
      <c r="C6" s="197">
        <v>1</v>
      </c>
      <c r="D6" s="195" t="s">
        <v>396</v>
      </c>
      <c r="E6" s="289" t="s">
        <v>397</v>
      </c>
      <c r="F6" s="196">
        <v>30</v>
      </c>
      <c r="G6" s="196" t="s">
        <v>398</v>
      </c>
      <c r="H6" s="198"/>
      <c r="I6" s="58">
        <v>1</v>
      </c>
      <c r="J6" s="58">
        <v>1</v>
      </c>
      <c r="K6" s="281" t="s">
        <v>344</v>
      </c>
      <c r="L6" s="282" t="s">
        <v>346</v>
      </c>
      <c r="M6" s="284">
        <v>65</v>
      </c>
      <c r="N6" s="284" t="s">
        <v>347</v>
      </c>
    </row>
    <row r="7" spans="1:14" ht="150" x14ac:dyDescent="0.25">
      <c r="A7" s="64"/>
      <c r="B7" s="21">
        <v>1</v>
      </c>
      <c r="C7" s="21">
        <v>1</v>
      </c>
      <c r="D7" s="173" t="s">
        <v>399</v>
      </c>
      <c r="E7" s="290" t="s">
        <v>391</v>
      </c>
      <c r="F7" s="100">
        <v>60</v>
      </c>
      <c r="G7" s="55"/>
      <c r="H7" s="64"/>
      <c r="I7" s="58">
        <v>1</v>
      </c>
      <c r="J7" s="58">
        <v>1</v>
      </c>
      <c r="K7" s="167" t="s">
        <v>345</v>
      </c>
      <c r="L7" s="283" t="s">
        <v>346</v>
      </c>
      <c r="M7" s="284">
        <v>600</v>
      </c>
      <c r="N7" s="284" t="s">
        <v>348</v>
      </c>
    </row>
    <row r="8" spans="1:14" ht="140.25" x14ac:dyDescent="0.25">
      <c r="A8" s="64"/>
      <c r="B8" s="21">
        <v>1</v>
      </c>
      <c r="C8" s="21">
        <v>1</v>
      </c>
      <c r="D8" s="173" t="s">
        <v>400</v>
      </c>
      <c r="E8" s="289" t="s">
        <v>401</v>
      </c>
      <c r="F8" s="100">
        <v>500</v>
      </c>
      <c r="G8" s="55"/>
      <c r="H8" s="64"/>
      <c r="I8" s="21">
        <v>1</v>
      </c>
      <c r="J8" s="21">
        <v>1</v>
      </c>
      <c r="K8" s="287" t="s">
        <v>390</v>
      </c>
      <c r="L8" s="286" t="s">
        <v>391</v>
      </c>
      <c r="M8" s="100">
        <v>60</v>
      </c>
      <c r="N8" s="55" t="s">
        <v>347</v>
      </c>
    </row>
    <row r="9" spans="1:14" ht="150" x14ac:dyDescent="0.25">
      <c r="A9" s="64"/>
      <c r="B9" s="21">
        <v>1</v>
      </c>
      <c r="C9" s="21">
        <v>1</v>
      </c>
      <c r="D9" s="292" t="s">
        <v>402</v>
      </c>
      <c r="E9" s="194" t="s">
        <v>403</v>
      </c>
      <c r="F9" s="100">
        <v>200</v>
      </c>
      <c r="G9" s="55"/>
      <c r="H9" s="64"/>
      <c r="I9" s="21">
        <v>1</v>
      </c>
      <c r="J9" s="21">
        <v>1</v>
      </c>
      <c r="K9" s="173" t="s">
        <v>392</v>
      </c>
      <c r="L9" s="288" t="s">
        <v>346</v>
      </c>
      <c r="M9" s="100">
        <v>43</v>
      </c>
      <c r="N9" s="55" t="s">
        <v>393</v>
      </c>
    </row>
    <row r="10" spans="1:14" ht="195" x14ac:dyDescent="0.25">
      <c r="A10" s="64"/>
      <c r="B10" s="21">
        <v>1</v>
      </c>
      <c r="C10" s="24">
        <v>1</v>
      </c>
      <c r="D10" s="293" t="s">
        <v>404</v>
      </c>
      <c r="E10" s="288" t="s">
        <v>391</v>
      </c>
      <c r="F10" s="100">
        <v>48</v>
      </c>
      <c r="G10" s="55"/>
      <c r="H10" s="64"/>
      <c r="I10" s="21">
        <v>1</v>
      </c>
      <c r="J10" s="21">
        <v>1</v>
      </c>
      <c r="K10" s="287" t="s">
        <v>394</v>
      </c>
      <c r="L10" s="290" t="s">
        <v>395</v>
      </c>
      <c r="M10" s="100">
        <v>100</v>
      </c>
      <c r="N10" s="55" t="s">
        <v>347</v>
      </c>
    </row>
    <row r="11" spans="1:14" ht="89.25" x14ac:dyDescent="0.25">
      <c r="A11" s="64"/>
      <c r="B11" s="21">
        <v>1</v>
      </c>
      <c r="C11" s="21">
        <v>1</v>
      </c>
      <c r="D11" s="294" t="s">
        <v>405</v>
      </c>
      <c r="E11" s="289" t="s">
        <v>406</v>
      </c>
      <c r="F11" s="21">
        <v>60</v>
      </c>
      <c r="G11" s="55"/>
      <c r="H11" s="64"/>
      <c r="I11" s="21">
        <v>0</v>
      </c>
      <c r="J11" s="21">
        <v>0</v>
      </c>
      <c r="K11" s="68"/>
      <c r="L11" s="55"/>
      <c r="M11" s="21">
        <v>0</v>
      </c>
      <c r="N11" s="55"/>
    </row>
    <row r="12" spans="1:14" ht="89.25" x14ac:dyDescent="0.25">
      <c r="A12" s="64"/>
      <c r="B12" s="21">
        <v>1</v>
      </c>
      <c r="C12" s="24">
        <v>1</v>
      </c>
      <c r="D12" s="295" t="s">
        <v>407</v>
      </c>
      <c r="E12" s="290" t="s">
        <v>406</v>
      </c>
      <c r="F12" s="21">
        <v>60</v>
      </c>
      <c r="G12" s="55"/>
      <c r="H12" s="64"/>
      <c r="I12" s="21">
        <v>0</v>
      </c>
      <c r="J12" s="21">
        <v>0</v>
      </c>
      <c r="K12" s="68"/>
      <c r="L12" s="55"/>
      <c r="M12" s="21">
        <v>0</v>
      </c>
      <c r="N12" s="55"/>
    </row>
    <row r="13" spans="1:14" ht="140.25" x14ac:dyDescent="0.25">
      <c r="A13" s="64"/>
      <c r="B13" s="21">
        <v>1</v>
      </c>
      <c r="C13" s="21">
        <v>1</v>
      </c>
      <c r="D13" s="287" t="s">
        <v>408</v>
      </c>
      <c r="E13" s="290" t="s">
        <v>391</v>
      </c>
      <c r="F13" s="21">
        <v>50</v>
      </c>
      <c r="G13" s="55"/>
      <c r="H13" s="64"/>
      <c r="I13" s="21">
        <v>0</v>
      </c>
      <c r="J13" s="21">
        <v>0</v>
      </c>
      <c r="K13" s="68"/>
      <c r="L13" s="55"/>
      <c r="M13" s="21">
        <v>0</v>
      </c>
      <c r="N13" s="55"/>
    </row>
    <row r="14" spans="1:14" ht="140.25" x14ac:dyDescent="0.25">
      <c r="A14" s="64"/>
      <c r="B14" s="21">
        <v>1</v>
      </c>
      <c r="C14" s="21">
        <v>1</v>
      </c>
      <c r="D14" s="173" t="s">
        <v>409</v>
      </c>
      <c r="E14" s="290" t="s">
        <v>391</v>
      </c>
      <c r="F14" s="21">
        <v>50</v>
      </c>
      <c r="G14" s="55"/>
      <c r="H14" s="64"/>
      <c r="I14" s="21">
        <v>0</v>
      </c>
      <c r="J14" s="21">
        <v>0</v>
      </c>
      <c r="K14" s="68"/>
      <c r="L14" s="55"/>
      <c r="M14" s="21">
        <v>0</v>
      </c>
      <c r="N14" s="55"/>
    </row>
    <row r="15" spans="1:14" ht="18.75" x14ac:dyDescent="0.25">
      <c r="A15" s="64"/>
      <c r="B15" s="21">
        <v>0</v>
      </c>
      <c r="C15" s="21">
        <v>0</v>
      </c>
      <c r="D15" s="68"/>
      <c r="E15" s="55"/>
      <c r="F15" s="21">
        <v>0</v>
      </c>
      <c r="G15" s="55"/>
      <c r="H15" s="64"/>
      <c r="I15" s="21">
        <v>0</v>
      </c>
      <c r="J15" s="21">
        <v>0</v>
      </c>
      <c r="K15" s="68"/>
      <c r="L15" s="55"/>
      <c r="M15" s="21">
        <v>0</v>
      </c>
      <c r="N15" s="55"/>
    </row>
    <row r="16" spans="1:14" ht="18.75" x14ac:dyDescent="0.25">
      <c r="A16" s="64"/>
      <c r="B16" s="21">
        <v>0</v>
      </c>
      <c r="C16" s="21">
        <v>0</v>
      </c>
      <c r="D16" s="68"/>
      <c r="E16" s="55"/>
      <c r="F16" s="21">
        <v>0</v>
      </c>
      <c r="G16" s="55"/>
      <c r="H16" s="64"/>
      <c r="I16" s="21">
        <v>0</v>
      </c>
      <c r="J16" s="21">
        <v>0</v>
      </c>
      <c r="K16" s="68"/>
      <c r="L16" s="55"/>
      <c r="M16" s="21">
        <v>0</v>
      </c>
      <c r="N16" s="55"/>
    </row>
    <row r="17" spans="1:14" ht="18.75" x14ac:dyDescent="0.25">
      <c r="A17" s="64"/>
      <c r="B17" s="21">
        <v>0</v>
      </c>
      <c r="C17" s="21">
        <v>0</v>
      </c>
      <c r="D17" s="68"/>
      <c r="E17" s="55"/>
      <c r="F17" s="21">
        <v>0</v>
      </c>
      <c r="G17" s="55"/>
      <c r="H17" s="64"/>
      <c r="I17" s="21">
        <v>0</v>
      </c>
      <c r="J17" s="21">
        <v>0</v>
      </c>
      <c r="K17" s="68"/>
      <c r="L17" s="55"/>
      <c r="M17" s="21">
        <v>0</v>
      </c>
      <c r="N17" s="55"/>
    </row>
    <row r="18" spans="1:14" ht="18.75" x14ac:dyDescent="0.25">
      <c r="A18" s="64"/>
      <c r="B18" s="21">
        <v>0</v>
      </c>
      <c r="C18" s="21">
        <v>0</v>
      </c>
      <c r="D18" s="68"/>
      <c r="E18" s="55"/>
      <c r="F18" s="21">
        <v>0</v>
      </c>
      <c r="G18" s="55"/>
      <c r="H18" s="64"/>
      <c r="I18" s="21">
        <v>0</v>
      </c>
      <c r="J18" s="21">
        <v>0</v>
      </c>
      <c r="K18" s="68"/>
      <c r="L18" s="55"/>
      <c r="M18" s="21">
        <v>0</v>
      </c>
      <c r="N18" s="55"/>
    </row>
    <row r="19" spans="1:14" ht="18.75" x14ac:dyDescent="0.25">
      <c r="A19" s="64"/>
      <c r="B19" s="21">
        <v>0</v>
      </c>
      <c r="C19" s="21">
        <v>0</v>
      </c>
      <c r="D19" s="68"/>
      <c r="E19" s="55"/>
      <c r="F19" s="21">
        <v>0</v>
      </c>
      <c r="G19" s="55"/>
      <c r="H19" s="64"/>
      <c r="I19" s="21">
        <v>0</v>
      </c>
      <c r="J19" s="21">
        <v>0</v>
      </c>
      <c r="K19" s="68"/>
      <c r="L19" s="55"/>
      <c r="M19" s="21">
        <v>0</v>
      </c>
      <c r="N19" s="55"/>
    </row>
    <row r="20" spans="1:14" ht="18.75" x14ac:dyDescent="0.25">
      <c r="A20" s="64"/>
      <c r="B20" s="21">
        <v>0</v>
      </c>
      <c r="C20" s="21">
        <v>0</v>
      </c>
      <c r="D20" s="68"/>
      <c r="E20" s="55"/>
      <c r="F20" s="21">
        <v>0</v>
      </c>
      <c r="G20" s="55"/>
      <c r="H20" s="64"/>
      <c r="I20" s="21">
        <v>0</v>
      </c>
      <c r="J20" s="21">
        <v>0</v>
      </c>
      <c r="K20" s="68"/>
      <c r="L20" s="55"/>
      <c r="M20" s="21">
        <v>0</v>
      </c>
      <c r="N20" s="55"/>
    </row>
    <row r="21" spans="1:14" ht="18.75" x14ac:dyDescent="0.25">
      <c r="A21" s="64"/>
      <c r="B21" s="21">
        <v>0</v>
      </c>
      <c r="C21" s="21">
        <v>0</v>
      </c>
      <c r="D21" s="68"/>
      <c r="E21" s="55"/>
      <c r="F21" s="21">
        <v>0</v>
      </c>
      <c r="G21" s="55"/>
      <c r="H21" s="64"/>
      <c r="I21" s="21">
        <v>0</v>
      </c>
      <c r="J21" s="21">
        <v>0</v>
      </c>
      <c r="K21" s="68"/>
      <c r="L21" s="55"/>
      <c r="M21" s="21">
        <v>0</v>
      </c>
      <c r="N21" s="55"/>
    </row>
    <row r="22" spans="1:14" ht="18.75" x14ac:dyDescent="0.25">
      <c r="A22" s="64"/>
      <c r="B22" s="21">
        <v>0</v>
      </c>
      <c r="C22" s="21">
        <v>0</v>
      </c>
      <c r="D22" s="68"/>
      <c r="E22" s="55"/>
      <c r="F22" s="21">
        <v>0</v>
      </c>
      <c r="G22" s="55"/>
      <c r="H22" s="64"/>
      <c r="I22" s="21">
        <v>0</v>
      </c>
      <c r="J22" s="21">
        <v>0</v>
      </c>
      <c r="K22" s="68"/>
      <c r="L22" s="55"/>
      <c r="M22" s="21">
        <v>0</v>
      </c>
      <c r="N22" s="55"/>
    </row>
    <row r="23" spans="1:14" ht="18.75" x14ac:dyDescent="0.25">
      <c r="A23" s="64"/>
      <c r="B23" s="21">
        <v>0</v>
      </c>
      <c r="C23" s="21">
        <v>0</v>
      </c>
      <c r="D23" s="68"/>
      <c r="E23" s="55"/>
      <c r="F23" s="21">
        <v>0</v>
      </c>
      <c r="G23" s="55"/>
      <c r="H23" s="64"/>
      <c r="I23" s="21">
        <v>0</v>
      </c>
      <c r="J23" s="21">
        <v>0</v>
      </c>
      <c r="K23" s="68"/>
      <c r="L23" s="55"/>
      <c r="M23" s="21">
        <v>0</v>
      </c>
      <c r="N23" s="55"/>
    </row>
    <row r="24" spans="1:14" ht="18.75" x14ac:dyDescent="0.25">
      <c r="A24" s="64"/>
      <c r="B24" s="21">
        <v>0</v>
      </c>
      <c r="C24" s="21">
        <v>0</v>
      </c>
      <c r="D24" s="68"/>
      <c r="E24" s="55"/>
      <c r="F24" s="21">
        <v>0</v>
      </c>
      <c r="G24" s="55"/>
      <c r="H24" s="64"/>
      <c r="I24" s="21">
        <v>0</v>
      </c>
      <c r="J24" s="21">
        <v>0</v>
      </c>
      <c r="K24" s="68"/>
      <c r="L24" s="55"/>
      <c r="M24" s="21">
        <v>0</v>
      </c>
      <c r="N24" s="55"/>
    </row>
    <row r="25" spans="1:14" ht="18.75" x14ac:dyDescent="0.25">
      <c r="A25" s="64"/>
      <c r="B25" s="21">
        <v>0</v>
      </c>
      <c r="C25" s="21">
        <v>0</v>
      </c>
      <c r="D25" s="68"/>
      <c r="E25" s="55"/>
      <c r="F25" s="21">
        <v>0</v>
      </c>
      <c r="G25" s="55"/>
      <c r="H25" s="64"/>
      <c r="I25" s="21">
        <v>0</v>
      </c>
      <c r="J25" s="21">
        <v>0</v>
      </c>
      <c r="K25" s="68"/>
      <c r="L25" s="55"/>
      <c r="M25" s="21">
        <v>0</v>
      </c>
      <c r="N25" s="55"/>
    </row>
    <row r="26" spans="1:14" ht="18.75" x14ac:dyDescent="0.25">
      <c r="A26" s="64"/>
      <c r="B26" s="21">
        <v>0</v>
      </c>
      <c r="C26" s="21">
        <v>0</v>
      </c>
      <c r="D26" s="68"/>
      <c r="E26" s="55"/>
      <c r="F26" s="21">
        <v>0</v>
      </c>
      <c r="G26" s="55"/>
      <c r="H26" s="64"/>
      <c r="I26" s="21">
        <v>0</v>
      </c>
      <c r="J26" s="21">
        <v>0</v>
      </c>
      <c r="K26" s="68"/>
      <c r="L26" s="55"/>
      <c r="M26" s="21">
        <v>0</v>
      </c>
      <c r="N26" s="55"/>
    </row>
    <row r="27" spans="1:14" ht="18.75" x14ac:dyDescent="0.25">
      <c r="A27" s="64"/>
      <c r="B27" s="21">
        <v>0</v>
      </c>
      <c r="C27" s="21">
        <v>0</v>
      </c>
      <c r="D27" s="68"/>
      <c r="E27" s="55"/>
      <c r="F27" s="21">
        <v>0</v>
      </c>
      <c r="G27" s="55"/>
      <c r="H27" s="64"/>
      <c r="I27" s="21">
        <v>0</v>
      </c>
      <c r="J27" s="21">
        <v>0</v>
      </c>
      <c r="K27" s="68"/>
      <c r="L27" s="55"/>
      <c r="M27" s="21">
        <v>0</v>
      </c>
      <c r="N27" s="55"/>
    </row>
    <row r="28" spans="1:14" ht="18.75" x14ac:dyDescent="0.25">
      <c r="A28" s="64"/>
      <c r="B28" s="21">
        <v>0</v>
      </c>
      <c r="C28" s="21">
        <v>0</v>
      </c>
      <c r="D28" s="68"/>
      <c r="E28" s="55"/>
      <c r="F28" s="21">
        <v>0</v>
      </c>
      <c r="G28" s="55"/>
      <c r="H28" s="64"/>
      <c r="I28" s="21">
        <v>0</v>
      </c>
      <c r="J28" s="21">
        <v>0</v>
      </c>
      <c r="K28" s="68"/>
      <c r="L28" s="55"/>
      <c r="M28" s="21">
        <v>0</v>
      </c>
      <c r="N28" s="55"/>
    </row>
    <row r="29" spans="1:14" ht="18.75" x14ac:dyDescent="0.25">
      <c r="A29" s="64"/>
      <c r="B29" s="21">
        <v>0</v>
      </c>
      <c r="C29" s="21">
        <v>0</v>
      </c>
      <c r="D29" s="68"/>
      <c r="E29" s="55"/>
      <c r="F29" s="21">
        <v>0</v>
      </c>
      <c r="G29" s="55"/>
      <c r="H29" s="64"/>
      <c r="I29" s="21">
        <v>0</v>
      </c>
      <c r="J29" s="21">
        <v>0</v>
      </c>
      <c r="K29" s="68"/>
      <c r="L29" s="55"/>
      <c r="M29" s="21">
        <v>0</v>
      </c>
      <c r="N29" s="55"/>
    </row>
    <row r="30" spans="1:14" ht="18.75" x14ac:dyDescent="0.25">
      <c r="A30" s="64"/>
      <c r="B30" s="21">
        <v>0</v>
      </c>
      <c r="C30" s="21">
        <v>0</v>
      </c>
      <c r="D30" s="68"/>
      <c r="E30" s="55"/>
      <c r="F30" s="21">
        <v>0</v>
      </c>
      <c r="G30" s="55"/>
      <c r="H30" s="64"/>
      <c r="I30" s="21">
        <v>0</v>
      </c>
      <c r="J30" s="21">
        <v>0</v>
      </c>
      <c r="K30" s="68"/>
      <c r="L30" s="55"/>
      <c r="M30" s="21">
        <v>0</v>
      </c>
      <c r="N30" s="55"/>
    </row>
    <row r="31" spans="1:14" ht="18.75" x14ac:dyDescent="0.25">
      <c r="A31" s="64"/>
      <c r="B31" s="21">
        <v>0</v>
      </c>
      <c r="C31" s="21">
        <v>0</v>
      </c>
      <c r="D31" s="68"/>
      <c r="E31" s="55"/>
      <c r="F31" s="21">
        <v>0</v>
      </c>
      <c r="G31" s="55"/>
      <c r="H31" s="64"/>
      <c r="I31" s="21">
        <v>0</v>
      </c>
      <c r="J31" s="21">
        <v>0</v>
      </c>
      <c r="K31" s="68"/>
      <c r="L31" s="55"/>
      <c r="M31" s="21">
        <v>0</v>
      </c>
      <c r="N31" s="55"/>
    </row>
    <row r="32" spans="1:14" ht="18.75" x14ac:dyDescent="0.25">
      <c r="A32" s="64"/>
      <c r="B32" s="21">
        <v>0</v>
      </c>
      <c r="C32" s="21">
        <v>0</v>
      </c>
      <c r="D32" s="68"/>
      <c r="E32" s="55"/>
      <c r="F32" s="21"/>
      <c r="G32" s="55"/>
      <c r="H32" s="64"/>
      <c r="I32" s="21">
        <v>0</v>
      </c>
      <c r="J32" s="21">
        <v>0</v>
      </c>
      <c r="K32" s="68"/>
      <c r="L32" s="55"/>
      <c r="M32" s="21">
        <v>0</v>
      </c>
      <c r="N32" s="55"/>
    </row>
    <row r="33" spans="1:14" ht="18.75" x14ac:dyDescent="0.25">
      <c r="A33" s="64"/>
      <c r="B33" s="21">
        <v>0</v>
      </c>
      <c r="C33" s="21">
        <v>0</v>
      </c>
      <c r="D33" s="68"/>
      <c r="E33" s="55"/>
      <c r="F33" s="21">
        <v>0</v>
      </c>
      <c r="G33" s="55"/>
      <c r="H33" s="64"/>
      <c r="I33" s="21">
        <v>0</v>
      </c>
      <c r="J33" s="21">
        <v>0</v>
      </c>
      <c r="K33" s="68"/>
      <c r="L33" s="55"/>
      <c r="M33" s="21">
        <v>0</v>
      </c>
      <c r="N33" s="55"/>
    </row>
    <row r="34" spans="1:14" ht="18.75" x14ac:dyDescent="0.25">
      <c r="A34" s="64"/>
      <c r="B34" s="21">
        <v>0</v>
      </c>
      <c r="C34" s="21">
        <v>0</v>
      </c>
      <c r="D34" s="68"/>
      <c r="E34" s="55"/>
      <c r="F34" s="21">
        <v>0</v>
      </c>
      <c r="G34" s="55"/>
      <c r="H34" s="64"/>
      <c r="I34" s="21">
        <v>0</v>
      </c>
      <c r="J34" s="21">
        <v>0</v>
      </c>
      <c r="K34" s="68"/>
      <c r="L34" s="55"/>
      <c r="M34" s="21">
        <v>0</v>
      </c>
      <c r="N34" s="55"/>
    </row>
    <row r="35" spans="1:14" ht="18.75" x14ac:dyDescent="0.25">
      <c r="A35" s="64"/>
      <c r="B35" s="21">
        <v>0</v>
      </c>
      <c r="C35" s="21">
        <v>0</v>
      </c>
      <c r="D35" s="68"/>
      <c r="E35" s="55"/>
      <c r="F35" s="21">
        <v>0</v>
      </c>
      <c r="G35" s="55"/>
      <c r="H35" s="64"/>
      <c r="I35" s="21">
        <v>0</v>
      </c>
      <c r="J35" s="21">
        <v>0</v>
      </c>
      <c r="K35" s="68"/>
      <c r="L35" s="55"/>
      <c r="M35" s="21">
        <v>0</v>
      </c>
      <c r="N35" s="55"/>
    </row>
    <row r="36" spans="1:14" ht="18.75" x14ac:dyDescent="0.25">
      <c r="A36" s="64"/>
      <c r="B36" s="21">
        <v>0</v>
      </c>
      <c r="C36" s="21">
        <v>0</v>
      </c>
      <c r="D36" s="68"/>
      <c r="E36" s="55"/>
      <c r="F36" s="21">
        <v>0</v>
      </c>
      <c r="G36" s="55"/>
      <c r="H36" s="64"/>
      <c r="I36" s="21">
        <v>0</v>
      </c>
      <c r="J36" s="21">
        <v>0</v>
      </c>
      <c r="K36" s="68"/>
      <c r="L36" s="55"/>
      <c r="M36" s="21">
        <v>0</v>
      </c>
      <c r="N36" s="55"/>
    </row>
    <row r="37" spans="1:14" ht="18.75" x14ac:dyDescent="0.25">
      <c r="A37" s="64"/>
      <c r="B37" s="21">
        <v>0</v>
      </c>
      <c r="C37" s="21">
        <v>0</v>
      </c>
      <c r="D37" s="68"/>
      <c r="E37" s="55"/>
      <c r="F37" s="21">
        <v>0</v>
      </c>
      <c r="G37" s="55"/>
      <c r="H37" s="64"/>
      <c r="I37" s="21">
        <v>0</v>
      </c>
      <c r="J37" s="21">
        <v>0</v>
      </c>
      <c r="K37" s="68"/>
      <c r="L37" s="55"/>
      <c r="M37" s="21">
        <v>0</v>
      </c>
      <c r="N37" s="55"/>
    </row>
    <row r="38" spans="1:14" ht="18.75" x14ac:dyDescent="0.25">
      <c r="A38" s="64"/>
      <c r="B38" s="21">
        <v>0</v>
      </c>
      <c r="C38" s="21">
        <v>0</v>
      </c>
      <c r="D38" s="68"/>
      <c r="E38" s="55"/>
      <c r="F38" s="21">
        <v>0</v>
      </c>
      <c r="G38" s="55"/>
      <c r="H38" s="64"/>
      <c r="I38" s="21">
        <v>0</v>
      </c>
      <c r="J38" s="21">
        <v>0</v>
      </c>
      <c r="K38" s="68"/>
      <c r="L38" s="55"/>
      <c r="M38" s="21">
        <v>0</v>
      </c>
      <c r="N38" s="55"/>
    </row>
    <row r="39" spans="1:14" ht="18.75" x14ac:dyDescent="0.25">
      <c r="A39" s="64"/>
      <c r="B39" s="21">
        <v>0</v>
      </c>
      <c r="C39" s="21">
        <v>0</v>
      </c>
      <c r="D39" s="68"/>
      <c r="E39" s="55"/>
      <c r="F39" s="21">
        <v>0</v>
      </c>
      <c r="G39" s="55"/>
      <c r="H39" s="64"/>
      <c r="I39" s="21">
        <v>0</v>
      </c>
      <c r="J39" s="21">
        <v>0</v>
      </c>
      <c r="K39" s="68"/>
      <c r="L39" s="55"/>
      <c r="M39" s="21">
        <v>0</v>
      </c>
      <c r="N39" s="55"/>
    </row>
    <row r="40" spans="1:14" ht="18.75" x14ac:dyDescent="0.25">
      <c r="A40" s="64"/>
      <c r="B40" s="21">
        <v>0</v>
      </c>
      <c r="C40" s="21">
        <v>0</v>
      </c>
      <c r="D40" s="68"/>
      <c r="E40" s="55"/>
      <c r="F40" s="21">
        <v>0</v>
      </c>
      <c r="G40" s="55"/>
      <c r="H40" s="64"/>
      <c r="I40" s="21">
        <v>0</v>
      </c>
      <c r="J40" s="21">
        <v>0</v>
      </c>
      <c r="K40" s="68"/>
      <c r="L40" s="55"/>
      <c r="M40" s="21">
        <v>0</v>
      </c>
      <c r="N40" s="55"/>
    </row>
    <row r="41" spans="1:14" ht="18.75" x14ac:dyDescent="0.25">
      <c r="A41" s="64"/>
      <c r="B41" s="21">
        <v>0</v>
      </c>
      <c r="C41" s="21">
        <v>0</v>
      </c>
      <c r="D41" s="68"/>
      <c r="E41" s="55"/>
      <c r="F41" s="21">
        <v>0</v>
      </c>
      <c r="G41" s="55"/>
      <c r="H41" s="64"/>
      <c r="I41" s="21">
        <v>0</v>
      </c>
      <c r="J41" s="21">
        <v>0</v>
      </c>
      <c r="K41" s="68"/>
      <c r="L41" s="55"/>
      <c r="M41" s="21">
        <v>0</v>
      </c>
      <c r="N41" s="55"/>
    </row>
    <row r="42" spans="1:14" ht="18.75" x14ac:dyDescent="0.25">
      <c r="A42" s="64"/>
      <c r="B42" s="21">
        <v>0</v>
      </c>
      <c r="C42" s="21">
        <v>0</v>
      </c>
      <c r="D42" s="68"/>
      <c r="E42" s="55"/>
      <c r="F42" s="21">
        <v>0</v>
      </c>
      <c r="G42" s="55"/>
      <c r="H42" s="64"/>
      <c r="I42" s="21">
        <v>0</v>
      </c>
      <c r="J42" s="21">
        <v>0</v>
      </c>
      <c r="K42" s="68"/>
      <c r="L42" s="55"/>
      <c r="M42" s="21">
        <v>0</v>
      </c>
      <c r="N42" s="55"/>
    </row>
    <row r="43" spans="1:14" ht="18.75" x14ac:dyDescent="0.25">
      <c r="A43" s="64"/>
      <c r="B43" s="21">
        <v>0</v>
      </c>
      <c r="C43" s="21">
        <v>0</v>
      </c>
      <c r="D43" s="68"/>
      <c r="E43" s="55"/>
      <c r="F43" s="21">
        <v>0</v>
      </c>
      <c r="G43" s="55"/>
      <c r="H43" s="64"/>
      <c r="I43" s="21">
        <v>0</v>
      </c>
      <c r="J43" s="21">
        <v>0</v>
      </c>
      <c r="K43" s="68"/>
      <c r="L43" s="55"/>
      <c r="M43" s="21">
        <v>0</v>
      </c>
      <c r="N43" s="55"/>
    </row>
    <row r="44" spans="1:14" ht="18.75" x14ac:dyDescent="0.25">
      <c r="A44" s="64"/>
      <c r="B44" s="21">
        <v>0</v>
      </c>
      <c r="C44" s="21">
        <v>0</v>
      </c>
      <c r="D44" s="68"/>
      <c r="E44" s="55"/>
      <c r="F44" s="21">
        <v>0</v>
      </c>
      <c r="G44" s="55"/>
      <c r="H44" s="64"/>
      <c r="I44" s="21">
        <v>0</v>
      </c>
      <c r="J44" s="21">
        <v>0</v>
      </c>
      <c r="K44" s="68"/>
      <c r="L44" s="55"/>
      <c r="M44" s="21">
        <v>0</v>
      </c>
      <c r="N44" s="55"/>
    </row>
    <row r="45" spans="1:14" ht="18.75" x14ac:dyDescent="0.25">
      <c r="A45" s="64"/>
      <c r="B45" s="21">
        <v>0</v>
      </c>
      <c r="C45" s="21">
        <v>0</v>
      </c>
      <c r="D45" s="68"/>
      <c r="E45" s="55"/>
      <c r="F45" s="21">
        <v>0</v>
      </c>
      <c r="G45" s="55"/>
      <c r="H45" s="64"/>
      <c r="I45" s="21">
        <v>0</v>
      </c>
      <c r="J45" s="21">
        <v>0</v>
      </c>
      <c r="K45" s="68"/>
      <c r="L45" s="55"/>
      <c r="M45" s="21">
        <v>0</v>
      </c>
      <c r="N45" s="55"/>
    </row>
    <row r="46" spans="1:14" ht="18.75" x14ac:dyDescent="0.25">
      <c r="A46" s="64"/>
      <c r="B46" s="21">
        <v>0</v>
      </c>
      <c r="C46" s="21">
        <v>0</v>
      </c>
      <c r="D46" s="68"/>
      <c r="E46" s="55"/>
      <c r="F46" s="21">
        <v>0</v>
      </c>
      <c r="G46" s="55"/>
      <c r="H46" s="64"/>
      <c r="I46" s="21">
        <v>0</v>
      </c>
      <c r="J46" s="21">
        <v>0</v>
      </c>
      <c r="K46" s="68"/>
      <c r="L46" s="55"/>
      <c r="M46" s="21">
        <v>0</v>
      </c>
      <c r="N46" s="55"/>
    </row>
    <row r="47" spans="1:14" ht="18.75" x14ac:dyDescent="0.25">
      <c r="A47" s="64"/>
      <c r="B47" s="21">
        <v>0</v>
      </c>
      <c r="C47" s="21">
        <v>0</v>
      </c>
      <c r="D47" s="68"/>
      <c r="E47" s="55"/>
      <c r="F47" s="21">
        <v>0</v>
      </c>
      <c r="G47" s="55"/>
      <c r="H47" s="64"/>
      <c r="I47" s="21">
        <v>0</v>
      </c>
      <c r="J47" s="21">
        <v>0</v>
      </c>
      <c r="K47" s="68"/>
      <c r="L47" s="55"/>
      <c r="M47" s="21">
        <v>0</v>
      </c>
      <c r="N47" s="55"/>
    </row>
    <row r="48" spans="1:14" ht="18.75" x14ac:dyDescent="0.25">
      <c r="A48" s="64"/>
      <c r="B48" s="21">
        <v>0</v>
      </c>
      <c r="C48" s="21">
        <v>0</v>
      </c>
      <c r="D48" s="68"/>
      <c r="E48" s="55"/>
      <c r="F48" s="21">
        <v>0</v>
      </c>
      <c r="G48" s="55"/>
      <c r="H48" s="64"/>
      <c r="I48" s="21">
        <v>0</v>
      </c>
      <c r="J48" s="21">
        <v>0</v>
      </c>
      <c r="K48" s="68"/>
      <c r="L48" s="55"/>
      <c r="M48" s="21">
        <v>0</v>
      </c>
      <c r="N48" s="55"/>
    </row>
    <row r="49" spans="1:14" ht="18.75" x14ac:dyDescent="0.25">
      <c r="A49" s="64"/>
      <c r="B49" s="21">
        <v>0</v>
      </c>
      <c r="C49" s="21">
        <v>0</v>
      </c>
      <c r="D49" s="68"/>
      <c r="E49" s="55"/>
      <c r="F49" s="21">
        <v>0</v>
      </c>
      <c r="G49" s="55"/>
      <c r="H49" s="64"/>
      <c r="I49" s="21">
        <v>0</v>
      </c>
      <c r="J49" s="21">
        <v>0</v>
      </c>
      <c r="K49" s="68"/>
      <c r="L49" s="55"/>
      <c r="M49" s="21">
        <v>0</v>
      </c>
      <c r="N49" s="55"/>
    </row>
    <row r="50" spans="1:14" ht="18.75" x14ac:dyDescent="0.25">
      <c r="A50" s="64"/>
      <c r="B50" s="21">
        <v>0</v>
      </c>
      <c r="C50" s="21">
        <v>0</v>
      </c>
      <c r="D50" s="68"/>
      <c r="E50" s="55"/>
      <c r="F50" s="21">
        <v>0</v>
      </c>
      <c r="G50" s="55"/>
      <c r="H50" s="64"/>
      <c r="I50" s="21">
        <v>0</v>
      </c>
      <c r="J50" s="21">
        <v>0</v>
      </c>
      <c r="K50" s="68"/>
      <c r="L50" s="55"/>
      <c r="M50" s="21">
        <v>0</v>
      </c>
      <c r="N50" s="55"/>
    </row>
    <row r="51" spans="1:14" ht="18.75" x14ac:dyDescent="0.25">
      <c r="A51" s="64"/>
      <c r="B51" s="21">
        <v>0</v>
      </c>
      <c r="C51" s="21">
        <v>0</v>
      </c>
      <c r="D51" s="68"/>
      <c r="E51" s="55"/>
      <c r="F51" s="21">
        <v>0</v>
      </c>
      <c r="G51" s="55"/>
      <c r="H51" s="64"/>
      <c r="I51" s="21">
        <v>0</v>
      </c>
      <c r="J51" s="21">
        <v>0</v>
      </c>
      <c r="K51" s="68"/>
      <c r="L51" s="55"/>
      <c r="M51" s="21">
        <v>0</v>
      </c>
      <c r="N51" s="55"/>
    </row>
    <row r="52" spans="1:14" ht="18.75" x14ac:dyDescent="0.25">
      <c r="A52" s="64"/>
      <c r="B52" s="21">
        <v>0</v>
      </c>
      <c r="C52" s="21">
        <v>0</v>
      </c>
      <c r="D52" s="68"/>
      <c r="E52" s="55"/>
      <c r="F52" s="21">
        <v>0</v>
      </c>
      <c r="G52" s="55"/>
      <c r="H52" s="64"/>
      <c r="I52" s="21">
        <v>0</v>
      </c>
      <c r="J52" s="21">
        <v>0</v>
      </c>
      <c r="K52" s="68"/>
      <c r="L52" s="55"/>
      <c r="M52" s="21">
        <v>0</v>
      </c>
      <c r="N52" s="55"/>
    </row>
    <row r="53" spans="1:14" ht="18.75" x14ac:dyDescent="0.25">
      <c r="A53" s="64"/>
      <c r="B53" s="21">
        <v>0</v>
      </c>
      <c r="C53" s="21">
        <v>0</v>
      </c>
      <c r="D53" s="68"/>
      <c r="E53" s="55"/>
      <c r="F53" s="21">
        <v>0</v>
      </c>
      <c r="G53" s="55"/>
      <c r="H53" s="64"/>
      <c r="I53" s="21">
        <v>0</v>
      </c>
      <c r="J53" s="21">
        <v>0</v>
      </c>
      <c r="K53" s="68"/>
      <c r="L53" s="55"/>
      <c r="M53" s="21">
        <v>0</v>
      </c>
      <c r="N53" s="55"/>
    </row>
    <row r="54" spans="1:14" ht="18.75" x14ac:dyDescent="0.25">
      <c r="A54" s="64"/>
      <c r="B54" s="21">
        <v>0</v>
      </c>
      <c r="C54" s="21">
        <v>0</v>
      </c>
      <c r="D54" s="68"/>
      <c r="E54" s="55"/>
      <c r="F54" s="21">
        <v>0</v>
      </c>
      <c r="G54" s="55"/>
      <c r="H54" s="64"/>
      <c r="I54" s="21">
        <v>0</v>
      </c>
      <c r="J54" s="21">
        <v>0</v>
      </c>
      <c r="K54" s="68"/>
      <c r="L54" s="55"/>
      <c r="M54" s="21">
        <v>0</v>
      </c>
      <c r="N54" s="55"/>
    </row>
    <row r="55" spans="1:14" ht="18.75" x14ac:dyDescent="0.25">
      <c r="A55" s="64"/>
      <c r="B55" s="21">
        <v>0</v>
      </c>
      <c r="C55" s="21">
        <v>0</v>
      </c>
      <c r="D55" s="68"/>
      <c r="E55" s="55"/>
      <c r="F55" s="21">
        <v>0</v>
      </c>
      <c r="G55" s="55"/>
      <c r="H55" s="64"/>
      <c r="I55" s="21">
        <v>0</v>
      </c>
      <c r="J55" s="21">
        <v>0</v>
      </c>
      <c r="K55" s="68"/>
      <c r="L55" s="55"/>
      <c r="M55" s="21">
        <v>0</v>
      </c>
      <c r="N55" s="55"/>
    </row>
    <row r="56" spans="1:14" ht="18.75" x14ac:dyDescent="0.25">
      <c r="A56" s="64"/>
      <c r="B56" s="21">
        <v>0</v>
      </c>
      <c r="C56" s="21">
        <v>0</v>
      </c>
      <c r="D56" s="68"/>
      <c r="E56" s="55"/>
      <c r="F56" s="21">
        <v>0</v>
      </c>
      <c r="G56" s="55"/>
      <c r="H56" s="64"/>
      <c r="I56" s="21">
        <v>0</v>
      </c>
      <c r="J56" s="21">
        <v>0</v>
      </c>
      <c r="K56" s="68"/>
      <c r="L56" s="55"/>
      <c r="M56" s="21">
        <v>0</v>
      </c>
      <c r="N56" s="55"/>
    </row>
    <row r="57" spans="1:14" ht="18.75" x14ac:dyDescent="0.25">
      <c r="A57" s="64"/>
      <c r="B57" s="21">
        <v>0</v>
      </c>
      <c r="C57" s="21">
        <v>0</v>
      </c>
      <c r="D57" s="68"/>
      <c r="E57" s="55"/>
      <c r="F57" s="21">
        <v>0</v>
      </c>
      <c r="G57" s="55"/>
      <c r="H57" s="64"/>
      <c r="I57" s="21">
        <v>0</v>
      </c>
      <c r="J57" s="21">
        <v>0</v>
      </c>
      <c r="K57" s="68"/>
      <c r="L57" s="55"/>
      <c r="M57" s="21">
        <v>0</v>
      </c>
      <c r="N57" s="55"/>
    </row>
    <row r="58" spans="1:14" ht="18.75" x14ac:dyDescent="0.25">
      <c r="A58" s="64"/>
      <c r="B58" s="21">
        <v>0</v>
      </c>
      <c r="C58" s="21">
        <v>0</v>
      </c>
      <c r="D58" s="68"/>
      <c r="E58" s="55"/>
      <c r="F58" s="21">
        <v>0</v>
      </c>
      <c r="G58" s="55"/>
      <c r="H58" s="64"/>
      <c r="I58" s="21">
        <v>0</v>
      </c>
      <c r="J58" s="21">
        <v>0</v>
      </c>
      <c r="K58" s="68"/>
      <c r="L58" s="55"/>
      <c r="M58" s="21">
        <v>0</v>
      </c>
      <c r="N58" s="55"/>
    </row>
    <row r="59" spans="1:14" ht="18.75" x14ac:dyDescent="0.25">
      <c r="A59" s="64"/>
      <c r="B59" s="21">
        <v>0</v>
      </c>
      <c r="C59" s="21">
        <v>0</v>
      </c>
      <c r="D59" s="68"/>
      <c r="E59" s="55"/>
      <c r="F59" s="21">
        <v>0</v>
      </c>
      <c r="G59" s="55"/>
      <c r="H59" s="64"/>
      <c r="I59" s="21">
        <v>0</v>
      </c>
      <c r="J59" s="21">
        <v>0</v>
      </c>
      <c r="K59" s="68"/>
      <c r="L59" s="55"/>
      <c r="M59" s="21">
        <v>0</v>
      </c>
      <c r="N59" s="55"/>
    </row>
    <row r="60" spans="1:14" ht="18.75" x14ac:dyDescent="0.25">
      <c r="A60" s="64"/>
      <c r="B60" s="21">
        <v>0</v>
      </c>
      <c r="C60" s="21">
        <v>0</v>
      </c>
      <c r="D60" s="68"/>
      <c r="E60" s="55"/>
      <c r="F60" s="21">
        <v>0</v>
      </c>
      <c r="G60" s="55"/>
      <c r="H60" s="64"/>
      <c r="I60" s="21">
        <v>0</v>
      </c>
      <c r="J60" s="21">
        <v>0</v>
      </c>
      <c r="K60" s="68"/>
      <c r="L60" s="55"/>
      <c r="M60" s="21">
        <v>0</v>
      </c>
      <c r="N60" s="55"/>
    </row>
    <row r="61" spans="1:14" ht="18.75" x14ac:dyDescent="0.25">
      <c r="A61" s="64"/>
      <c r="B61" s="21">
        <v>0</v>
      </c>
      <c r="C61" s="21">
        <v>0</v>
      </c>
      <c r="D61" s="68"/>
      <c r="E61" s="55"/>
      <c r="F61" s="21">
        <v>0</v>
      </c>
      <c r="G61" s="55"/>
      <c r="H61" s="64"/>
      <c r="I61" s="21">
        <v>0</v>
      </c>
      <c r="J61" s="21">
        <v>0</v>
      </c>
      <c r="K61" s="68"/>
      <c r="L61" s="55"/>
      <c r="M61" s="21">
        <v>0</v>
      </c>
      <c r="N61" s="55"/>
    </row>
    <row r="62" spans="1:14" ht="18.75" x14ac:dyDescent="0.25">
      <c r="A62" s="64"/>
      <c r="B62" s="21">
        <v>0</v>
      </c>
      <c r="C62" s="21">
        <v>0</v>
      </c>
      <c r="D62" s="68"/>
      <c r="E62" s="55"/>
      <c r="F62" s="21">
        <v>0</v>
      </c>
      <c r="G62" s="55"/>
      <c r="H62" s="64"/>
      <c r="I62" s="21">
        <v>0</v>
      </c>
      <c r="J62" s="21">
        <v>0</v>
      </c>
      <c r="K62" s="68"/>
      <c r="L62" s="55"/>
      <c r="M62" s="21">
        <v>0</v>
      </c>
      <c r="N62" s="55"/>
    </row>
    <row r="63" spans="1:14" ht="18.75" x14ac:dyDescent="0.25">
      <c r="A63" s="64"/>
      <c r="B63" s="21">
        <v>0</v>
      </c>
      <c r="C63" s="21">
        <v>0</v>
      </c>
      <c r="D63" s="68"/>
      <c r="E63" s="55"/>
      <c r="F63" s="21">
        <v>0</v>
      </c>
      <c r="G63" s="55"/>
      <c r="H63" s="64"/>
      <c r="I63" s="21">
        <v>0</v>
      </c>
      <c r="J63" s="21">
        <v>0</v>
      </c>
      <c r="K63" s="68"/>
      <c r="L63" s="55"/>
      <c r="M63" s="21">
        <v>0</v>
      </c>
      <c r="N63" s="55"/>
    </row>
    <row r="64" spans="1:14" ht="18.75" x14ac:dyDescent="0.25">
      <c r="A64" s="64"/>
      <c r="B64" s="21">
        <v>0</v>
      </c>
      <c r="C64" s="21">
        <v>0</v>
      </c>
      <c r="D64" s="68"/>
      <c r="E64" s="55"/>
      <c r="F64" s="21">
        <v>0</v>
      </c>
      <c r="G64" s="55"/>
      <c r="H64" s="64"/>
      <c r="I64" s="21">
        <v>0</v>
      </c>
      <c r="J64" s="21">
        <v>0</v>
      </c>
      <c r="K64" s="68"/>
      <c r="L64" s="55"/>
      <c r="M64" s="21">
        <v>0</v>
      </c>
      <c r="N64" s="55"/>
    </row>
    <row r="65" spans="1:14" ht="18.75" x14ac:dyDescent="0.25">
      <c r="A65" s="64"/>
      <c r="B65" s="21">
        <v>0</v>
      </c>
      <c r="C65" s="21">
        <v>0</v>
      </c>
      <c r="D65" s="68"/>
      <c r="E65" s="55"/>
      <c r="F65" s="21">
        <v>0</v>
      </c>
      <c r="G65" s="55"/>
      <c r="H65" s="64"/>
      <c r="I65" s="21">
        <v>0</v>
      </c>
      <c r="J65" s="21">
        <v>0</v>
      </c>
      <c r="K65" s="68"/>
      <c r="L65" s="55"/>
      <c r="M65" s="21">
        <v>0</v>
      </c>
      <c r="N65" s="55"/>
    </row>
    <row r="66" spans="1:14" ht="18.75" x14ac:dyDescent="0.25">
      <c r="A66" s="64"/>
      <c r="B66" s="21">
        <v>0</v>
      </c>
      <c r="C66" s="21">
        <v>0</v>
      </c>
      <c r="D66" s="68"/>
      <c r="E66" s="55"/>
      <c r="F66" s="21">
        <v>0</v>
      </c>
      <c r="G66" s="55"/>
      <c r="H66" s="64"/>
      <c r="I66" s="21">
        <v>0</v>
      </c>
      <c r="J66" s="21">
        <v>0</v>
      </c>
      <c r="K66" s="68"/>
      <c r="L66" s="55"/>
      <c r="M66" s="21">
        <v>0</v>
      </c>
      <c r="N66" s="55"/>
    </row>
    <row r="67" spans="1:14" ht="18.75" x14ac:dyDescent="0.25">
      <c r="A67" s="64"/>
      <c r="B67" s="21">
        <v>0</v>
      </c>
      <c r="C67" s="21">
        <v>0</v>
      </c>
      <c r="D67" s="68"/>
      <c r="E67" s="55"/>
      <c r="F67" s="21">
        <v>0</v>
      </c>
      <c r="G67" s="55"/>
      <c r="H67" s="64"/>
      <c r="I67" s="21">
        <v>0</v>
      </c>
      <c r="J67" s="21">
        <v>0</v>
      </c>
      <c r="K67" s="68"/>
      <c r="L67" s="55"/>
      <c r="M67" s="21">
        <v>0</v>
      </c>
      <c r="N67" s="55"/>
    </row>
    <row r="68" spans="1:14" ht="18.75" x14ac:dyDescent="0.25">
      <c r="A68" s="64"/>
      <c r="B68" s="21">
        <v>0</v>
      </c>
      <c r="C68" s="21">
        <v>0</v>
      </c>
      <c r="D68" s="68"/>
      <c r="E68" s="55"/>
      <c r="F68" s="21">
        <v>0</v>
      </c>
      <c r="G68" s="55"/>
      <c r="H68" s="64"/>
      <c r="I68" s="21">
        <v>0</v>
      </c>
      <c r="J68" s="21">
        <v>0</v>
      </c>
      <c r="K68" s="68"/>
      <c r="L68" s="55"/>
      <c r="M68" s="21">
        <v>0</v>
      </c>
      <c r="N68" s="55"/>
    </row>
    <row r="69" spans="1:14" ht="18.75" x14ac:dyDescent="0.25">
      <c r="A69" s="64"/>
      <c r="B69" s="21">
        <v>0</v>
      </c>
      <c r="C69" s="21">
        <v>0</v>
      </c>
      <c r="D69" s="68"/>
      <c r="E69" s="55"/>
      <c r="F69" s="21">
        <v>0</v>
      </c>
      <c r="G69" s="55"/>
      <c r="H69" s="64"/>
      <c r="I69" s="21">
        <v>0</v>
      </c>
      <c r="J69" s="21">
        <v>0</v>
      </c>
      <c r="K69" s="68"/>
      <c r="L69" s="55"/>
      <c r="M69" s="21">
        <v>0</v>
      </c>
      <c r="N69" s="55"/>
    </row>
    <row r="70" spans="1:14" ht="18.75" x14ac:dyDescent="0.25">
      <c r="A70" s="57"/>
      <c r="B70" s="21">
        <v>0</v>
      </c>
      <c r="C70" s="21">
        <v>0</v>
      </c>
      <c r="D70" s="68"/>
      <c r="E70" s="55"/>
      <c r="F70" s="21">
        <v>0</v>
      </c>
      <c r="G70" s="55"/>
      <c r="H70" s="64"/>
      <c r="I70" s="21">
        <v>0</v>
      </c>
      <c r="J70" s="21">
        <v>0</v>
      </c>
      <c r="K70" s="68"/>
      <c r="L70" s="55"/>
      <c r="M70" s="21">
        <v>0</v>
      </c>
      <c r="N70" s="55"/>
    </row>
    <row r="71" spans="1:14" ht="18.75" x14ac:dyDescent="0.25">
      <c r="A71" s="57"/>
      <c r="B71" s="21">
        <v>0</v>
      </c>
      <c r="C71" s="21">
        <v>0</v>
      </c>
      <c r="D71" s="68"/>
      <c r="E71" s="55"/>
      <c r="F71" s="21">
        <v>0</v>
      </c>
      <c r="G71" s="55"/>
      <c r="H71" s="64"/>
      <c r="I71" s="21">
        <v>0</v>
      </c>
      <c r="J71" s="21">
        <v>0</v>
      </c>
      <c r="K71" s="68"/>
      <c r="L71" s="55"/>
      <c r="M71" s="21">
        <v>0</v>
      </c>
      <c r="N71" s="55"/>
    </row>
    <row r="72" spans="1:14" ht="18.75" x14ac:dyDescent="0.25">
      <c r="A72" s="57"/>
      <c r="B72" s="21">
        <v>0</v>
      </c>
      <c r="C72" s="21">
        <v>0</v>
      </c>
      <c r="D72" s="68"/>
      <c r="E72" s="55"/>
      <c r="F72" s="21">
        <v>0</v>
      </c>
      <c r="G72" s="55"/>
      <c r="H72" s="64"/>
      <c r="I72" s="21">
        <v>0</v>
      </c>
      <c r="J72" s="21">
        <v>0</v>
      </c>
      <c r="K72" s="68"/>
      <c r="L72" s="55"/>
      <c r="M72" s="21">
        <v>0</v>
      </c>
      <c r="N72" s="55"/>
    </row>
    <row r="73" spans="1:14" ht="18.75" x14ac:dyDescent="0.25">
      <c r="A73" s="57"/>
      <c r="B73" s="21">
        <v>0</v>
      </c>
      <c r="C73" s="21">
        <v>0</v>
      </c>
      <c r="D73" s="68"/>
      <c r="E73" s="55"/>
      <c r="F73" s="21">
        <v>0</v>
      </c>
      <c r="G73" s="55"/>
      <c r="H73" s="64"/>
      <c r="I73" s="21">
        <v>0</v>
      </c>
      <c r="J73" s="21">
        <v>0</v>
      </c>
      <c r="K73" s="68"/>
      <c r="L73" s="55"/>
      <c r="M73" s="21">
        <v>0</v>
      </c>
      <c r="N73" s="55"/>
    </row>
    <row r="74" spans="1:14" ht="18.75" x14ac:dyDescent="0.25">
      <c r="A74" s="57"/>
      <c r="B74" s="21">
        <v>0</v>
      </c>
      <c r="C74" s="21">
        <v>0</v>
      </c>
      <c r="D74" s="68"/>
      <c r="E74" s="55"/>
      <c r="F74" s="21">
        <v>0</v>
      </c>
      <c r="G74" s="55"/>
      <c r="H74" s="64"/>
      <c r="I74" s="21">
        <v>0</v>
      </c>
      <c r="J74" s="21">
        <v>0</v>
      </c>
      <c r="K74" s="68"/>
      <c r="L74" s="55"/>
      <c r="M74" s="21">
        <v>0</v>
      </c>
      <c r="N74" s="55"/>
    </row>
    <row r="75" spans="1:14" ht="18.75" x14ac:dyDescent="0.25">
      <c r="A75" s="57"/>
      <c r="B75" s="21">
        <v>0</v>
      </c>
      <c r="C75" s="21">
        <v>0</v>
      </c>
      <c r="D75" s="68"/>
      <c r="E75" s="55"/>
      <c r="F75" s="21">
        <v>0</v>
      </c>
      <c r="G75" s="55"/>
      <c r="H75" s="64"/>
      <c r="I75" s="21">
        <v>0</v>
      </c>
      <c r="J75" s="21">
        <v>0</v>
      </c>
      <c r="K75" s="68"/>
      <c r="L75" s="55"/>
      <c r="M75" s="21">
        <v>0</v>
      </c>
      <c r="N75" s="55"/>
    </row>
    <row r="76" spans="1:14" ht="18.75" x14ac:dyDescent="0.25">
      <c r="A76" s="57"/>
      <c r="B76" s="21">
        <v>0</v>
      </c>
      <c r="C76" s="21">
        <v>0</v>
      </c>
      <c r="D76" s="68"/>
      <c r="E76" s="55"/>
      <c r="F76" s="21">
        <v>0</v>
      </c>
      <c r="G76" s="55"/>
      <c r="H76" s="64"/>
      <c r="I76" s="21">
        <v>0</v>
      </c>
      <c r="J76" s="21">
        <v>0</v>
      </c>
      <c r="K76" s="68"/>
      <c r="L76" s="55"/>
      <c r="M76" s="21">
        <v>0</v>
      </c>
      <c r="N76" s="55"/>
    </row>
    <row r="77" spans="1:14" ht="18.75" x14ac:dyDescent="0.25">
      <c r="A77" s="57"/>
      <c r="B77" s="21">
        <v>0</v>
      </c>
      <c r="C77" s="21">
        <v>0</v>
      </c>
      <c r="D77" s="68"/>
      <c r="E77" s="55"/>
      <c r="F77" s="21">
        <v>0</v>
      </c>
      <c r="G77" s="55"/>
      <c r="H77" s="64"/>
      <c r="I77" s="21">
        <v>0</v>
      </c>
      <c r="J77" s="21">
        <v>0</v>
      </c>
      <c r="K77" s="68"/>
      <c r="L77" s="55"/>
      <c r="M77" s="21">
        <v>0</v>
      </c>
      <c r="N77" s="55"/>
    </row>
    <row r="78" spans="1:14" ht="18.75" x14ac:dyDescent="0.25">
      <c r="A78" s="57"/>
      <c r="B78" s="21">
        <v>0</v>
      </c>
      <c r="C78" s="21">
        <v>0</v>
      </c>
      <c r="D78" s="68"/>
      <c r="E78" s="55"/>
      <c r="F78" s="21">
        <v>0</v>
      </c>
      <c r="G78" s="55"/>
      <c r="H78" s="64"/>
      <c r="I78" s="21">
        <v>0</v>
      </c>
      <c r="J78" s="21">
        <v>0</v>
      </c>
      <c r="K78" s="68"/>
      <c r="L78" s="55"/>
      <c r="M78" s="21">
        <v>0</v>
      </c>
      <c r="N78" s="55"/>
    </row>
    <row r="79" spans="1:14" ht="18.75" x14ac:dyDescent="0.25">
      <c r="A79" s="57"/>
      <c r="B79" s="21">
        <v>0</v>
      </c>
      <c r="C79" s="21">
        <v>0</v>
      </c>
      <c r="D79" s="68"/>
      <c r="E79" s="55"/>
      <c r="F79" s="21">
        <v>0</v>
      </c>
      <c r="G79" s="55"/>
      <c r="H79" s="64"/>
      <c r="I79" s="21">
        <v>0</v>
      </c>
      <c r="J79" s="21">
        <v>0</v>
      </c>
      <c r="K79" s="68"/>
      <c r="L79" s="55"/>
      <c r="M79" s="21">
        <v>0</v>
      </c>
      <c r="N79" s="55"/>
    </row>
    <row r="80" spans="1:14" ht="18.75" x14ac:dyDescent="0.25">
      <c r="A80" s="57"/>
      <c r="B80" s="21">
        <v>0</v>
      </c>
      <c r="C80" s="21">
        <v>0</v>
      </c>
      <c r="D80" s="68"/>
      <c r="E80" s="55"/>
      <c r="F80" s="21">
        <v>0</v>
      </c>
      <c r="G80" s="55"/>
      <c r="H80" s="64"/>
      <c r="I80" s="21">
        <v>0</v>
      </c>
      <c r="J80" s="21">
        <v>0</v>
      </c>
      <c r="K80" s="68"/>
      <c r="L80" s="55"/>
      <c r="M80" s="21">
        <v>0</v>
      </c>
      <c r="N80" s="55"/>
    </row>
    <row r="81" spans="1:14" ht="18.75" x14ac:dyDescent="0.25">
      <c r="A81" s="57"/>
      <c r="B81" s="21">
        <v>0</v>
      </c>
      <c r="C81" s="21">
        <v>0</v>
      </c>
      <c r="D81" s="68"/>
      <c r="E81" s="55"/>
      <c r="F81" s="21">
        <v>0</v>
      </c>
      <c r="G81" s="55"/>
      <c r="H81" s="64"/>
      <c r="I81" s="21">
        <v>0</v>
      </c>
      <c r="J81" s="21">
        <v>0</v>
      </c>
      <c r="K81" s="68"/>
      <c r="L81" s="55"/>
      <c r="M81" s="21">
        <v>0</v>
      </c>
      <c r="N81" s="55"/>
    </row>
    <row r="82" spans="1:14" ht="18.75" x14ac:dyDescent="0.25">
      <c r="A82" s="57"/>
      <c r="B82" s="21">
        <v>0</v>
      </c>
      <c r="C82" s="21">
        <v>0</v>
      </c>
      <c r="D82" s="68"/>
      <c r="E82" s="55"/>
      <c r="F82" s="21">
        <v>0</v>
      </c>
      <c r="G82" s="55"/>
      <c r="H82" s="64"/>
      <c r="I82" s="21">
        <v>0</v>
      </c>
      <c r="J82" s="21">
        <v>0</v>
      </c>
      <c r="K82" s="68"/>
      <c r="L82" s="55"/>
      <c r="M82" s="21">
        <v>0</v>
      </c>
      <c r="N82" s="55"/>
    </row>
    <row r="83" spans="1:14" ht="18.75" x14ac:dyDescent="0.25">
      <c r="A83" s="57"/>
      <c r="B83" s="21">
        <v>0</v>
      </c>
      <c r="C83" s="21">
        <v>0</v>
      </c>
      <c r="D83" s="68"/>
      <c r="E83" s="55"/>
      <c r="F83" s="21">
        <v>0</v>
      </c>
      <c r="G83" s="55"/>
      <c r="H83" s="64"/>
      <c r="I83" s="21">
        <v>0</v>
      </c>
      <c r="J83" s="21">
        <v>0</v>
      </c>
      <c r="K83" s="68"/>
      <c r="L83" s="55"/>
      <c r="M83" s="21">
        <v>0</v>
      </c>
      <c r="N83" s="55"/>
    </row>
    <row r="84" spans="1:14" ht="18.75" x14ac:dyDescent="0.25">
      <c r="A84" s="57"/>
      <c r="B84" s="21">
        <v>0</v>
      </c>
      <c r="C84" s="21">
        <v>0</v>
      </c>
      <c r="D84" s="68"/>
      <c r="E84" s="55"/>
      <c r="F84" s="21">
        <v>0</v>
      </c>
      <c r="G84" s="55"/>
      <c r="H84" s="64"/>
      <c r="I84" s="21">
        <v>0</v>
      </c>
      <c r="J84" s="21">
        <v>0</v>
      </c>
      <c r="K84" s="68"/>
      <c r="L84" s="55"/>
      <c r="M84" s="21">
        <v>0</v>
      </c>
      <c r="N84" s="55"/>
    </row>
    <row r="85" spans="1:14" ht="18.75" x14ac:dyDescent="0.25">
      <c r="A85" s="57"/>
      <c r="B85" s="21">
        <v>0</v>
      </c>
      <c r="C85" s="21">
        <v>0</v>
      </c>
      <c r="D85" s="68"/>
      <c r="E85" s="55"/>
      <c r="F85" s="21">
        <v>0</v>
      </c>
      <c r="G85" s="55"/>
      <c r="H85" s="64"/>
      <c r="I85" s="21">
        <v>0</v>
      </c>
      <c r="J85" s="21">
        <v>0</v>
      </c>
      <c r="K85" s="68"/>
      <c r="L85" s="55"/>
      <c r="M85" s="21">
        <v>0</v>
      </c>
      <c r="N85" s="55"/>
    </row>
    <row r="86" spans="1:14" ht="18.75" x14ac:dyDescent="0.25">
      <c r="A86" s="57"/>
      <c r="B86" s="21">
        <v>0</v>
      </c>
      <c r="C86" s="21">
        <v>0</v>
      </c>
      <c r="D86" s="68"/>
      <c r="E86" s="55"/>
      <c r="F86" s="21">
        <v>0</v>
      </c>
      <c r="G86" s="55"/>
      <c r="H86" s="64"/>
      <c r="I86" s="21">
        <v>0</v>
      </c>
      <c r="J86" s="21">
        <v>0</v>
      </c>
      <c r="K86" s="68"/>
      <c r="L86" s="55"/>
      <c r="M86" s="21">
        <v>0</v>
      </c>
      <c r="N86" s="55"/>
    </row>
    <row r="87" spans="1:14" ht="18.75" x14ac:dyDescent="0.25">
      <c r="A87" s="57"/>
      <c r="B87" s="21">
        <v>0</v>
      </c>
      <c r="C87" s="21">
        <v>0</v>
      </c>
      <c r="D87" s="68"/>
      <c r="E87" s="55"/>
      <c r="F87" s="21">
        <v>0</v>
      </c>
      <c r="G87" s="55"/>
      <c r="H87" s="64"/>
      <c r="I87" s="21">
        <v>0</v>
      </c>
      <c r="J87" s="21">
        <v>0</v>
      </c>
      <c r="K87" s="68"/>
      <c r="L87" s="55"/>
      <c r="M87" s="21">
        <v>0</v>
      </c>
      <c r="N87" s="55"/>
    </row>
    <row r="88" spans="1:14" ht="18.75" x14ac:dyDescent="0.25">
      <c r="A88" s="57"/>
      <c r="B88" s="21">
        <v>0</v>
      </c>
      <c r="C88" s="21">
        <v>0</v>
      </c>
      <c r="D88" s="68"/>
      <c r="E88" s="55"/>
      <c r="F88" s="21">
        <v>0</v>
      </c>
      <c r="G88" s="55"/>
      <c r="H88" s="64"/>
      <c r="I88" s="21">
        <v>0</v>
      </c>
      <c r="J88" s="21">
        <v>0</v>
      </c>
      <c r="K88" s="68"/>
      <c r="L88" s="55"/>
      <c r="M88" s="21">
        <v>0</v>
      </c>
      <c r="N88" s="55"/>
    </row>
    <row r="89" spans="1:14" ht="18.75" x14ac:dyDescent="0.25">
      <c r="A89" s="57"/>
      <c r="B89" s="21">
        <v>0</v>
      </c>
      <c r="C89" s="21">
        <v>0</v>
      </c>
      <c r="D89" s="68"/>
      <c r="E89" s="55"/>
      <c r="F89" s="21">
        <v>0</v>
      </c>
      <c r="G89" s="55"/>
      <c r="H89" s="64"/>
      <c r="I89" s="21">
        <v>0</v>
      </c>
      <c r="J89" s="21">
        <v>0</v>
      </c>
      <c r="K89" s="68"/>
      <c r="L89" s="55"/>
      <c r="M89" s="21">
        <v>0</v>
      </c>
      <c r="N89" s="55"/>
    </row>
    <row r="90" spans="1:14" ht="18.75" x14ac:dyDescent="0.25">
      <c r="A90" s="57"/>
      <c r="B90" s="21">
        <v>0</v>
      </c>
      <c r="C90" s="21">
        <v>0</v>
      </c>
      <c r="D90" s="68"/>
      <c r="E90" s="55"/>
      <c r="F90" s="21">
        <v>0</v>
      </c>
      <c r="G90" s="55"/>
      <c r="H90" s="64"/>
      <c r="I90" s="21">
        <v>0</v>
      </c>
      <c r="J90" s="21">
        <v>0</v>
      </c>
      <c r="K90" s="68"/>
      <c r="L90" s="55"/>
      <c r="M90" s="21">
        <v>0</v>
      </c>
      <c r="N90" s="55"/>
    </row>
    <row r="91" spans="1:14" ht="18.75" x14ac:dyDescent="0.25">
      <c r="A91" s="57"/>
      <c r="B91" s="21">
        <v>0</v>
      </c>
      <c r="C91" s="21">
        <v>0</v>
      </c>
      <c r="D91" s="68"/>
      <c r="E91" s="55"/>
      <c r="F91" s="21">
        <v>0</v>
      </c>
      <c r="G91" s="55"/>
      <c r="H91" s="64"/>
      <c r="I91" s="21">
        <v>0</v>
      </c>
      <c r="J91" s="21">
        <v>0</v>
      </c>
      <c r="K91" s="68"/>
      <c r="L91" s="55"/>
      <c r="M91" s="21">
        <v>0</v>
      </c>
      <c r="N91" s="55"/>
    </row>
    <row r="92" spans="1:14" ht="18.75" x14ac:dyDescent="0.25">
      <c r="A92" s="57"/>
      <c r="B92" s="21">
        <v>0</v>
      </c>
      <c r="C92" s="21">
        <v>0</v>
      </c>
      <c r="D92" s="68"/>
      <c r="E92" s="55"/>
      <c r="F92" s="21">
        <v>0</v>
      </c>
      <c r="G92" s="55"/>
      <c r="H92" s="64"/>
      <c r="I92" s="21">
        <v>0</v>
      </c>
      <c r="J92" s="21">
        <v>0</v>
      </c>
      <c r="K92" s="68"/>
      <c r="L92" s="55"/>
      <c r="M92" s="21">
        <v>0</v>
      </c>
      <c r="N92" s="55"/>
    </row>
    <row r="93" spans="1:14" ht="18.75" x14ac:dyDescent="0.25">
      <c r="A93" s="57"/>
      <c r="B93" s="21">
        <v>0</v>
      </c>
      <c r="C93" s="21">
        <v>0</v>
      </c>
      <c r="D93" s="68"/>
      <c r="E93" s="55"/>
      <c r="F93" s="21">
        <v>0</v>
      </c>
      <c r="G93" s="55"/>
      <c r="H93" s="64"/>
      <c r="I93" s="21">
        <v>0</v>
      </c>
      <c r="J93" s="21">
        <v>0</v>
      </c>
      <c r="K93" s="68"/>
      <c r="L93" s="55"/>
      <c r="M93" s="21">
        <v>0</v>
      </c>
      <c r="N93" s="55"/>
    </row>
    <row r="94" spans="1:14" ht="18.75" x14ac:dyDescent="0.25">
      <c r="A94" s="57"/>
      <c r="B94" s="21">
        <v>0</v>
      </c>
      <c r="C94" s="21">
        <v>0</v>
      </c>
      <c r="D94" s="68"/>
      <c r="E94" s="55"/>
      <c r="F94" s="21">
        <v>0</v>
      </c>
      <c r="G94" s="55"/>
      <c r="H94" s="64"/>
      <c r="I94" s="21">
        <v>0</v>
      </c>
      <c r="J94" s="21">
        <v>0</v>
      </c>
      <c r="K94" s="68"/>
      <c r="L94" s="55"/>
      <c r="M94" s="21">
        <v>0</v>
      </c>
      <c r="N94" s="55"/>
    </row>
    <row r="95" spans="1:14" ht="18.75" x14ac:dyDescent="0.25">
      <c r="A95" s="57"/>
      <c r="B95" s="21">
        <v>0</v>
      </c>
      <c r="C95" s="21">
        <v>0</v>
      </c>
      <c r="D95" s="68"/>
      <c r="E95" s="55"/>
      <c r="F95" s="21">
        <v>0</v>
      </c>
      <c r="G95" s="55"/>
      <c r="H95" s="64"/>
      <c r="I95" s="21">
        <v>0</v>
      </c>
      <c r="J95" s="21">
        <v>0</v>
      </c>
      <c r="K95" s="68"/>
      <c r="L95" s="55"/>
      <c r="M95" s="21">
        <v>0</v>
      </c>
      <c r="N95" s="55"/>
    </row>
    <row r="96" spans="1:14" ht="18.75" x14ac:dyDescent="0.25">
      <c r="A96" s="57"/>
      <c r="B96" s="21">
        <v>0</v>
      </c>
      <c r="C96" s="21">
        <v>0</v>
      </c>
      <c r="D96" s="68"/>
      <c r="E96" s="55"/>
      <c r="F96" s="21">
        <v>0</v>
      </c>
      <c r="G96" s="55"/>
      <c r="H96" s="64"/>
      <c r="I96" s="21">
        <v>0</v>
      </c>
      <c r="J96" s="21">
        <v>0</v>
      </c>
      <c r="K96" s="68"/>
      <c r="L96" s="55"/>
      <c r="M96" s="21">
        <v>0</v>
      </c>
      <c r="N96" s="55"/>
    </row>
    <row r="97" spans="1:14" ht="18.75" x14ac:dyDescent="0.25">
      <c r="A97" s="57"/>
      <c r="B97" s="21">
        <v>0</v>
      </c>
      <c r="C97" s="21">
        <v>0</v>
      </c>
      <c r="D97" s="68"/>
      <c r="E97" s="55"/>
      <c r="F97" s="21">
        <v>0</v>
      </c>
      <c r="G97" s="55"/>
      <c r="H97" s="64"/>
      <c r="I97" s="21">
        <v>0</v>
      </c>
      <c r="J97" s="21">
        <v>0</v>
      </c>
      <c r="K97" s="68"/>
      <c r="L97" s="55"/>
      <c r="M97" s="21">
        <v>0</v>
      </c>
      <c r="N97" s="55"/>
    </row>
    <row r="98" spans="1:14" ht="18.75" x14ac:dyDescent="0.25">
      <c r="A98" s="57"/>
      <c r="B98" s="21">
        <v>0</v>
      </c>
      <c r="C98" s="21">
        <v>0</v>
      </c>
      <c r="D98" s="68"/>
      <c r="E98" s="55"/>
      <c r="F98" s="21">
        <v>0</v>
      </c>
      <c r="G98" s="55"/>
      <c r="H98" s="64"/>
      <c r="I98" s="21">
        <v>0</v>
      </c>
      <c r="J98" s="21">
        <v>0</v>
      </c>
      <c r="K98" s="68"/>
      <c r="L98" s="55"/>
      <c r="M98" s="21">
        <v>0</v>
      </c>
      <c r="N98" s="55"/>
    </row>
    <row r="99" spans="1:14" ht="18.75" x14ac:dyDescent="0.25">
      <c r="A99" s="57"/>
      <c r="B99" s="21">
        <v>0</v>
      </c>
      <c r="C99" s="21">
        <v>0</v>
      </c>
      <c r="D99" s="68"/>
      <c r="E99" s="55"/>
      <c r="F99" s="21">
        <v>0</v>
      </c>
      <c r="G99" s="55"/>
      <c r="H99" s="64"/>
      <c r="I99" s="21">
        <v>0</v>
      </c>
      <c r="J99" s="21">
        <v>0</v>
      </c>
      <c r="K99" s="68"/>
      <c r="L99" s="55"/>
      <c r="M99" s="21">
        <v>0</v>
      </c>
      <c r="N99" s="55"/>
    </row>
    <row r="100" spans="1:14" ht="18.75" x14ac:dyDescent="0.25">
      <c r="A100" s="57"/>
      <c r="B100" s="21">
        <v>0</v>
      </c>
      <c r="C100" s="21">
        <v>0</v>
      </c>
      <c r="D100" s="68"/>
      <c r="E100" s="55"/>
      <c r="F100" s="21">
        <v>0</v>
      </c>
      <c r="G100" s="55"/>
      <c r="H100" s="64"/>
      <c r="I100" s="21">
        <v>0</v>
      </c>
      <c r="J100" s="21">
        <v>0</v>
      </c>
      <c r="K100" s="68"/>
      <c r="L100" s="55"/>
      <c r="M100" s="21">
        <v>0</v>
      </c>
      <c r="N100" s="55"/>
    </row>
    <row r="101" spans="1:14" ht="18.75" x14ac:dyDescent="0.25">
      <c r="A101" s="57"/>
      <c r="B101" s="21">
        <v>0</v>
      </c>
      <c r="C101" s="21">
        <v>0</v>
      </c>
      <c r="D101" s="68"/>
      <c r="E101" s="55"/>
      <c r="F101" s="21">
        <v>0</v>
      </c>
      <c r="G101" s="55"/>
      <c r="H101" s="64"/>
      <c r="I101" s="21">
        <v>0</v>
      </c>
      <c r="J101" s="21">
        <v>0</v>
      </c>
      <c r="K101" s="68"/>
      <c r="L101" s="55"/>
      <c r="M101" s="21">
        <v>0</v>
      </c>
      <c r="N101" s="55"/>
    </row>
    <row r="102" spans="1:14" ht="18.75" x14ac:dyDescent="0.25">
      <c r="A102" s="57"/>
      <c r="B102" s="21">
        <v>0</v>
      </c>
      <c r="C102" s="21">
        <v>0</v>
      </c>
      <c r="D102" s="68"/>
      <c r="E102" s="55"/>
      <c r="F102" s="21">
        <v>0</v>
      </c>
      <c r="G102" s="55"/>
      <c r="H102" s="64"/>
      <c r="I102" s="21">
        <v>0</v>
      </c>
      <c r="J102" s="21">
        <v>0</v>
      </c>
      <c r="K102" s="68"/>
      <c r="L102" s="55"/>
      <c r="M102" s="21">
        <v>0</v>
      </c>
      <c r="N102" s="55"/>
    </row>
    <row r="103" spans="1:14" ht="18.75" x14ac:dyDescent="0.25">
      <c r="A103" s="57"/>
      <c r="B103" s="21">
        <v>0</v>
      </c>
      <c r="C103" s="21">
        <v>0</v>
      </c>
      <c r="D103" s="68"/>
      <c r="E103" s="55"/>
      <c r="F103" s="21">
        <v>0</v>
      </c>
      <c r="G103" s="55"/>
      <c r="H103" s="64"/>
      <c r="I103" s="21">
        <v>0</v>
      </c>
      <c r="J103" s="21">
        <v>0</v>
      </c>
      <c r="K103" s="68"/>
      <c r="L103" s="55"/>
      <c r="M103" s="21">
        <v>0</v>
      </c>
      <c r="N103" s="55"/>
    </row>
    <row r="104" spans="1:14" ht="18.75" x14ac:dyDescent="0.25">
      <c r="A104" s="57"/>
      <c r="B104" s="21">
        <v>0</v>
      </c>
      <c r="C104" s="21">
        <v>0</v>
      </c>
      <c r="D104" s="68"/>
      <c r="E104" s="55"/>
      <c r="F104" s="21">
        <v>0</v>
      </c>
      <c r="G104" s="55"/>
      <c r="H104" s="64"/>
      <c r="I104" s="21">
        <v>0</v>
      </c>
      <c r="J104" s="21">
        <v>0</v>
      </c>
      <c r="K104" s="68"/>
      <c r="L104" s="55"/>
      <c r="M104" s="21">
        <v>0</v>
      </c>
      <c r="N104" s="55"/>
    </row>
    <row r="105" spans="1:14" ht="18.75" x14ac:dyDescent="0.25">
      <c r="A105" s="57"/>
      <c r="B105" s="21">
        <v>0</v>
      </c>
      <c r="C105" s="21">
        <v>0</v>
      </c>
      <c r="D105" s="68"/>
      <c r="E105" s="55"/>
      <c r="F105" s="21">
        <v>0</v>
      </c>
      <c r="G105" s="55"/>
      <c r="H105" s="64"/>
      <c r="I105" s="21">
        <v>0</v>
      </c>
      <c r="J105" s="21">
        <v>0</v>
      </c>
      <c r="K105" s="68"/>
      <c r="L105" s="55"/>
      <c r="M105" s="21">
        <v>0</v>
      </c>
      <c r="N105" s="55"/>
    </row>
    <row r="106" spans="1:14" ht="18.75" x14ac:dyDescent="0.25">
      <c r="A106" s="57"/>
      <c r="B106" s="21">
        <v>0</v>
      </c>
      <c r="C106" s="21">
        <v>0</v>
      </c>
      <c r="D106" s="68"/>
      <c r="E106" s="55"/>
      <c r="F106" s="21">
        <v>0</v>
      </c>
      <c r="G106" s="55"/>
      <c r="H106" s="64"/>
      <c r="I106" s="21">
        <v>0</v>
      </c>
      <c r="J106" s="21">
        <v>0</v>
      </c>
      <c r="K106" s="68"/>
      <c r="L106" s="55"/>
      <c r="M106" s="21">
        <v>0</v>
      </c>
      <c r="N106" s="55"/>
    </row>
    <row r="107" spans="1:14" ht="18.75" x14ac:dyDescent="0.25">
      <c r="A107" s="57"/>
      <c r="B107" s="21">
        <v>0</v>
      </c>
      <c r="C107" s="21">
        <v>0</v>
      </c>
      <c r="D107" s="68"/>
      <c r="E107" s="55"/>
      <c r="F107" s="21">
        <v>0</v>
      </c>
      <c r="G107" s="55"/>
      <c r="H107" s="64"/>
      <c r="I107" s="21">
        <v>0</v>
      </c>
      <c r="J107" s="21">
        <v>0</v>
      </c>
      <c r="K107" s="68"/>
      <c r="L107" s="55"/>
      <c r="M107" s="21">
        <v>0</v>
      </c>
      <c r="N107" s="55"/>
    </row>
    <row r="108" spans="1:14" ht="18.75" x14ac:dyDescent="0.25">
      <c r="A108" s="57"/>
      <c r="B108" s="21">
        <v>0</v>
      </c>
      <c r="C108" s="21">
        <v>0</v>
      </c>
      <c r="D108" s="68"/>
      <c r="E108" s="55"/>
      <c r="F108" s="21">
        <v>0</v>
      </c>
      <c r="G108" s="55"/>
      <c r="H108" s="64"/>
      <c r="I108" s="21">
        <v>0</v>
      </c>
      <c r="J108" s="21">
        <v>0</v>
      </c>
      <c r="K108" s="68"/>
      <c r="L108" s="55"/>
      <c r="M108" s="21">
        <v>0</v>
      </c>
      <c r="N108" s="55"/>
    </row>
    <row r="109" spans="1:14" ht="18.75" x14ac:dyDescent="0.25">
      <c r="A109" s="57"/>
      <c r="B109" s="21">
        <v>0</v>
      </c>
      <c r="C109" s="21">
        <v>0</v>
      </c>
      <c r="D109" s="68"/>
      <c r="E109" s="55"/>
      <c r="F109" s="21">
        <v>0</v>
      </c>
      <c r="G109" s="55"/>
      <c r="H109" s="64"/>
      <c r="I109" s="21">
        <v>0</v>
      </c>
      <c r="J109" s="21">
        <v>0</v>
      </c>
      <c r="K109" s="68"/>
      <c r="L109" s="55"/>
      <c r="M109" s="21">
        <v>0</v>
      </c>
      <c r="N109" s="55"/>
    </row>
    <row r="110" spans="1:14" ht="18.75" x14ac:dyDescent="0.25">
      <c r="A110" s="57"/>
      <c r="B110" s="21">
        <v>0</v>
      </c>
      <c r="C110" s="21">
        <v>0</v>
      </c>
      <c r="D110" s="68"/>
      <c r="E110" s="55"/>
      <c r="F110" s="21">
        <v>0</v>
      </c>
      <c r="G110" s="55"/>
      <c r="H110" s="64"/>
      <c r="I110" s="21">
        <v>0</v>
      </c>
      <c r="J110" s="21">
        <v>0</v>
      </c>
      <c r="K110" s="68"/>
      <c r="L110" s="55"/>
      <c r="M110" s="21">
        <v>0</v>
      </c>
      <c r="N110" s="55"/>
    </row>
    <row r="111" spans="1:14" ht="18.75" x14ac:dyDescent="0.25">
      <c r="A111" s="57"/>
      <c r="B111" s="21">
        <v>0</v>
      </c>
      <c r="C111" s="21">
        <v>0</v>
      </c>
      <c r="D111" s="68"/>
      <c r="E111" s="55"/>
      <c r="F111" s="21">
        <v>0</v>
      </c>
      <c r="G111" s="55"/>
      <c r="H111" s="64"/>
      <c r="I111" s="21">
        <v>0</v>
      </c>
      <c r="J111" s="21">
        <v>0</v>
      </c>
      <c r="K111" s="68"/>
      <c r="L111" s="55"/>
      <c r="M111" s="21">
        <v>0</v>
      </c>
      <c r="N111" s="55"/>
    </row>
    <row r="112" spans="1:14" ht="18.75" x14ac:dyDescent="0.25">
      <c r="A112" s="57"/>
      <c r="B112" s="21">
        <v>0</v>
      </c>
      <c r="C112" s="21">
        <v>0</v>
      </c>
      <c r="D112" s="68"/>
      <c r="E112" s="55"/>
      <c r="F112" s="21">
        <v>0</v>
      </c>
      <c r="G112" s="55"/>
      <c r="H112" s="64"/>
      <c r="I112" s="21">
        <v>0</v>
      </c>
      <c r="J112" s="21">
        <v>0</v>
      </c>
      <c r="K112" s="68"/>
      <c r="L112" s="55"/>
      <c r="M112" s="21">
        <v>0</v>
      </c>
      <c r="N112" s="55"/>
    </row>
    <row r="113" spans="1:14" ht="18.75" x14ac:dyDescent="0.25">
      <c r="A113" s="57"/>
      <c r="B113" s="21">
        <v>0</v>
      </c>
      <c r="C113" s="21">
        <v>0</v>
      </c>
      <c r="D113" s="68"/>
      <c r="E113" s="55"/>
      <c r="F113" s="21">
        <v>0</v>
      </c>
      <c r="G113" s="55"/>
      <c r="H113" s="64"/>
      <c r="I113" s="21">
        <v>0</v>
      </c>
      <c r="J113" s="21">
        <v>0</v>
      </c>
      <c r="K113" s="68"/>
      <c r="L113" s="55"/>
      <c r="M113" s="21">
        <v>0</v>
      </c>
      <c r="N113" s="55"/>
    </row>
    <row r="114" spans="1:14" ht="18.75" x14ac:dyDescent="0.25">
      <c r="A114" s="57"/>
      <c r="B114" s="21">
        <v>0</v>
      </c>
      <c r="C114" s="21">
        <v>0</v>
      </c>
      <c r="D114" s="68"/>
      <c r="E114" s="55"/>
      <c r="F114" s="21">
        <v>0</v>
      </c>
      <c r="G114" s="55"/>
      <c r="H114" s="64"/>
      <c r="I114" s="21">
        <v>0</v>
      </c>
      <c r="J114" s="21">
        <v>0</v>
      </c>
      <c r="K114" s="68"/>
      <c r="L114" s="55"/>
      <c r="M114" s="21">
        <v>0</v>
      </c>
      <c r="N114" s="55"/>
    </row>
    <row r="115" spans="1:14" ht="18.75" x14ac:dyDescent="0.25">
      <c r="A115" s="57"/>
      <c r="B115" s="21">
        <v>0</v>
      </c>
      <c r="C115" s="21">
        <v>0</v>
      </c>
      <c r="D115" s="68"/>
      <c r="E115" s="55"/>
      <c r="F115" s="21">
        <v>0</v>
      </c>
      <c r="G115" s="55"/>
      <c r="H115" s="64"/>
      <c r="I115" s="21">
        <v>0</v>
      </c>
      <c r="J115" s="21">
        <v>0</v>
      </c>
      <c r="K115" s="68"/>
      <c r="L115" s="55"/>
      <c r="M115" s="21">
        <v>0</v>
      </c>
      <c r="N115" s="55"/>
    </row>
    <row r="116" spans="1:14" ht="18.75" x14ac:dyDescent="0.25">
      <c r="A116" s="57"/>
      <c r="B116" s="21">
        <v>0</v>
      </c>
      <c r="C116" s="21">
        <v>0</v>
      </c>
      <c r="D116" s="68"/>
      <c r="E116" s="55"/>
      <c r="F116" s="21">
        <v>0</v>
      </c>
      <c r="G116" s="55"/>
      <c r="H116" s="64"/>
      <c r="I116" s="21">
        <v>0</v>
      </c>
      <c r="J116" s="21">
        <v>0</v>
      </c>
      <c r="K116" s="68"/>
      <c r="L116" s="55"/>
      <c r="M116" s="21">
        <v>0</v>
      </c>
      <c r="N116" s="55"/>
    </row>
    <row r="117" spans="1:14" ht="18.75" x14ac:dyDescent="0.25">
      <c r="A117" s="57"/>
      <c r="B117" s="21">
        <v>0</v>
      </c>
      <c r="C117" s="21">
        <v>0</v>
      </c>
      <c r="D117" s="68"/>
      <c r="E117" s="55"/>
      <c r="F117" s="21">
        <v>0</v>
      </c>
      <c r="G117" s="55"/>
      <c r="H117" s="64"/>
      <c r="I117" s="21">
        <v>0</v>
      </c>
      <c r="J117" s="21">
        <v>0</v>
      </c>
      <c r="K117" s="68"/>
      <c r="L117" s="55"/>
      <c r="M117" s="21">
        <v>0</v>
      </c>
      <c r="N117" s="55"/>
    </row>
    <row r="118" spans="1:14" ht="18.75" x14ac:dyDescent="0.25">
      <c r="A118" s="57"/>
      <c r="B118" s="21">
        <v>0</v>
      </c>
      <c r="C118" s="21">
        <v>0</v>
      </c>
      <c r="D118" s="68"/>
      <c r="E118" s="55"/>
      <c r="F118" s="21">
        <v>0</v>
      </c>
      <c r="G118" s="55"/>
      <c r="H118" s="64"/>
      <c r="I118" s="21">
        <v>0</v>
      </c>
      <c r="J118" s="21">
        <v>0</v>
      </c>
      <c r="K118" s="68"/>
      <c r="L118" s="55"/>
      <c r="M118" s="21">
        <v>0</v>
      </c>
      <c r="N118" s="55"/>
    </row>
    <row r="119" spans="1:14" ht="18.75" x14ac:dyDescent="0.25">
      <c r="A119" s="57"/>
      <c r="B119" s="21">
        <v>0</v>
      </c>
      <c r="C119" s="21">
        <v>0</v>
      </c>
      <c r="D119" s="68"/>
      <c r="E119" s="55"/>
      <c r="F119" s="21">
        <v>0</v>
      </c>
      <c r="G119" s="55"/>
      <c r="H119" s="64"/>
      <c r="I119" s="21">
        <v>0</v>
      </c>
      <c r="J119" s="21">
        <v>0</v>
      </c>
      <c r="K119" s="68"/>
      <c r="L119" s="55"/>
      <c r="M119" s="21">
        <v>0</v>
      </c>
      <c r="N119" s="55"/>
    </row>
    <row r="120" spans="1:14" ht="18.75" x14ac:dyDescent="0.25">
      <c r="A120" s="57"/>
      <c r="B120" s="21">
        <v>0</v>
      </c>
      <c r="C120" s="21">
        <v>0</v>
      </c>
      <c r="D120" s="68"/>
      <c r="E120" s="55"/>
      <c r="F120" s="21">
        <v>0</v>
      </c>
      <c r="G120" s="55"/>
      <c r="H120" s="64"/>
      <c r="I120" s="21">
        <v>0</v>
      </c>
      <c r="J120" s="21">
        <v>0</v>
      </c>
      <c r="K120" s="68"/>
      <c r="L120" s="55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8"/>
      <c r="E121" s="55"/>
      <c r="F121" s="21">
        <v>0</v>
      </c>
      <c r="G121" s="55"/>
      <c r="H121" s="64"/>
      <c r="I121" s="21">
        <v>0</v>
      </c>
      <c r="J121" s="21">
        <v>0</v>
      </c>
      <c r="K121" s="68"/>
      <c r="L121" s="55"/>
      <c r="M121" s="21">
        <v>0</v>
      </c>
      <c r="N121" s="55"/>
    </row>
    <row r="122" spans="1:14" ht="18.75" x14ac:dyDescent="0.25">
      <c r="A122" s="57"/>
      <c r="B122" s="21">
        <v>0</v>
      </c>
      <c r="C122" s="21">
        <v>0</v>
      </c>
      <c r="D122" s="68"/>
      <c r="E122" s="55"/>
      <c r="F122" s="21">
        <v>0</v>
      </c>
      <c r="G122" s="55"/>
      <c r="H122" s="64"/>
      <c r="I122" s="21">
        <v>0</v>
      </c>
      <c r="J122" s="21">
        <v>0</v>
      </c>
      <c r="K122" s="68"/>
      <c r="L122" s="55"/>
      <c r="M122" s="21">
        <v>0</v>
      </c>
      <c r="N122" s="55"/>
    </row>
    <row r="123" spans="1:14" ht="18.75" x14ac:dyDescent="0.25">
      <c r="A123" s="57"/>
      <c r="B123" s="21">
        <v>0</v>
      </c>
      <c r="C123" s="21">
        <v>0</v>
      </c>
      <c r="D123" s="68"/>
      <c r="E123" s="55"/>
      <c r="F123" s="21">
        <v>0</v>
      </c>
      <c r="G123" s="55"/>
      <c r="H123" s="64"/>
      <c r="I123" s="21">
        <v>0</v>
      </c>
      <c r="J123" s="21">
        <v>0</v>
      </c>
      <c r="K123" s="68"/>
      <c r="L123" s="55"/>
      <c r="M123" s="21">
        <v>0</v>
      </c>
      <c r="N123" s="55"/>
    </row>
    <row r="124" spans="1:14" ht="18.75" x14ac:dyDescent="0.25">
      <c r="A124" s="57"/>
      <c r="B124" s="21">
        <v>0</v>
      </c>
      <c r="C124" s="21">
        <v>0</v>
      </c>
      <c r="D124" s="68"/>
      <c r="E124" s="55"/>
      <c r="F124" s="21">
        <v>0</v>
      </c>
      <c r="G124" s="55"/>
      <c r="H124" s="64"/>
      <c r="I124" s="21">
        <v>0</v>
      </c>
      <c r="J124" s="21">
        <v>0</v>
      </c>
      <c r="K124" s="68"/>
      <c r="L124" s="55"/>
      <c r="M124" s="21">
        <v>0</v>
      </c>
      <c r="N124" s="55"/>
    </row>
    <row r="125" spans="1:14" ht="18.75" x14ac:dyDescent="0.25">
      <c r="A125" s="57"/>
      <c r="B125" s="21">
        <v>0</v>
      </c>
      <c r="C125" s="21">
        <v>0</v>
      </c>
      <c r="D125" s="68"/>
      <c r="E125" s="55"/>
      <c r="F125" s="21">
        <v>0</v>
      </c>
      <c r="G125" s="55"/>
      <c r="H125" s="64"/>
      <c r="I125" s="21">
        <v>0</v>
      </c>
      <c r="J125" s="21">
        <v>0</v>
      </c>
      <c r="K125" s="68"/>
      <c r="L125" s="55"/>
      <c r="M125" s="21">
        <v>0</v>
      </c>
      <c r="N125" s="55"/>
    </row>
    <row r="126" spans="1:14" ht="18.75" x14ac:dyDescent="0.25">
      <c r="A126" s="57"/>
      <c r="B126" s="21">
        <v>0</v>
      </c>
      <c r="C126" s="21">
        <v>0</v>
      </c>
      <c r="D126" s="68"/>
      <c r="E126" s="55"/>
      <c r="F126" s="21">
        <v>0</v>
      </c>
      <c r="G126" s="55"/>
      <c r="H126" s="64"/>
      <c r="I126" s="21">
        <v>0</v>
      </c>
      <c r="J126" s="21">
        <v>0</v>
      </c>
      <c r="K126" s="68"/>
      <c r="L126" s="55"/>
      <c r="M126" s="21">
        <v>0</v>
      </c>
      <c r="N126" s="55"/>
    </row>
    <row r="127" spans="1:14" ht="18.75" x14ac:dyDescent="0.25">
      <c r="A127" s="57"/>
      <c r="B127" s="21">
        <v>0</v>
      </c>
      <c r="C127" s="21">
        <v>0</v>
      </c>
      <c r="D127" s="68"/>
      <c r="E127" s="55"/>
      <c r="F127" s="21">
        <v>0</v>
      </c>
      <c r="G127" s="55"/>
      <c r="H127" s="64"/>
      <c r="I127" s="21">
        <v>0</v>
      </c>
      <c r="J127" s="21">
        <v>0</v>
      </c>
      <c r="K127" s="68"/>
      <c r="L127" s="55"/>
      <c r="M127" s="21">
        <v>0</v>
      </c>
      <c r="N127" s="55"/>
    </row>
    <row r="128" spans="1:14" ht="18.75" x14ac:dyDescent="0.25">
      <c r="A128" s="57"/>
      <c r="B128" s="21">
        <v>0</v>
      </c>
      <c r="C128" s="21">
        <v>0</v>
      </c>
      <c r="D128" s="68"/>
      <c r="E128" s="55"/>
      <c r="F128" s="21">
        <v>0</v>
      </c>
      <c r="G128" s="55"/>
      <c r="H128" s="64"/>
      <c r="I128" s="21">
        <v>0</v>
      </c>
      <c r="J128" s="21">
        <v>0</v>
      </c>
      <c r="K128" s="68"/>
      <c r="L128" s="55"/>
      <c r="M128" s="21">
        <v>0</v>
      </c>
      <c r="N128" s="55"/>
    </row>
    <row r="129" spans="1:14" ht="18.75" x14ac:dyDescent="0.25">
      <c r="A129" s="57"/>
      <c r="B129" s="21">
        <v>0</v>
      </c>
      <c r="C129" s="21">
        <v>0</v>
      </c>
      <c r="D129" s="68"/>
      <c r="E129" s="55"/>
      <c r="F129" s="21">
        <v>0</v>
      </c>
      <c r="G129" s="55"/>
      <c r="H129" s="64"/>
      <c r="I129" s="21">
        <v>0</v>
      </c>
      <c r="J129" s="21">
        <v>0</v>
      </c>
      <c r="K129" s="68"/>
      <c r="L129" s="55"/>
      <c r="M129" s="21">
        <v>0</v>
      </c>
      <c r="N129" s="55"/>
    </row>
    <row r="130" spans="1:14" ht="18.75" x14ac:dyDescent="0.25">
      <c r="A130" s="57"/>
      <c r="B130" s="21">
        <v>0</v>
      </c>
      <c r="C130" s="21">
        <v>0</v>
      </c>
      <c r="D130" s="68"/>
      <c r="E130" s="55"/>
      <c r="F130" s="21">
        <v>0</v>
      </c>
      <c r="G130" s="55"/>
      <c r="H130" s="64"/>
      <c r="I130" s="21">
        <v>0</v>
      </c>
      <c r="J130" s="21">
        <v>0</v>
      </c>
      <c r="K130" s="68"/>
      <c r="L130" s="55"/>
      <c r="M130" s="21">
        <v>0</v>
      </c>
      <c r="N130" s="55"/>
    </row>
    <row r="131" spans="1:14" ht="18.75" x14ac:dyDescent="0.25">
      <c r="A131" s="57"/>
      <c r="B131" s="21">
        <v>0</v>
      </c>
      <c r="C131" s="21">
        <v>0</v>
      </c>
      <c r="D131" s="68"/>
      <c r="E131" s="55"/>
      <c r="F131" s="21">
        <v>0</v>
      </c>
      <c r="G131" s="55"/>
      <c r="H131" s="64"/>
      <c r="I131" s="21">
        <v>0</v>
      </c>
      <c r="J131" s="21">
        <v>0</v>
      </c>
      <c r="K131" s="68"/>
      <c r="L131" s="55"/>
      <c r="M131" s="21">
        <v>0</v>
      </c>
      <c r="N131" s="55"/>
    </row>
    <row r="132" spans="1:14" ht="18.75" x14ac:dyDescent="0.25">
      <c r="A132" s="57"/>
      <c r="B132" s="21">
        <v>0</v>
      </c>
      <c r="C132" s="21">
        <v>0</v>
      </c>
      <c r="D132" s="68"/>
      <c r="E132" s="55"/>
      <c r="F132" s="21">
        <v>0</v>
      </c>
      <c r="G132" s="55"/>
      <c r="H132" s="64"/>
      <c r="I132" s="21">
        <v>0</v>
      </c>
      <c r="J132" s="21">
        <v>0</v>
      </c>
      <c r="K132" s="68"/>
      <c r="L132" s="55"/>
      <c r="M132" s="21">
        <v>0</v>
      </c>
      <c r="N132" s="55"/>
    </row>
    <row r="133" spans="1:14" ht="18.75" x14ac:dyDescent="0.25">
      <c r="A133" s="57"/>
      <c r="B133" s="21">
        <v>0</v>
      </c>
      <c r="C133" s="21">
        <v>0</v>
      </c>
      <c r="D133" s="68"/>
      <c r="E133" s="55"/>
      <c r="F133" s="21">
        <v>0</v>
      </c>
      <c r="G133" s="55"/>
      <c r="H133" s="64"/>
      <c r="I133" s="21">
        <v>0</v>
      </c>
      <c r="J133" s="21">
        <v>0</v>
      </c>
      <c r="K133" s="68"/>
      <c r="L133" s="55"/>
      <c r="M133" s="21">
        <v>0</v>
      </c>
      <c r="N133" s="55"/>
    </row>
    <row r="134" spans="1:14" ht="18.75" x14ac:dyDescent="0.25">
      <c r="A134" s="57"/>
      <c r="B134" s="21">
        <v>0</v>
      </c>
      <c r="C134" s="21">
        <v>0</v>
      </c>
      <c r="D134" s="68"/>
      <c r="E134" s="55"/>
      <c r="F134" s="21">
        <v>0</v>
      </c>
      <c r="G134" s="55"/>
      <c r="H134" s="64"/>
      <c r="I134" s="21">
        <v>0</v>
      </c>
      <c r="J134" s="21">
        <v>0</v>
      </c>
      <c r="K134" s="68"/>
      <c r="L134" s="55"/>
      <c r="M134" s="21">
        <v>0</v>
      </c>
      <c r="N134" s="55"/>
    </row>
    <row r="135" spans="1:14" ht="18.75" x14ac:dyDescent="0.25">
      <c r="A135" s="57"/>
      <c r="B135" s="21">
        <v>0</v>
      </c>
      <c r="C135" s="21">
        <v>0</v>
      </c>
      <c r="D135" s="68"/>
      <c r="E135" s="55"/>
      <c r="F135" s="21">
        <v>0</v>
      </c>
      <c r="G135" s="55"/>
      <c r="H135" s="64"/>
      <c r="I135" s="21">
        <v>0</v>
      </c>
      <c r="J135" s="21">
        <v>0</v>
      </c>
      <c r="K135" s="68"/>
      <c r="L135" s="55"/>
      <c r="M135" s="21">
        <v>0</v>
      </c>
      <c r="N135" s="55"/>
    </row>
    <row r="136" spans="1:14" ht="18.75" x14ac:dyDescent="0.25">
      <c r="A136" s="57"/>
      <c r="B136" s="21">
        <v>0</v>
      </c>
      <c r="C136" s="21">
        <v>0</v>
      </c>
      <c r="D136" s="68"/>
      <c r="E136" s="55"/>
      <c r="F136" s="21">
        <v>0</v>
      </c>
      <c r="G136" s="55"/>
      <c r="H136" s="64"/>
      <c r="I136" s="21">
        <v>0</v>
      </c>
      <c r="J136" s="21">
        <v>0</v>
      </c>
      <c r="K136" s="68"/>
      <c r="L136" s="55"/>
      <c r="M136" s="21">
        <v>0</v>
      </c>
      <c r="N136" s="55"/>
    </row>
    <row r="137" spans="1:14" ht="18.75" x14ac:dyDescent="0.25">
      <c r="A137" s="57"/>
      <c r="B137" s="21">
        <v>0</v>
      </c>
      <c r="C137" s="21">
        <v>0</v>
      </c>
      <c r="D137" s="68"/>
      <c r="E137" s="55"/>
      <c r="F137" s="21">
        <v>0</v>
      </c>
      <c r="G137" s="55"/>
      <c r="H137" s="64"/>
      <c r="I137" s="21">
        <v>0</v>
      </c>
      <c r="J137" s="21">
        <v>0</v>
      </c>
      <c r="K137" s="68"/>
      <c r="L137" s="55"/>
      <c r="M137" s="21">
        <v>0</v>
      </c>
      <c r="N137" s="55"/>
    </row>
    <row r="138" spans="1:14" ht="18.75" x14ac:dyDescent="0.25">
      <c r="A138" s="57"/>
      <c r="B138" s="21">
        <v>0</v>
      </c>
      <c r="C138" s="21">
        <v>0</v>
      </c>
      <c r="D138" s="68"/>
      <c r="E138" s="55"/>
      <c r="F138" s="21">
        <v>0</v>
      </c>
      <c r="G138" s="55"/>
      <c r="H138" s="64"/>
      <c r="I138" s="21">
        <v>0</v>
      </c>
      <c r="J138" s="21">
        <v>0</v>
      </c>
      <c r="K138" s="68"/>
      <c r="L138" s="55"/>
      <c r="M138" s="21">
        <v>0</v>
      </c>
      <c r="N138" s="55"/>
    </row>
    <row r="139" spans="1:14" ht="18.75" x14ac:dyDescent="0.25">
      <c r="A139" s="57"/>
      <c r="B139" s="21">
        <v>0</v>
      </c>
      <c r="C139" s="21">
        <v>0</v>
      </c>
      <c r="D139" s="68"/>
      <c r="E139" s="55"/>
      <c r="F139" s="21">
        <v>0</v>
      </c>
      <c r="G139" s="55"/>
      <c r="H139" s="64"/>
      <c r="I139" s="21">
        <v>0</v>
      </c>
      <c r="J139" s="21">
        <v>0</v>
      </c>
      <c r="K139" s="68"/>
      <c r="L139" s="55"/>
      <c r="M139" s="21">
        <v>0</v>
      </c>
      <c r="N139" s="55"/>
    </row>
    <row r="140" spans="1:14" ht="18.75" x14ac:dyDescent="0.25">
      <c r="A140" s="57"/>
      <c r="B140" s="21">
        <v>0</v>
      </c>
      <c r="C140" s="21">
        <v>0</v>
      </c>
      <c r="D140" s="68"/>
      <c r="E140" s="55"/>
      <c r="F140" s="21">
        <v>0</v>
      </c>
      <c r="G140" s="55"/>
      <c r="H140" s="64"/>
      <c r="I140" s="21">
        <v>0</v>
      </c>
      <c r="J140" s="21">
        <v>0</v>
      </c>
      <c r="K140" s="68"/>
      <c r="L140" s="55"/>
      <c r="M140" s="21">
        <v>0</v>
      </c>
      <c r="N140" s="55"/>
    </row>
    <row r="141" spans="1:14" ht="18.75" x14ac:dyDescent="0.25">
      <c r="A141" s="57"/>
      <c r="B141" s="21">
        <v>0</v>
      </c>
      <c r="C141" s="21">
        <v>0</v>
      </c>
      <c r="D141" s="68"/>
      <c r="E141" s="55"/>
      <c r="F141" s="21">
        <v>0</v>
      </c>
      <c r="G141" s="55"/>
      <c r="H141" s="64"/>
      <c r="I141" s="21">
        <v>0</v>
      </c>
      <c r="J141" s="21">
        <v>0</v>
      </c>
      <c r="K141" s="68"/>
      <c r="L141" s="55"/>
      <c r="M141" s="21">
        <v>0</v>
      </c>
      <c r="N141" s="55"/>
    </row>
    <row r="142" spans="1:14" ht="18.75" x14ac:dyDescent="0.25">
      <c r="A142" s="57"/>
      <c r="B142" s="21">
        <v>0</v>
      </c>
      <c r="C142" s="21">
        <v>0</v>
      </c>
      <c r="D142" s="68"/>
      <c r="E142" s="55"/>
      <c r="F142" s="21">
        <v>0</v>
      </c>
      <c r="G142" s="55"/>
      <c r="H142" s="64"/>
      <c r="I142" s="21">
        <v>0</v>
      </c>
      <c r="J142" s="21">
        <v>0</v>
      </c>
      <c r="K142" s="68"/>
      <c r="L142" s="55"/>
      <c r="M142" s="21">
        <v>0</v>
      </c>
      <c r="N142" s="55"/>
    </row>
    <row r="143" spans="1:14" ht="18.75" x14ac:dyDescent="0.25">
      <c r="A143" s="57"/>
      <c r="B143" s="21">
        <v>0</v>
      </c>
      <c r="C143" s="21">
        <v>0</v>
      </c>
      <c r="D143" s="68"/>
      <c r="E143" s="55"/>
      <c r="F143" s="21">
        <v>0</v>
      </c>
      <c r="G143" s="55"/>
      <c r="H143" s="64"/>
      <c r="I143" s="21">
        <v>0</v>
      </c>
      <c r="J143" s="21">
        <v>0</v>
      </c>
      <c r="K143" s="68"/>
      <c r="L143" s="55"/>
      <c r="M143" s="21">
        <v>0</v>
      </c>
      <c r="N143" s="55"/>
    </row>
    <row r="144" spans="1:14" ht="18.75" x14ac:dyDescent="0.25">
      <c r="A144" s="57"/>
      <c r="B144" s="21">
        <v>0</v>
      </c>
      <c r="C144" s="21">
        <v>0</v>
      </c>
      <c r="D144" s="68"/>
      <c r="E144" s="55"/>
      <c r="F144" s="21">
        <v>0</v>
      </c>
      <c r="G144" s="55"/>
      <c r="H144" s="64"/>
      <c r="I144" s="21">
        <v>0</v>
      </c>
      <c r="J144" s="21">
        <v>0</v>
      </c>
      <c r="K144" s="68"/>
      <c r="L144" s="55"/>
      <c r="M144" s="21">
        <v>0</v>
      </c>
      <c r="N144" s="55"/>
    </row>
    <row r="145" spans="1:14" ht="18.75" x14ac:dyDescent="0.25">
      <c r="A145" s="57"/>
      <c r="B145" s="21">
        <v>0</v>
      </c>
      <c r="C145" s="21">
        <v>0</v>
      </c>
      <c r="D145" s="68"/>
      <c r="E145" s="55"/>
      <c r="F145" s="21">
        <v>0</v>
      </c>
      <c r="G145" s="55"/>
      <c r="H145" s="64"/>
      <c r="I145" s="21">
        <v>0</v>
      </c>
      <c r="J145" s="21">
        <v>0</v>
      </c>
      <c r="K145" s="68"/>
      <c r="L145" s="55"/>
      <c r="M145" s="21">
        <v>0</v>
      </c>
      <c r="N145" s="55"/>
    </row>
    <row r="146" spans="1:14" ht="18.75" x14ac:dyDescent="0.25">
      <c r="A146" s="57"/>
      <c r="B146" s="21">
        <v>0</v>
      </c>
      <c r="C146" s="21">
        <v>0</v>
      </c>
      <c r="D146" s="68"/>
      <c r="E146" s="55"/>
      <c r="F146" s="21">
        <v>0</v>
      </c>
      <c r="G146" s="55"/>
      <c r="H146" s="64"/>
      <c r="I146" s="21">
        <v>0</v>
      </c>
      <c r="J146" s="21">
        <v>0</v>
      </c>
      <c r="K146" s="68"/>
      <c r="L146" s="100"/>
      <c r="M146" s="21">
        <v>0</v>
      </c>
      <c r="N146" s="100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76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76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E3:E4"/>
    <mergeCell ref="F3:F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3</vt:i4>
      </vt:variant>
    </vt:vector>
  </HeadingPairs>
  <TitlesOfParts>
    <vt:vector size="24" baseType="lpstr">
      <vt:lpstr>Титул</vt:lpstr>
      <vt:lpstr>Общие сведения</vt:lpstr>
      <vt:lpstr>Раздел 1,1.1</vt:lpstr>
      <vt:lpstr>Раздел 1.2</vt:lpstr>
      <vt:lpstr>Раздел 2</vt:lpstr>
      <vt:lpstr>Раздел 1.3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2020-05-29T04:59:01Z</cp:lastPrinted>
  <dcterms:created xsi:type="dcterms:W3CDTF">2013-11-25T08:04:18Z</dcterms:created>
  <dcterms:modified xsi:type="dcterms:W3CDTF">2020-11-10T10:40:28Z</dcterms:modified>
</cp:coreProperties>
</file>