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ПЛАН-ОТЧЁТ\3 ГОД\2 СТАТОТЧЁТ ДМЖР ГОД\"/>
    </mc:Choice>
  </mc:AlternateContent>
  <bookViews>
    <workbookView xWindow="0" yWindow="0" windowWidth="20250" windowHeight="7920" tabRatio="715" firstSheet="13" activeTab="16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6" sheetId="35" r:id="rId10"/>
    <sheet name="Раздел 7" sheetId="11" r:id="rId11"/>
    <sheet name="Раздел 8, 8.1" sheetId="38" r:id="rId12"/>
    <sheet name="Раздел 8.2" sheetId="39" r:id="rId13"/>
    <sheet name="Раздел 8.3" sheetId="40" r:id="rId14"/>
    <sheet name="Раздел 9" sheetId="28" r:id="rId15"/>
    <sheet name="Раздел 10, 10.1" sheetId="36" r:id="rId16"/>
    <sheet name="Раздел 10.2" sheetId="37" r:id="rId17"/>
    <sheet name="Раздел 10.3" sheetId="29" r:id="rId18"/>
    <sheet name="Раздел 10.4" sheetId="30" r:id="rId19"/>
    <sheet name="Раздел 10.5" sheetId="41" r:id="rId20"/>
  </sheets>
  <definedNames>
    <definedName name="_xlnm.Print_Area" localSheetId="2">'Раздел 1,1.1'!$A$1:$H$16</definedName>
    <definedName name="_xlnm.Print_Area" localSheetId="16">'Раздел 10.2'!$A$1:$C$38</definedName>
  </definedNames>
  <calcPr calcId="162913"/>
</workbook>
</file>

<file path=xl/calcChain.xml><?xml version="1.0" encoding="utf-8"?>
<calcChain xmlns="http://schemas.openxmlformats.org/spreadsheetml/2006/main">
  <c r="L32" i="33" l="1"/>
  <c r="G46" i="33"/>
  <c r="H46" i="33"/>
  <c r="I46" i="33"/>
  <c r="J46" i="33"/>
  <c r="K46" i="33"/>
  <c r="G48" i="33"/>
  <c r="H48" i="33"/>
  <c r="I48" i="33"/>
  <c r="J48" i="33"/>
  <c r="K48" i="33"/>
  <c r="C54" i="33"/>
  <c r="D54" i="33"/>
  <c r="G54" i="33"/>
  <c r="H54" i="33"/>
  <c r="I54" i="33"/>
  <c r="J54" i="33"/>
  <c r="K54" i="33"/>
  <c r="C57" i="33"/>
  <c r="D57" i="33"/>
  <c r="G57" i="33"/>
  <c r="H57" i="33"/>
  <c r="I57" i="33"/>
  <c r="J57" i="33"/>
  <c r="K57" i="33"/>
  <c r="C59" i="33"/>
  <c r="D59" i="33"/>
  <c r="G59" i="33"/>
  <c r="H59" i="33"/>
  <c r="I59" i="33"/>
  <c r="J59" i="33"/>
  <c r="K59" i="33"/>
  <c r="C62" i="33"/>
  <c r="D62" i="33"/>
  <c r="G62" i="33"/>
  <c r="H62" i="33"/>
  <c r="I62" i="33"/>
  <c r="J62" i="33"/>
  <c r="K62" i="33"/>
  <c r="K56" i="33" l="1"/>
  <c r="I56" i="33"/>
  <c r="J56" i="33"/>
  <c r="H56" i="33"/>
  <c r="G56" i="33"/>
  <c r="D56" i="33"/>
  <c r="C56" i="33"/>
  <c r="E3" i="29"/>
  <c r="B19" i="30" l="1"/>
  <c r="B10" i="35" l="1"/>
  <c r="C5" i="9"/>
  <c r="L57" i="33"/>
  <c r="I5" i="9" l="1"/>
  <c r="B5" i="9" l="1"/>
  <c r="B10" i="32" l="1"/>
  <c r="B3" i="32"/>
  <c r="E5" i="35" l="1"/>
  <c r="E10" i="35" s="1"/>
  <c r="D5" i="35"/>
  <c r="D10" i="35" s="1"/>
  <c r="C5" i="35"/>
  <c r="C10" i="35" s="1"/>
  <c r="D8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62" i="33" l="1"/>
  <c r="L59" i="33"/>
  <c r="L54" i="33"/>
  <c r="L48" i="33"/>
  <c r="L46" i="33"/>
  <c r="L43" i="33"/>
  <c r="K43" i="33"/>
  <c r="J43" i="33"/>
  <c r="I43" i="33"/>
  <c r="H43" i="33"/>
  <c r="G43" i="33"/>
  <c r="D43" i="33"/>
  <c r="C43" i="33"/>
  <c r="L39" i="33"/>
  <c r="K39" i="33"/>
  <c r="J39" i="33"/>
  <c r="I39" i="33"/>
  <c r="H39" i="33"/>
  <c r="G39" i="33"/>
  <c r="L37" i="33"/>
  <c r="K37" i="33"/>
  <c r="J37" i="33"/>
  <c r="I37" i="33"/>
  <c r="H37" i="33"/>
  <c r="G37" i="33"/>
  <c r="D37" i="33"/>
  <c r="C37" i="33"/>
  <c r="L34" i="33"/>
  <c r="K34" i="33"/>
  <c r="J34" i="33"/>
  <c r="I34" i="33"/>
  <c r="H34" i="33"/>
  <c r="G34" i="33"/>
  <c r="D34" i="33"/>
  <c r="C34" i="33"/>
  <c r="L31" i="33"/>
  <c r="K31" i="33"/>
  <c r="J31" i="33"/>
  <c r="I31" i="33"/>
  <c r="H31" i="33"/>
  <c r="G31" i="33"/>
  <c r="L29" i="33"/>
  <c r="K29" i="33"/>
  <c r="J29" i="33"/>
  <c r="I29" i="33"/>
  <c r="H29" i="33"/>
  <c r="G29" i="33"/>
  <c r="D29" i="33"/>
  <c r="C29" i="33"/>
  <c r="L26" i="33"/>
  <c r="K26" i="33"/>
  <c r="J26" i="33"/>
  <c r="I26" i="33"/>
  <c r="H26" i="33"/>
  <c r="G26" i="33"/>
  <c r="D26" i="33"/>
  <c r="C26" i="33"/>
  <c r="L24" i="33"/>
  <c r="K24" i="33"/>
  <c r="J24" i="33"/>
  <c r="I24" i="33"/>
  <c r="H24" i="33"/>
  <c r="G24" i="33"/>
  <c r="L22" i="33"/>
  <c r="K22" i="33"/>
  <c r="J22" i="33"/>
  <c r="I22" i="33"/>
  <c r="H22" i="33"/>
  <c r="G22" i="33"/>
  <c r="L19" i="33"/>
  <c r="K19" i="33"/>
  <c r="J19" i="33"/>
  <c r="I19" i="33"/>
  <c r="H19" i="33"/>
  <c r="G19" i="33"/>
  <c r="D19" i="33"/>
  <c r="C19" i="33"/>
  <c r="L17" i="33"/>
  <c r="K17" i="33"/>
  <c r="J17" i="33"/>
  <c r="I17" i="33"/>
  <c r="H17" i="33"/>
  <c r="G17" i="33"/>
  <c r="D17" i="33"/>
  <c r="C17" i="33"/>
  <c r="L15" i="33"/>
  <c r="K15" i="33"/>
  <c r="J15" i="33"/>
  <c r="I15" i="33"/>
  <c r="I14" i="33" s="1"/>
  <c r="H15" i="33"/>
  <c r="H14" i="33" s="1"/>
  <c r="G15" i="33"/>
  <c r="G14" i="33" s="1"/>
  <c r="D15" i="33"/>
  <c r="D14" i="33" s="1"/>
  <c r="C15" i="33"/>
  <c r="C14" i="33" s="1"/>
  <c r="L11" i="33"/>
  <c r="K11" i="33"/>
  <c r="J11" i="33"/>
  <c r="I11" i="33"/>
  <c r="H11" i="33"/>
  <c r="G11" i="33"/>
  <c r="D11" i="33"/>
  <c r="C11" i="33"/>
  <c r="L7" i="33"/>
  <c r="K7" i="33"/>
  <c r="J7" i="33"/>
  <c r="I7" i="33"/>
  <c r="H7" i="33"/>
  <c r="G7" i="33"/>
  <c r="L5" i="33"/>
  <c r="K5" i="33"/>
  <c r="J5" i="33"/>
  <c r="I5" i="33"/>
  <c r="H5" i="33"/>
  <c r="G5" i="33"/>
  <c r="J14" i="33" l="1"/>
  <c r="L36" i="33"/>
  <c r="H36" i="33"/>
  <c r="I36" i="33"/>
  <c r="K36" i="33"/>
  <c r="L56" i="33"/>
  <c r="J36" i="33"/>
  <c r="H21" i="33"/>
  <c r="J28" i="33"/>
  <c r="I4" i="33"/>
  <c r="I21" i="33"/>
  <c r="G21" i="33"/>
  <c r="G28" i="33"/>
  <c r="K28" i="33"/>
  <c r="K21" i="33"/>
  <c r="L28" i="33"/>
  <c r="J21" i="33"/>
  <c r="J4" i="33"/>
  <c r="G36" i="33"/>
  <c r="H28" i="33"/>
  <c r="I28" i="33"/>
  <c r="G4" i="33"/>
  <c r="H45" i="33"/>
  <c r="G45" i="33"/>
  <c r="K45" i="33"/>
  <c r="D45" i="33"/>
  <c r="I45" i="33"/>
  <c r="J45" i="33"/>
  <c r="L45" i="33"/>
  <c r="L21" i="33"/>
  <c r="L4" i="33"/>
  <c r="H4" i="33"/>
  <c r="C45" i="33"/>
  <c r="L14" i="33"/>
  <c r="K4" i="33"/>
  <c r="K14" i="33"/>
  <c r="I16" i="31" l="1"/>
  <c r="B9" i="16" l="1"/>
  <c r="D9" i="16"/>
  <c r="C9" i="16"/>
  <c r="H8" i="8" l="1"/>
  <c r="G8" i="8"/>
  <c r="M5" i="9" l="1"/>
  <c r="F5" i="9"/>
  <c r="J5" i="9"/>
  <c r="C8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<sst xmlns="http://schemas.openxmlformats.org/spreadsheetml/2006/main" count="566" uniqueCount="455">
  <si>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</si>
  <si>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</si>
  <si>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</si>
  <si>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</si>
  <si>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</si>
  <si>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</si>
  <si>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</si>
  <si>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</si>
  <si>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</si>
  <si>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</si>
  <si>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</si>
  <si>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</si>
  <si>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</si>
  <si>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</si>
  <si>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</si>
  <si>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</si>
  <si>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</si>
  <si>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</si>
  <si>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</si>
  <si>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</si>
  <si>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</si>
  <si>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</si>
  <si>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</si>
  <si>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</si>
  <si>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</si>
  <si>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</si>
  <si>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</si>
  <si>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</si>
  <si>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</si>
  <si>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</si>
  <si>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</si>
  <si>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</si>
  <si>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</si>
  <si>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</si>
  <si>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</si>
  <si>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</si>
  <si>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</si>
  <si>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</si>
  <si>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</si>
  <si>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</si>
  <si>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</si>
  <si>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</si>
  <si>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</si>
  <si>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</si>
  <si>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</si>
  <si>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</si>
  <si>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</si>
  <si>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</si>
  <si>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</si>
  <si>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</si>
  <si>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</si>
  <si>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</si>
  <si>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</si>
  <si>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</si>
  <si>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</si>
  <si>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</si>
  <si>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</si>
  <si>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</si>
  <si>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</si>
  <si>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</si>
  <si>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</si>
  <si>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</si>
  <si>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</si>
  <si>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</si>
  <si>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</si>
  <si>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</si>
  <si>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</si>
  <si>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</si>
  <si>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</si>
  <si>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</si>
  <si>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</si>
  <si>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</si>
  <si>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</si>
  <si>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</si>
  <si>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</si>
  <si>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</si>
  <si>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</si>
  <si>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</si>
  <si>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</si>
  <si>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</si>
  <si>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</si>
  <si>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</si>
  <si>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</si>
  <si>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</si>
  <si>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</si>
  <si>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</si>
  <si>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</si>
  <si>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</si>
  <si>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</si>
  <si>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</si>
  <si>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</si>
  <si>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</si>
  <si>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</si>
  <si>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</si>
  <si>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</si>
  <si>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</si>
  <si>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</si>
  <si>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</si>
  <si>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</si>
  <si>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</si>
  <si>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</si>
  <si>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</si>
  <si>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</si>
  <si>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</si>
  <si>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</si>
  <si>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</si>
  <si>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</si>
  <si>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</si>
  <si>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</si>
  <si>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</si>
  <si>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</si>
  <si>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</si>
  <si>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</si>
  <si>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</si>
  <si>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</si>
  <si>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</si>
  <si>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</si>
  <si>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</si>
  <si>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</si>
  <si>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</si>
  <si>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</si>
  <si>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</si>
  <si>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</si>
  <si>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</si>
  <si>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</si>
  <si>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</si>
  <si>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</si>
  <si>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</si>
  <si>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</si>
  <si>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</si>
  <si>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</si>
  <si>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</si>
  <si>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</si>
  <si>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</si>
  <si>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</si>
  <si>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</si>
  <si>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</si>
  <si>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</si>
  <si>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</si>
  <si>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</si>
  <si>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</si>
  <si>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</si>
  <si>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</si>
  <si>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</si>
  <si>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</si>
  <si>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</si>
  <si>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</si>
  <si>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</si>
  <si>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</si>
  <si>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</si>
  <si>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</si>
  <si>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</si>
  <si>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</si>
  <si>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</si>
  <si>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</si>
  <si>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</si>
  <si>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</si>
  <si>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</si>
  <si>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</si>
  <si>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</si>
  <si>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</si>
  <si>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</si>
  <si>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</si>
  <si>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</si>
  <si>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</si>
  <si>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</si>
  <si>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</si>
  <si>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</si>
  <si>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</si>
  <si>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</si>
  <si>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</si>
  <si>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</si>
  <si>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</si>
  <si>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</si>
  <si>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</si>
  <si>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</si>
  <si>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</si>
  <si>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</si>
  <si>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</si>
  <si>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</si>
  <si>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</si>
  <si>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</si>
  <si>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</si>
  <si>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</si>
  <si>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</si>
  <si>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</si>
  <si>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</si>
  <si>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</si>
  <si>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</si>
  <si>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</si>
  <si>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</si>
  <si>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</si>
  <si>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</si>
  <si>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</si>
  <si>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</si>
  <si>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</si>
  <si>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</si>
  <si>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</si>
  <si>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</si>
  <si>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</si>
  <si>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</si>
  <si>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</si>
  <si>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</si>
  <si>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</si>
  <si>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</si>
  <si>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</si>
  <si>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</si>
  <si>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</si>
  <si>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</si>
  <si>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</si>
  <si>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</si>
  <si>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</si>
  <si>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</si>
  <si>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</si>
  <si>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</si>
  <si>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</si>
  <si>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</si>
  <si>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</si>
  <si>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</si>
  <si>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</si>
  <si>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</si>
  <si>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</si>
  <si>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</si>
  <si>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</si>
  <si>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</si>
  <si>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</si>
  <si>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</si>
  <si>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</si>
  <si>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</si>
  <si>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</si>
  <si>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</si>
  <si>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</si>
  <si>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</si>
  <si>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</si>
  <si>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</si>
  <si>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</si>
  <si>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</si>
  <si>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 xml:space="preserve">∙ условно осужденные; </t>
  </si>
  <si>
    <t>Название    мероприятия</t>
  </si>
  <si>
    <t>Название   мероприятия</t>
  </si>
  <si>
    <t>Дата проведения (чч.мм.гг.)</t>
  </si>
  <si>
    <t>Место      проведения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</si>
  <si>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</si>
  <si>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</si>
  <si>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</si>
  <si>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</si>
  <si>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</si>
  <si>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</si>
  <si>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</si>
  <si>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</si>
  <si>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</si>
  <si>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</si>
  <si>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</si>
  <si>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</si>
  <si>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</si>
  <si>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</si>
  <si>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</si>
  <si>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</si>
  <si>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</si>
  <si>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</si>
  <si>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</si>
  <si>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</si>
  <si>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</si>
  <si>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</si>
  <si>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</si>
  <si>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</si>
  <si>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</si>
  <si>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</si>
  <si>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</si>
  <si>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</si>
  <si>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</si>
  <si>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</si>
  <si>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</si>
  <si>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Муниципальное бюджетное учреждение  города Новосибирска "Дом молодежи Железнодорожного района" (МБУ "Дом молодежи Железнодорожного района")      06.07.2006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</si>
  <si>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</si>
  <si>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630004, г. Новосибирск, ул. Дмитрия Шамшурина, 10                                                                                                    e-mail: dommolodezhy@gmail.com  тел. 204-98-16                                                                                                                                                                     страница на портале "Тымолод.рф": http://www.timolod.ru/centers/</t>
  </si>
  <si>
    <t>Ледяева Лариса Юрьевна</t>
  </si>
  <si>
    <t>Офис ул. Дмитрия Шамшурина, 10, на первом этаже жилого дома с отдельным входом; отдел здорового образа жизни ул. Владимировская, 6, на первом этаже жилого дома с отдельным входом; отдел социокультурной деятельности ул. Советская, 53 на цокольном этаже жилого дома с отдельным входом; отдел культурно-массовой работы ул. Дмитрия Шамшурина, 47 на первом и цокольном этажах жилого дома с отдельным входом.</t>
  </si>
  <si>
    <t>Офис ул. Дмитрия Шамшурина, 10 - 97.2 кв.м.; отдел здорового образа жизни  ул. Владимировская, 6 - 455,6 кв.м.; отдел социокультурной дейстельности  ул. Советская, 53 - 173,6 кв.м;отдел культурно-массовый работы ул. Дмитрия Шамшурина, 47 - 442,4 кв.м. ;Итого: 1168,8 кв.м.</t>
  </si>
  <si>
    <t>Офис ул. Дмитрия Шамшурина, 10 - 97.2 кв.м.; 
отдел здорового образа жизни  ул. Владимировская, 6 - 455,6 кв.м.; 
отдел социокультурной дейстельности  ул. Советская, 53 - 173,6 кв.м.; ; 
отдел культурно-массовый работы ул. Дмитрия Шамшурина, 47 - 442,4 кв.м. 
Итого: 1168,8 кв.м.</t>
  </si>
  <si>
    <t>Офис - 4; отдел здорового образа жизни - 12; отдел социокультурной дейстельности - 7; отдел культурно-массовый работы - 10; Итого: 50.</t>
  </si>
  <si>
    <t>Офис - с 09.00 до 18.00 (суббота/воскресенье - выходной); отдел здорового образа жизни - с 10.00 до 22.00 (без выходных); отдел социокультурной деятельности - с 10.00 до 22.00 (воскресенье выходной); отдел культурно-массовой работы - с 10.00 до 22.00 (без выходных).</t>
  </si>
  <si>
    <t>Офис (АУП, обслуживающий персонал, вспомогательный персонал ) - 19 чел.; отдел здорового образа жизни - 16 чел.; отдел социокультурной деятельности - 15 чел.; отдел культурно-массовой работы - 14 чел; 2 уборщика территорий (хоккейные коробки)
Итого: 66 чел.</t>
  </si>
  <si>
    <t>январь-декабрь</t>
  </si>
  <si>
    <t>14-19</t>
  </si>
  <si>
    <t>Академия ЗОЖ</t>
  </si>
  <si>
    <t>14-35</t>
  </si>
  <si>
    <t>Дизайн человека</t>
  </si>
  <si>
    <t>Open sports ground</t>
  </si>
  <si>
    <t xml:space="preserve">V элемент    </t>
  </si>
  <si>
    <t xml:space="preserve">Городской музыкальный лейбл «Quart Music» </t>
  </si>
  <si>
    <t xml:space="preserve">Мамы в деле                  </t>
  </si>
  <si>
    <t xml:space="preserve">Креативные технологии        </t>
  </si>
  <si>
    <t xml:space="preserve">Свой мир  </t>
  </si>
  <si>
    <t>Штаб волонтеров «Вместе – 54»</t>
  </si>
  <si>
    <t xml:space="preserve">Инклюзивное пространство «Окна»    </t>
  </si>
  <si>
    <t>Глухие&amp;Звонкие»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</si>
  <si>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</si>
  <si>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</si>
  <si>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</si>
  <si>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</si>
  <si>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</si>
  <si>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</si>
  <si>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</si>
  <si>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</si>
  <si>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</si>
  <si>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</si>
  <si>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</si>
  <si>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</si>
  <si>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</si>
  <si>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14-20</t>
  </si>
  <si>
    <t xml:space="preserve">0-35                  </t>
  </si>
  <si>
    <t>Аудиомастерская «Квартира» (онлайн-проект)</t>
  </si>
  <si>
    <t>Подкаст-студия «Indie Cast» (онлайн-проект)</t>
  </si>
  <si>
    <t>Июнь-август 2022</t>
  </si>
  <si>
    <t>Постоянно с июня 2022</t>
  </si>
  <si>
    <t>Стримминговая инженерия, видеоинженерия, звукоинженерия</t>
  </si>
  <si>
    <t>Звукорежиссура, стримминговая режисссура, видеоинженерия, звукоинженерия, стримминговая инженерия</t>
  </si>
  <si>
    <t>ООО "Копи-трейд",  «Airwave»,  Лофт-парк «Подземка», ООО «Опора России», «Продвижение» молодёжный центр</t>
  </si>
  <si>
    <t>Livecam.media,  ООО «Опора России»</t>
  </si>
  <si>
    <t>ожидание</t>
  </si>
  <si>
    <t>Профильная смена  для глухих детей "Журавлёнок"</t>
  </si>
  <si>
    <t>Выездная туристическая смена для глухих детей и детей CODA</t>
  </si>
  <si>
    <t>Туристический слёт глухих волонтёров</t>
  </si>
  <si>
    <t xml:space="preserve">Выездной интенсив «Нэтворкинг «Расширяя границы» </t>
  </si>
  <si>
    <t>июнь</t>
  </si>
  <si>
    <t>июль-август</t>
  </si>
  <si>
    <t>май</t>
  </si>
  <si>
    <t>октябрь</t>
  </si>
  <si>
    <t>г. Новосибирск, ул. Советская, 53</t>
  </si>
  <si>
    <t>ДОЛ "Калейдоскоп"</t>
  </si>
  <si>
    <t>Республика Алтай база отдыха "Динамо"</t>
  </si>
  <si>
    <t>9-14</t>
  </si>
  <si>
    <t>18-35</t>
  </si>
  <si>
    <t>18-45</t>
  </si>
  <si>
    <t>«Музыка тишины». Городской интегрированный конкурс жестовой песни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</si>
  <si>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</si>
  <si>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 xml:space="preserve">Открытый районный кубок по мини-футболу памяти героя социалистического труда Лунина Н.А. </t>
  </si>
  <si>
    <t>Информационно-просветительскиЙ семинар «Выход есть»</t>
  </si>
  <si>
    <t>12-18</t>
  </si>
  <si>
    <r>
      <t>Фестиваль уличной авторской музыки «Снизу</t>
    </r>
    <r>
      <rPr>
        <sz val="14"/>
        <color rgb="FF000000"/>
        <rFont val="Times New Roman"/>
        <family val="1"/>
        <charset val="204"/>
      </rPr>
      <t>»</t>
    </r>
  </si>
  <si>
    <t>«Белая» монетизации творчества талантливой молодёжи» круглый стол</t>
  </si>
  <si>
    <t xml:space="preserve">«Дизайн мероприятия» Районный семинар  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</si>
  <si>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</si>
  <si>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День здоровья нормы ГТО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</si>
  <si>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</si>
  <si>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Интерактивная программа "Победный май"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</si>
  <si>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</si>
  <si>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Все категории</t>
  </si>
  <si>
    <t>https://timolod.ru/organization/molodezhnye-tsentry/dom_molodezhi_zheleznodorozhnogo_rayona/</t>
  </si>
  <si>
    <t>https://vk.com/dominf</t>
  </si>
  <si>
    <t xml:space="preserve">https://vk.com/g orod_zavtra  </t>
  </si>
  <si>
    <t xml:space="preserve">https://vk.com/kvartiraaudio </t>
  </si>
  <si>
    <t>https://vk.com/quartlabel</t>
  </si>
  <si>
    <t>https://vk.com/public194299134</t>
  </si>
  <si>
    <t>https://vk.com/club105544613</t>
  </si>
  <si>
    <t>Фестиваль творчества детей и молодежи «Талантливые дети»</t>
  </si>
  <si>
    <t>Кольцово, ул. Кольцово пос., 9а ЦДТ «Факел»</t>
  </si>
  <si>
    <t>2 Диплома «Лауреат I степени»</t>
  </si>
  <si>
    <t>Open octagon by mma immaf</t>
  </si>
  <si>
    <t>Федерация ММА г. Кемерово</t>
  </si>
  <si>
    <t>Дипломы 7 шт.</t>
  </si>
  <si>
    <t>Учебно- тренировочные поединки по Фулл-Контакт каратэ</t>
  </si>
  <si>
    <t>Средняя общеобразовательная школа № 216</t>
  </si>
  <si>
    <t>Дипломы 20 шт.</t>
  </si>
  <si>
    <t>Областная профильная смена «Школьная весна» в 2022 году</t>
  </si>
  <si>
    <t xml:space="preserve">Новосибирское региональное отделение Общероссийской общественно-государственной детско-юношеской организации «Российское </t>
  </si>
  <si>
    <t>Благодарственные письма</t>
  </si>
  <si>
    <t>Мини-фест «ГРОМКО»</t>
  </si>
  <si>
    <t>ДК им. Октябрьской революции Ул. Ленина, 24</t>
  </si>
  <si>
    <t>9-й Городской конкурс детского и юношеского творчества «Разноцветная мозаика», посвященный культурному наследию народов России среди коррекционных школ</t>
  </si>
  <si>
    <t>Специальная коррекционная школа №31</t>
  </si>
  <si>
    <t xml:space="preserve">Диплом 1 степени </t>
  </si>
  <si>
    <t>Областной фестиваль-конкурс национальных костюмов народов России «Народное достояние»</t>
  </si>
  <si>
    <t>ГАУК НСО Клуб Революция</t>
  </si>
  <si>
    <t xml:space="preserve">2 Диплома лауреата I степени в </t>
  </si>
  <si>
    <t>Региональный отборочный конкурс детского творчества «Утренняя звезда»</t>
  </si>
  <si>
    <t>Новосибирский РО ВОГ</t>
  </si>
  <si>
    <t>Диплом II степени</t>
  </si>
  <si>
    <t>Первенство г Новосибирска по Карате киокусинкай</t>
  </si>
  <si>
    <t>14.05.2022-15.05.2022</t>
  </si>
  <si>
    <t>«ФЕДЕРАЦИЯ СИНКЁКУСИНКАЙ КАРАТЭ НОВОСИБИРСКОЙ ОБЛАСТИ»</t>
  </si>
  <si>
    <t xml:space="preserve">https://vk.com/club 105544613?w=wall-105544613_2571%2Fall </t>
  </si>
  <si>
    <t>7 дипломов</t>
  </si>
  <si>
    <t>Открытие летнего сезона в Юности</t>
  </si>
  <si>
    <t xml:space="preserve">Пространство «Юность»ул. Проспект строителей, 21 </t>
  </si>
  <si>
    <t>Благодарственные письма7 человек</t>
  </si>
  <si>
    <t>02.07.2022-03.07.2022</t>
  </si>
  <si>
    <t>https://vk.com/sandlerfestival</t>
  </si>
  <si>
    <t>Фестиваль «SANDLER FEST2022»</t>
  </si>
  <si>
    <t>г. Москва, ВДНХ Продюсерский центр Игоря Сандлера</t>
  </si>
  <si>
    <t>Диплом финалиста</t>
  </si>
  <si>
    <t>15.07.2022-17.07.2022</t>
  </si>
  <si>
    <t xml:space="preserve">https://vk.com/masteerasibiri </t>
  </si>
  <si>
    <t>Парк народных традиций «Хуторок», Каргатский район, Новосибирская область</t>
  </si>
  <si>
    <t>Межрегиональная Ассамблея «Мастера Сибири»</t>
  </si>
  <si>
    <t>3 диплома участников</t>
  </si>
  <si>
    <t>Всероссийский инклюзивный проект «Крылья возможностей»</t>
  </si>
  <si>
    <t>г. Новосибирск, ул. Ленина, 26, Отель Domina Novosibirsk</t>
  </si>
  <si>
    <t>https://vk.com/krilya_vozmojnostei</t>
  </si>
  <si>
    <t>2 Диплома за 1 место и 5 сертификатов</t>
  </si>
  <si>
    <t>Фестиваль «Связки»</t>
  </si>
  <si>
    <t>Лофт-парк «Подземка»</t>
  </si>
  <si>
    <t>ул. Красный проспект, 161</t>
  </si>
  <si>
    <t>https://vk.com/svyazkifest</t>
  </si>
  <si>
    <t xml:space="preserve">https://vk.com/wall-184885850_1226  </t>
  </si>
  <si>
    <t>Международная научно-практическая конференция «Государственная молодежная политика: практики и стратегии»</t>
  </si>
  <si>
    <t>02.06.22-03.06.22</t>
  </si>
  <si>
    <t>РАНХиГС</t>
  </si>
  <si>
    <t>3 участника</t>
  </si>
  <si>
    <t>Международный турнир по Киокусинкай памяти Андрея Якутова</t>
  </si>
  <si>
    <t>Локомотив-Арена  РДОО ФСКНСО</t>
  </si>
  <si>
    <t>08.10.2022-11.10.2022</t>
  </si>
  <si>
    <t>Диплом 1 место Диплом 2 место Диплом 3 место</t>
  </si>
  <si>
    <t>Томский форум глухих «Фокус»</t>
  </si>
  <si>
    <t xml:space="preserve">https://yandex.ru/video/preview/3126248573247677444 </t>
  </si>
  <si>
    <t xml:space="preserve">Г. Томск </t>
  </si>
  <si>
    <t xml:space="preserve">28.10.2022-30.10.2022 г. </t>
  </si>
  <si>
    <t>Видеоуроки по стримминговой режиссуре 10 выпусков</t>
  </si>
  <si>
    <t>Дипломная работа на тему "Проблема текчести кадров в учреждении молодёжной политики"</t>
  </si>
  <si>
    <t>Рекламные буклеты по направлениям деятельности учреждения</t>
  </si>
  <si>
    <t>Видеоуроки по звукорежиссуре и звукоинженерии 10 выпусков</t>
  </si>
  <si>
    <t>Новосибирский государственный университет экономики и управления, факультет управления персоналом, 5 курс</t>
  </si>
  <si>
    <t>ИСТНГТУ, 3 курс, факультет переводчиков РЖЯ</t>
  </si>
  <si>
    <t>НГУЭУ, факультет психологии, 2 курс</t>
  </si>
  <si>
    <t>Штаб волонтёров "Вместе, 54"</t>
  </si>
  <si>
    <t>Курс профессиональной переподготовки по программе «Стратегический менеджмент»</t>
  </si>
  <si>
    <t>Санкт-Петербургский университет технологий управления и экономики»</t>
  </si>
  <si>
    <t>Курс обучения по теме "Решение актуальных вопросов бухгалтера бюджетной организации с помощью КонсультантПлюс"</t>
  </si>
  <si>
    <t>Семинар «Границы личности. Важность в формировании и существования индивида»</t>
  </si>
  <si>
    <t>Курс «Вводной адаптации молодежных работников Новосибирской области»</t>
  </si>
  <si>
    <t>Программа «Консультанты УКП»</t>
  </si>
  <si>
    <t>МКУ «Служба АСГиГЗ»</t>
  </si>
  <si>
    <t>Программа «Уполномоченные по ГО(ЧС)</t>
  </si>
  <si>
    <t>Программа «Разработка моделей креативных кластеров в отрасли молодежной политики»</t>
  </si>
  <si>
    <t>МАУ г. Новосибирска «Городской центр проектного творчества»</t>
  </si>
  <si>
    <t>Профессиональная программа «Руководители организаций»</t>
  </si>
  <si>
    <t>Программа «Охрана труда работников организации»</t>
  </si>
  <si>
    <t>АНО ДПО «РУЦ «Безопасность труда»</t>
  </si>
  <si>
    <t>Курс вводной адаптации для специалистов органов и учреждений молодежной политики Новосибирской области</t>
  </si>
  <si>
    <t>онлайн-платформа КонсультантПлюс"</t>
  </si>
  <si>
    <t xml:space="preserve">МБУ Центр «Радуга» </t>
  </si>
  <si>
    <t>онлайн-платформа КонсультантПлюс</t>
  </si>
  <si>
    <t xml:space="preserve"> Онлайн-семинар «Порядок предоставления и оплаты отпусков в 2022 году»</t>
  </si>
  <si>
    <t xml:space="preserve">Корпоративный университет молодежной работы НСО. </t>
  </si>
  <si>
    <t>Форум молодежи НСО «PROрегион»</t>
  </si>
  <si>
    <t>Программа "Развитие территорий и сообществ"</t>
  </si>
  <si>
    <t>Онлайн-платформа «Консультант +».</t>
  </si>
  <si>
    <t xml:space="preserve"> Курс обучения по теме "Решение актуальных вопросов бухгалтера бюджетной организации </t>
  </si>
  <si>
    <t xml:space="preserve">Корпоративный университет молодежной работы Новосибирской области. </t>
  </si>
  <si>
    <t>«Городской центр проектного творчества».</t>
  </si>
  <si>
    <t xml:space="preserve"> Курс по созданию креативных кластеров в учреждениях молодежной политики</t>
  </si>
  <si>
    <t>Муниципального бюджетного учреждение города Новосибирска                                                                                                                    "Дом молодежи Железнодорожного района"</t>
  </si>
  <si>
    <t>высшее, из них:</t>
  </si>
  <si>
    <t>61 публикация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</si>
</sst>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3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9" fillId="0" borderId="1" xfId="0" applyFont="1" applyBorder="1" applyAlignment="1">
      <alignment horizontal="center" vertical="top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26" fillId="0" borderId="15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30" fillId="0" borderId="1" xfId="1" applyBorder="1" applyAlignment="1" applyProtection="1">
      <alignment horizontal="center" vertical="top" wrapText="1"/>
      <protection locked="0"/>
    </xf>
    <xf numFmtId="0" fontId="30" fillId="0" borderId="1" xfId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horizontal="left" vertical="top" wrapText="1"/>
    </xf>
    <xf numFmtId="0" fontId="30" fillId="0" borderId="1" xfId="1" applyBorder="1" applyAlignment="1">
      <alignment vertical="top"/>
    </xf>
    <xf numFmtId="0" fontId="30" fillId="0" borderId="1" xfId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vertical="top"/>
    </xf>
    <xf numFmtId="14" fontId="10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9" fillId="0" borderId="1" xfId="1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3" fillId="3" borderId="1" xfId="0" applyFont="1" applyFill="1" applyBorder="1" applyAlignment="1" applyProtection="1">
      <alignment horizontal="left"/>
      <protection hidden="1"/>
    </xf>
    <xf numFmtId="0" fontId="1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30" fillId="0" borderId="1" xfId="1" applyBorder="1" applyAlignment="1">
      <alignment horizontal="left" vertical="center"/>
    </xf>
    <xf numFmtId="0" fontId="3" fillId="4" borderId="1" xfId="0" applyFont="1" applyFill="1" applyBorder="1" applyAlignment="1" applyProtection="1">
      <alignment vertical="top" wrapText="1"/>
      <protection hidden="1"/>
    </xf>
    <xf numFmtId="0" fontId="19" fillId="4" borderId="1" xfId="0" applyFont="1" applyFill="1" applyBorder="1" applyAlignment="1" applyProtection="1">
      <alignment vertical="top" wrapText="1"/>
      <protection hidden="1"/>
    </xf>
    <xf numFmtId="0" fontId="18" fillId="4" borderId="1" xfId="0" applyFont="1" applyFill="1" applyBorder="1" applyAlignment="1" applyProtection="1">
      <alignment horizontal="center" vertical="top" wrapText="1"/>
      <protection hidden="1"/>
    </xf>
    <xf numFmtId="0" fontId="8" fillId="4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Border="1" applyProtection="1">
      <protection hidden="1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2" fillId="0" borderId="15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16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16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5" xfId="0" applyFont="1" applyBorder="1" applyAlignment="1" applyProtection="1">
      <alignment horizontal="left"/>
      <protection hidden="1"/>
    </xf>
    <xf numFmtId="0" fontId="12" fillId="0" borderId="6" xfId="0" applyFont="1" applyBorder="1" applyAlignment="1" applyProtection="1">
      <alignment horizontal="left"/>
      <protection hidden="1"/>
    </xf>
    <xf numFmtId="0" fontId="12" fillId="0" borderId="7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3" fillId="3" borderId="1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2" fillId="0" borderId="1" xfId="0" applyFont="1" applyBorder="1" applyAlignment="1"/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vk.com/search?c%5bname%5d=0&amp;c%5bsection%5d=people&amp;c%5bcompany%5d=%D0%9E%D0%9E%D0%9E%20%22%D0%9A%D0%BE%D0%BF%D0%B8-%D1%82%D1%80%D0%B5%D0%B9%D0%B4%22" TargetMode="External"/><Relationship Id="rId1" Type="http://schemas.openxmlformats.org/officeDocument/2006/relationships/hyperlink" Target="https://vk.com/away.php?utf=1&amp;to=http%3A%2F%2FLivecam.medi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video/preview/3126248573247677444" TargetMode="External"/><Relationship Id="rId3" Type="http://schemas.openxmlformats.org/officeDocument/2006/relationships/hyperlink" Target="https://vk.com/masteerasibiri" TargetMode="External"/><Relationship Id="rId7" Type="http://schemas.openxmlformats.org/officeDocument/2006/relationships/hyperlink" Target="https://siu.ranepa.ru/" TargetMode="External"/><Relationship Id="rId2" Type="http://schemas.openxmlformats.org/officeDocument/2006/relationships/hyperlink" Target="https://vk.com/sandlerfestival" TargetMode="External"/><Relationship Id="rId1" Type="http://schemas.openxmlformats.org/officeDocument/2006/relationships/hyperlink" Target="https://vk.com/club%20105544613?w=wall-105544613_2571%2Fall" TargetMode="External"/><Relationship Id="rId6" Type="http://schemas.openxmlformats.org/officeDocument/2006/relationships/hyperlink" Target="https://vk.com/wall-184885850_1226" TargetMode="External"/><Relationship Id="rId5" Type="http://schemas.openxmlformats.org/officeDocument/2006/relationships/hyperlink" Target="https://vk.com/svyazkifest" TargetMode="External"/><Relationship Id="rId4" Type="http://schemas.openxmlformats.org/officeDocument/2006/relationships/hyperlink" Target="https://vk.com/krilya_vozmojnostei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g%20orod_zavtra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s://vk.com/dominf" TargetMode="External"/><Relationship Id="rId1" Type="http://schemas.openxmlformats.org/officeDocument/2006/relationships/hyperlink" Target="https://timolod.ru/organization/molodezhnye-tsentry/dom_molodezhi_zheleznodorozhnogo_rayona/" TargetMode="External"/><Relationship Id="rId6" Type="http://schemas.openxmlformats.org/officeDocument/2006/relationships/hyperlink" Target="https://vk.com/club105544613" TargetMode="External"/><Relationship Id="rId5" Type="http://schemas.openxmlformats.org/officeDocument/2006/relationships/hyperlink" Target="https://vk.com/public194299134" TargetMode="External"/><Relationship Id="rId4" Type="http://schemas.openxmlformats.org/officeDocument/2006/relationships/hyperlink" Target="https://vk.com/kvartiraaudio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C4" zoomScaleNormal="100" zoomScaleSheetLayoutView="100" workbookViewId="0">
      <selection activeCell="O4" sqref="O1:O1048576"/>
    </sheetView>
  </sheetViews>
  <sheetFormatPr defaultColWidth="9.140625" defaultRowHeight="15" x14ac:dyDescent="0.25"/>
  <cols>
    <col min="1" max="1" width="10.140625" style="30" customWidth="1"/>
    <col min="2" max="2" width="9.140625" style="30"/>
    <col min="3" max="3" width="2.140625" style="30" customWidth="1"/>
    <col min="4" max="7" width="9.140625" style="30"/>
    <col min="8" max="8" width="8.5703125" style="30" customWidth="1"/>
    <col min="9" max="9" width="9.140625" style="30"/>
    <col min="10" max="10" width="9.140625" style="30" customWidth="1"/>
    <col min="11" max="11" width="5.42578125" style="30" customWidth="1"/>
    <col min="12" max="12" width="15.7109375" style="30" customWidth="1"/>
    <col min="13" max="13" width="9.140625" style="30"/>
    <col min="14" max="14" width="35.7109375" style="30" customWidth="1"/>
    <col min="15" max="16384" width="9.140625" style="30"/>
  </cols>
  <sheetData>
    <row r="1" spans="1:14" ht="20.25" x14ac:dyDescent="0.25">
      <c r="A1" s="240" t="s">
        <v>254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2"/>
    </row>
    <row r="2" spans="1:14" ht="38.25" customHeight="1" x14ac:dyDescent="0.25">
      <c r="A2" s="152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153"/>
    </row>
    <row r="3" spans="1:14" ht="19.5" customHeight="1" x14ac:dyDescent="0.25">
      <c r="A3" s="257" t="s">
        <v>198</v>
      </c>
      <c r="B3" s="258"/>
      <c r="C3" s="258"/>
      <c r="D3" s="258"/>
      <c r="E3" s="258"/>
      <c r="F3" s="67"/>
      <c r="G3" s="67"/>
      <c r="H3" s="67"/>
      <c r="I3" s="67"/>
      <c r="J3" s="67"/>
      <c r="K3" s="67"/>
      <c r="L3" s="243"/>
      <c r="M3" s="243"/>
      <c r="N3" s="244"/>
    </row>
    <row r="4" spans="1:14" ht="15.75" x14ac:dyDescent="0.25">
      <c r="A4" s="154" t="s">
        <v>72</v>
      </c>
      <c r="B4" s="256"/>
      <c r="C4" s="256"/>
      <c r="D4" s="256"/>
      <c r="E4" s="256"/>
      <c r="F4" s="67"/>
      <c r="G4" s="67"/>
      <c r="H4" s="67"/>
      <c r="I4" s="67"/>
      <c r="J4" s="67"/>
      <c r="K4" s="67"/>
      <c r="L4" s="67"/>
      <c r="M4" s="67"/>
      <c r="N4" s="153"/>
    </row>
    <row r="5" spans="1:14" ht="21.75" customHeight="1" x14ac:dyDescent="0.25">
      <c r="A5" s="261"/>
      <c r="B5" s="256"/>
      <c r="C5" s="256"/>
      <c r="D5" s="256"/>
      <c r="E5" s="256"/>
      <c r="F5" s="67"/>
      <c r="G5" s="67"/>
      <c r="H5" s="67"/>
      <c r="I5" s="67"/>
      <c r="J5" s="67"/>
      <c r="K5" s="67"/>
      <c r="L5" s="67"/>
      <c r="M5" s="67"/>
      <c r="N5" s="153"/>
    </row>
    <row r="6" spans="1:14" ht="30.75" customHeight="1" x14ac:dyDescent="0.25">
      <c r="A6" s="259"/>
      <c r="B6" s="260"/>
      <c r="C6" s="67"/>
      <c r="D6" s="262"/>
      <c r="E6" s="262"/>
      <c r="F6" s="67"/>
      <c r="G6" s="67"/>
      <c r="H6" s="67"/>
      <c r="I6" s="67"/>
      <c r="J6" s="67"/>
      <c r="K6" s="67"/>
      <c r="L6" s="67"/>
      <c r="M6" s="67"/>
      <c r="N6" s="153"/>
    </row>
    <row r="7" spans="1:14" ht="12.75" customHeight="1" x14ac:dyDescent="0.25">
      <c r="A7" s="263" t="s">
        <v>199</v>
      </c>
      <c r="B7" s="264"/>
      <c r="C7" s="67"/>
      <c r="D7" s="238" t="s">
        <v>200</v>
      </c>
      <c r="E7" s="238"/>
      <c r="F7" s="67"/>
      <c r="G7" s="67"/>
      <c r="H7" s="67"/>
      <c r="I7" s="67"/>
      <c r="J7" s="67"/>
      <c r="K7" s="67"/>
      <c r="L7" s="67"/>
      <c r="M7" s="67"/>
      <c r="N7" s="153"/>
    </row>
    <row r="8" spans="1:14" ht="12.75" customHeight="1" x14ac:dyDescent="0.25">
      <c r="A8" s="155"/>
      <c r="B8" s="239" t="s">
        <v>201</v>
      </c>
      <c r="C8" s="239"/>
      <c r="D8" s="239"/>
      <c r="E8" s="83"/>
      <c r="F8" s="67"/>
      <c r="G8" s="67"/>
      <c r="H8" s="67"/>
      <c r="I8" s="67"/>
      <c r="J8" s="67"/>
      <c r="K8" s="67"/>
      <c r="L8" s="67"/>
      <c r="M8" s="67"/>
      <c r="N8" s="153"/>
    </row>
    <row r="9" spans="1:14" ht="101.25" customHeight="1" x14ac:dyDescent="0.25">
      <c r="A9" s="15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153"/>
    </row>
    <row r="10" spans="1:14" ht="18.75" x14ac:dyDescent="0.3">
      <c r="A10" s="246" t="s">
        <v>93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8"/>
    </row>
    <row r="11" spans="1:14" ht="37.5" customHeight="1" x14ac:dyDescent="0.3">
      <c r="A11" s="249" t="s">
        <v>452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1"/>
    </row>
    <row r="12" spans="1:14" x14ac:dyDescent="0.25">
      <c r="A12" s="252" t="s">
        <v>94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4"/>
    </row>
    <row r="13" spans="1:14" ht="18.75" x14ac:dyDescent="0.3">
      <c r="A13" s="152"/>
      <c r="B13" s="67"/>
      <c r="C13" s="67"/>
      <c r="D13" s="67"/>
      <c r="E13" s="156" t="s">
        <v>95</v>
      </c>
      <c r="F13" s="245">
        <v>2022</v>
      </c>
      <c r="G13" s="245"/>
      <c r="H13" s="255" t="s">
        <v>96</v>
      </c>
      <c r="I13" s="255"/>
      <c r="J13" s="255"/>
      <c r="K13" s="67"/>
      <c r="L13" s="67"/>
      <c r="M13" s="67"/>
      <c r="N13" s="153"/>
    </row>
    <row r="14" spans="1:14" x14ac:dyDescent="0.25">
      <c r="A14" s="152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153"/>
    </row>
    <row r="15" spans="1:14" x14ac:dyDescent="0.25">
      <c r="A15" s="152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153"/>
    </row>
    <row r="16" spans="1:14" x14ac:dyDescent="0.25">
      <c r="A16" s="152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153"/>
    </row>
    <row r="17" spans="1:14" x14ac:dyDescent="0.25">
      <c r="A17" s="152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3"/>
    </row>
    <row r="18" spans="1:14" x14ac:dyDescent="0.25">
      <c r="A18" s="152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3"/>
    </row>
    <row r="19" spans="1:14" x14ac:dyDescent="0.25">
      <c r="A19" s="152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3"/>
    </row>
    <row r="20" spans="1:14" x14ac:dyDescent="0.25">
      <c r="A20" s="152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3"/>
    </row>
    <row r="21" spans="1:14" x14ac:dyDescent="0.25">
      <c r="A21" s="1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3"/>
    </row>
    <row r="22" spans="1:14" x14ac:dyDescent="0.25">
      <c r="A22" s="152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153"/>
    </row>
    <row r="23" spans="1:14" ht="18.75" x14ac:dyDescent="0.25">
      <c r="A23" s="235" t="s">
        <v>187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7"/>
    </row>
    <row r="24" spans="1:14" x14ac:dyDescent="0.25">
      <c r="A24" s="152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3"/>
    </row>
    <row r="25" spans="1:14" x14ac:dyDescent="0.25">
      <c r="A25" s="152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3"/>
    </row>
    <row r="26" spans="1:14" x14ac:dyDescent="0.25">
      <c r="A26" s="152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3"/>
    </row>
    <row r="27" spans="1:14" x14ac:dyDescent="0.25">
      <c r="A27" s="152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3"/>
    </row>
    <row r="28" spans="1:14" x14ac:dyDescent="0.25">
      <c r="A28" s="152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3"/>
    </row>
    <row r="29" spans="1:14" x14ac:dyDescent="0.25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BreakPreview" zoomScale="80" zoomScaleNormal="60" zoomScaleSheetLayoutView="80" workbookViewId="0">
      <selection activeCell="F4" sqref="F4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168" t="s">
        <v>204</v>
      </c>
      <c r="B1" s="169"/>
      <c r="C1" s="169"/>
      <c r="D1" s="169"/>
      <c r="E1" s="44"/>
      <c r="F1" s="44"/>
    </row>
    <row r="2" spans="1:6" ht="18.75" x14ac:dyDescent="0.3">
      <c r="A2" s="168" t="s">
        <v>220</v>
      </c>
      <c r="B2" s="44"/>
      <c r="C2" s="44"/>
      <c r="D2" s="44"/>
      <c r="E2" s="44"/>
      <c r="F2" s="44"/>
    </row>
    <row r="3" spans="1:6" ht="37.5" customHeight="1" x14ac:dyDescent="0.3">
      <c r="A3" s="187">
        <v>1</v>
      </c>
      <c r="B3" s="200" t="s">
        <v>230</v>
      </c>
      <c r="C3" s="169"/>
      <c r="D3" s="169"/>
      <c r="E3" s="169"/>
      <c r="F3" s="87" t="s">
        <v>273</v>
      </c>
    </row>
    <row r="4" spans="1:6" ht="62.25" customHeight="1" x14ac:dyDescent="0.3">
      <c r="A4" s="187">
        <v>2</v>
      </c>
      <c r="B4" s="86" t="s">
        <v>205</v>
      </c>
      <c r="C4" s="169"/>
      <c r="D4" s="169"/>
      <c r="E4" s="169"/>
      <c r="F4" s="87" t="s">
        <v>274</v>
      </c>
    </row>
    <row r="5" spans="1:6" ht="75.75" customHeight="1" x14ac:dyDescent="0.3">
      <c r="A5" s="187">
        <v>4</v>
      </c>
      <c r="B5" s="87" t="s">
        <v>228</v>
      </c>
      <c r="C5" s="169"/>
      <c r="D5" s="173"/>
      <c r="E5" s="169"/>
      <c r="F5" s="87" t="s">
        <v>275</v>
      </c>
    </row>
    <row r="6" spans="1:6" ht="22.5" customHeight="1" x14ac:dyDescent="0.3">
      <c r="A6" s="187">
        <v>5</v>
      </c>
      <c r="B6" s="86" t="s">
        <v>231</v>
      </c>
      <c r="C6" s="169"/>
      <c r="D6" s="169"/>
      <c r="E6" s="169"/>
      <c r="F6" s="87" t="s">
        <v>276</v>
      </c>
    </row>
    <row r="7" spans="1:6" ht="96" customHeight="1" x14ac:dyDescent="0.3">
      <c r="A7" s="187">
        <v>6</v>
      </c>
      <c r="B7" s="87" t="s">
        <v>229</v>
      </c>
      <c r="C7" s="169"/>
      <c r="D7" s="169"/>
      <c r="E7" s="169"/>
      <c r="F7" s="87" t="s">
        <v>277</v>
      </c>
    </row>
    <row r="8" spans="1:6" ht="72.75" customHeight="1" x14ac:dyDescent="0.3">
      <c r="A8" s="187">
        <v>7</v>
      </c>
      <c r="B8" s="87" t="s">
        <v>224</v>
      </c>
      <c r="C8" s="169"/>
      <c r="D8" s="169"/>
      <c r="E8" s="169"/>
      <c r="F8" s="87" t="s">
        <v>278</v>
      </c>
    </row>
    <row r="9" spans="1:6" ht="96.75" customHeight="1" x14ac:dyDescent="0.3">
      <c r="A9" s="187">
        <v>8</v>
      </c>
      <c r="B9" s="87" t="s">
        <v>225</v>
      </c>
      <c r="C9" s="169"/>
      <c r="D9" s="169"/>
      <c r="E9" s="169"/>
      <c r="F9" s="87" t="s">
        <v>279</v>
      </c>
    </row>
    <row r="10" spans="1:6" ht="48.75" customHeight="1" x14ac:dyDescent="0.3">
      <c r="A10" s="187">
        <v>9</v>
      </c>
      <c r="B10" s="87" t="s">
        <v>223</v>
      </c>
      <c r="C10" s="169"/>
      <c r="D10" s="169"/>
      <c r="E10" s="169"/>
      <c r="F10" s="87" t="s">
        <v>280</v>
      </c>
    </row>
    <row r="11" spans="1:6" ht="78" customHeight="1" x14ac:dyDescent="0.3">
      <c r="A11" s="187">
        <v>10</v>
      </c>
      <c r="B11" s="87" t="s">
        <v>227</v>
      </c>
      <c r="C11" s="169"/>
      <c r="D11" s="169"/>
      <c r="E11" s="169"/>
      <c r="F11" s="87" t="s">
        <v>282</v>
      </c>
    </row>
    <row r="12" spans="1:6" ht="60.75" customHeight="1" x14ac:dyDescent="0.3">
      <c r="A12" s="187">
        <v>11</v>
      </c>
      <c r="B12" s="87" t="s">
        <v>226</v>
      </c>
      <c r="C12" s="169"/>
      <c r="D12" s="169"/>
      <c r="E12" s="169"/>
      <c r="F12" s="201" t="s">
        <v>281</v>
      </c>
    </row>
  </sheetData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view="pageBreakPreview" topLeftCell="A7" zoomScale="90" zoomScaleNormal="100" zoomScaleSheetLayoutView="90" workbookViewId="0">
      <selection activeCell="G14" sqref="G14:G15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282" t="s">
        <v>82</v>
      </c>
      <c r="B1" s="282"/>
      <c r="C1" s="282"/>
      <c r="D1" s="282"/>
      <c r="E1" s="282"/>
      <c r="F1" s="282"/>
      <c r="G1" s="282"/>
      <c r="H1" s="282"/>
    </row>
    <row r="2" spans="1:9" s="4" customFormat="1" ht="18.75" x14ac:dyDescent="0.3">
      <c r="A2" s="31" t="s">
        <v>68</v>
      </c>
      <c r="B2" s="31"/>
      <c r="C2" s="31"/>
      <c r="D2" s="31"/>
      <c r="E2" s="31"/>
      <c r="F2" s="31"/>
      <c r="G2" s="31"/>
      <c r="H2" s="31"/>
    </row>
    <row r="3" spans="1:9" s="1" customFormat="1" ht="21" customHeight="1" x14ac:dyDescent="0.3">
      <c r="A3" s="283" t="s">
        <v>56</v>
      </c>
      <c r="B3" s="286" t="s">
        <v>71</v>
      </c>
      <c r="C3" s="289" t="s">
        <v>175</v>
      </c>
      <c r="D3" s="290"/>
      <c r="E3" s="289" t="s">
        <v>191</v>
      </c>
      <c r="F3" s="290"/>
      <c r="G3" s="293" t="s">
        <v>0</v>
      </c>
      <c r="H3" s="293"/>
    </row>
    <row r="4" spans="1:9" s="1" customFormat="1" ht="54" customHeight="1" x14ac:dyDescent="0.3">
      <c r="A4" s="284"/>
      <c r="B4" s="287"/>
      <c r="C4" s="291"/>
      <c r="D4" s="292"/>
      <c r="E4" s="291"/>
      <c r="F4" s="288"/>
      <c r="G4" s="293" t="s">
        <v>176</v>
      </c>
      <c r="H4" s="293" t="s">
        <v>192</v>
      </c>
    </row>
    <row r="5" spans="1:9" s="1" customFormat="1" ht="18.75" hidden="1" customHeight="1" x14ac:dyDescent="0.3">
      <c r="A5" s="284"/>
      <c r="B5" s="287"/>
      <c r="C5" s="32"/>
      <c r="D5" s="32"/>
      <c r="E5" s="32"/>
      <c r="F5" s="33"/>
      <c r="G5" s="293"/>
      <c r="H5" s="293"/>
    </row>
    <row r="6" spans="1:9" s="1" customFormat="1" ht="21.75" customHeight="1" x14ac:dyDescent="0.3">
      <c r="A6" s="285"/>
      <c r="B6" s="288"/>
      <c r="C6" s="122" t="s">
        <v>53</v>
      </c>
      <c r="D6" s="122" t="s">
        <v>83</v>
      </c>
      <c r="E6" s="122" t="s">
        <v>53</v>
      </c>
      <c r="F6" s="125" t="s">
        <v>83</v>
      </c>
      <c r="G6" s="293"/>
      <c r="H6" s="293"/>
    </row>
    <row r="7" spans="1:9" s="1" customFormat="1" ht="39" customHeight="1" x14ac:dyDescent="0.3">
      <c r="A7" s="34">
        <v>1</v>
      </c>
      <c r="B7" s="35" t="s">
        <v>54</v>
      </c>
      <c r="C7" s="123">
        <v>6</v>
      </c>
      <c r="D7" s="123">
        <v>6</v>
      </c>
      <c r="E7" s="123">
        <v>98</v>
      </c>
      <c r="F7" s="123">
        <v>97</v>
      </c>
      <c r="G7" s="123">
        <v>0</v>
      </c>
      <c r="H7" s="123">
        <v>0</v>
      </c>
    </row>
    <row r="8" spans="1:9" s="1" customFormat="1" ht="39" customHeight="1" x14ac:dyDescent="0.3">
      <c r="A8" s="34">
        <v>2</v>
      </c>
      <c r="B8" s="35" t="s">
        <v>55</v>
      </c>
      <c r="C8" s="123">
        <v>1</v>
      </c>
      <c r="D8" s="123">
        <v>1</v>
      </c>
      <c r="E8" s="123">
        <v>12</v>
      </c>
      <c r="F8" s="123">
        <v>15</v>
      </c>
      <c r="G8" s="123">
        <v>0</v>
      </c>
      <c r="H8" s="123">
        <v>0</v>
      </c>
    </row>
    <row r="9" spans="1:9" s="1" customFormat="1" ht="19.5" customHeight="1" x14ac:dyDescent="0.3">
      <c r="A9" s="270">
        <v>3</v>
      </c>
      <c r="B9" s="72" t="s">
        <v>63</v>
      </c>
      <c r="C9" s="272">
        <v>0</v>
      </c>
      <c r="D9" s="272">
        <v>0</v>
      </c>
      <c r="E9" s="274">
        <v>0</v>
      </c>
      <c r="F9" s="275"/>
      <c r="G9" s="272">
        <v>0</v>
      </c>
      <c r="H9" s="70">
        <v>0</v>
      </c>
    </row>
    <row r="10" spans="1:9" s="1" customFormat="1" ht="18.75" customHeight="1" x14ac:dyDescent="0.3">
      <c r="A10" s="271"/>
      <c r="B10" s="72" t="s">
        <v>85</v>
      </c>
      <c r="C10" s="273"/>
      <c r="D10" s="273"/>
      <c r="E10" s="123">
        <v>0</v>
      </c>
      <c r="F10" s="123">
        <v>0</v>
      </c>
      <c r="G10" s="273"/>
      <c r="H10" s="123">
        <v>0</v>
      </c>
    </row>
    <row r="11" spans="1:9" s="1" customFormat="1" ht="56.25" customHeight="1" x14ac:dyDescent="0.3">
      <c r="A11" s="34">
        <v>4</v>
      </c>
      <c r="B11" s="36" t="s">
        <v>64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</row>
    <row r="12" spans="1:9" s="1" customFormat="1" ht="56.25" x14ac:dyDescent="0.3">
      <c r="A12" s="34">
        <v>5</v>
      </c>
      <c r="B12" s="35" t="s">
        <v>65</v>
      </c>
      <c r="C12" s="123">
        <v>7</v>
      </c>
      <c r="D12" s="123">
        <v>7</v>
      </c>
      <c r="E12" s="123">
        <v>149</v>
      </c>
      <c r="F12" s="123">
        <v>177</v>
      </c>
      <c r="G12" s="123">
        <v>0</v>
      </c>
      <c r="H12" s="123">
        <v>0</v>
      </c>
    </row>
    <row r="13" spans="1:9" s="1" customFormat="1" ht="39" customHeight="1" x14ac:dyDescent="0.3">
      <c r="A13" s="34">
        <v>6</v>
      </c>
      <c r="B13" s="36" t="s">
        <v>66</v>
      </c>
      <c r="C13" s="123">
        <v>4</v>
      </c>
      <c r="D13" s="123">
        <v>4</v>
      </c>
      <c r="E13" s="123">
        <v>61</v>
      </c>
      <c r="F13" s="123">
        <v>73</v>
      </c>
      <c r="G13" s="123">
        <v>0</v>
      </c>
      <c r="H13" s="123">
        <v>0</v>
      </c>
    </row>
    <row r="14" spans="1:9" s="2" customFormat="1" ht="39" customHeight="1" x14ac:dyDescent="0.3">
      <c r="A14" s="276" t="s">
        <v>84</v>
      </c>
      <c r="B14" s="277"/>
      <c r="C14" s="280">
        <f>C13+C12+C11+C9+C8+C7</f>
        <v>18</v>
      </c>
      <c r="D14" s="280">
        <f>D13+D12+D11+D9+D8+D7</f>
        <v>18</v>
      </c>
      <c r="E14" s="37">
        <f>E7+E8+E11+E12+E13</f>
        <v>320</v>
      </c>
      <c r="F14" s="37">
        <f>F7+F8+F11+F12+F13</f>
        <v>362</v>
      </c>
      <c r="G14" s="280">
        <f>G7+G8+G9+G11+G12+G13</f>
        <v>0</v>
      </c>
      <c r="H14" s="37"/>
      <c r="I14" s="80"/>
    </row>
    <row r="15" spans="1:9" ht="39" customHeight="1" x14ac:dyDescent="0.25">
      <c r="A15" s="278"/>
      <c r="B15" s="279"/>
      <c r="C15" s="281"/>
      <c r="D15" s="281"/>
      <c r="E15" s="38">
        <f>E10</f>
        <v>0</v>
      </c>
      <c r="F15" s="38">
        <f>F10</f>
        <v>0</v>
      </c>
      <c r="G15" s="281"/>
      <c r="H15" s="38"/>
    </row>
    <row r="16" spans="1:9" ht="18.75" x14ac:dyDescent="0.3">
      <c r="A16" s="265" t="s">
        <v>190</v>
      </c>
      <c r="B16" s="266"/>
      <c r="C16" s="267">
        <f>F14+E9</f>
        <v>362</v>
      </c>
      <c r="D16" s="268"/>
      <c r="E16" s="268"/>
      <c r="F16" s="268"/>
      <c r="G16" s="268"/>
      <c r="H16" s="269"/>
      <c r="I16" s="77">
        <f>F14+F15</f>
        <v>362</v>
      </c>
    </row>
    <row r="17" spans="8:32" s="3" customFormat="1" x14ac:dyDescent="0.25"/>
    <row r="18" spans="8:32" s="3" customFormat="1" ht="15" customHeight="1" x14ac:dyDescent="0.3">
      <c r="I18" s="8"/>
      <c r="J18" s="8"/>
      <c r="K18" s="8"/>
      <c r="L18" s="8"/>
      <c r="M18" s="8"/>
      <c r="N18" s="8"/>
      <c r="O18" s="8"/>
      <c r="P18" s="8"/>
      <c r="Q18" s="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8:32" s="3" customFormat="1" ht="15" customHeight="1" x14ac:dyDescent="0.3">
      <c r="I19" s="8"/>
      <c r="J19" s="8"/>
      <c r="K19" s="8"/>
      <c r="L19" s="8"/>
      <c r="M19" s="8"/>
      <c r="N19" s="8"/>
      <c r="O19" s="8"/>
      <c r="P19" s="8"/>
      <c r="Q19" s="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8:32" s="3" customFormat="1" ht="18.75" x14ac:dyDescent="0.3">
      <c r="I20" s="10"/>
      <c r="J20" s="11"/>
      <c r="K20" s="12"/>
      <c r="L20" s="11"/>
      <c r="M20" s="11"/>
      <c r="N20" s="11"/>
      <c r="O20" s="13"/>
      <c r="P20" s="11"/>
      <c r="Q20" s="11"/>
      <c r="R20" s="12"/>
      <c r="S20" s="11"/>
      <c r="T20" s="11"/>
      <c r="U20" s="14"/>
      <c r="V20" s="12"/>
      <c r="W20" s="15"/>
      <c r="X20" s="11"/>
      <c r="Y20" s="12"/>
      <c r="Z20" s="11"/>
      <c r="AA20" s="11"/>
      <c r="AB20" s="12"/>
      <c r="AC20" s="9"/>
      <c r="AD20" s="9"/>
      <c r="AE20" s="9"/>
      <c r="AF20" s="9"/>
    </row>
    <row r="21" spans="8:32" s="3" customFormat="1" ht="18.75" x14ac:dyDescent="0.3">
      <c r="I21" s="10"/>
      <c r="J21" s="11"/>
      <c r="K21" s="12"/>
      <c r="L21" s="11"/>
      <c r="M21" s="11"/>
      <c r="N21" s="11"/>
      <c r="O21" s="13"/>
      <c r="P21" s="11"/>
      <c r="Q21" s="11"/>
      <c r="R21" s="12"/>
      <c r="S21" s="11"/>
      <c r="T21" s="11"/>
      <c r="U21" s="14"/>
      <c r="V21" s="12"/>
      <c r="W21" s="15"/>
      <c r="X21" s="11"/>
      <c r="Y21" s="12"/>
      <c r="Z21" s="11"/>
      <c r="AA21" s="11"/>
      <c r="AB21" s="12"/>
      <c r="AC21" s="9"/>
      <c r="AD21" s="9"/>
      <c r="AE21" s="9"/>
      <c r="AF21" s="9"/>
    </row>
    <row r="22" spans="8:32" s="3" customFormat="1" ht="18.75" x14ac:dyDescent="0.3">
      <c r="I22" s="10"/>
      <c r="J22" s="11"/>
      <c r="K22" s="12"/>
      <c r="L22" s="11"/>
      <c r="M22" s="11"/>
      <c r="N22" s="11"/>
      <c r="O22" s="13"/>
      <c r="P22" s="11"/>
      <c r="Q22" s="11"/>
      <c r="R22" s="12"/>
      <c r="S22" s="11"/>
      <c r="T22" s="11"/>
      <c r="U22" s="14"/>
      <c r="V22" s="12"/>
      <c r="W22" s="15"/>
      <c r="X22" s="11"/>
      <c r="Y22" s="12"/>
      <c r="Z22" s="11"/>
      <c r="AA22" s="11"/>
      <c r="AB22" s="12"/>
      <c r="AC22" s="9"/>
      <c r="AD22" s="9"/>
      <c r="AE22" s="9"/>
      <c r="AF22" s="9"/>
    </row>
    <row r="23" spans="8:32" s="3" customFormat="1" ht="18.75" x14ac:dyDescent="0.3">
      <c r="I23" s="10"/>
      <c r="J23" s="11"/>
      <c r="K23" s="12"/>
      <c r="L23" s="11"/>
      <c r="M23" s="11"/>
      <c r="N23" s="11"/>
      <c r="O23" s="13"/>
      <c r="P23" s="11"/>
      <c r="Q23" s="11"/>
      <c r="R23" s="12"/>
      <c r="S23" s="11"/>
      <c r="T23" s="11"/>
      <c r="U23" s="14"/>
      <c r="V23" s="12"/>
      <c r="W23" s="15"/>
      <c r="X23" s="11"/>
      <c r="Y23" s="12"/>
      <c r="Z23" s="11"/>
      <c r="AA23" s="11"/>
      <c r="AB23" s="12"/>
      <c r="AC23" s="9"/>
      <c r="AD23" s="9"/>
      <c r="AE23" s="9"/>
      <c r="AF23" s="9"/>
    </row>
    <row r="24" spans="8:32" s="3" customFormat="1" ht="18.75" x14ac:dyDescent="0.3">
      <c r="I24" s="10"/>
      <c r="J24" s="11"/>
      <c r="K24" s="12"/>
      <c r="L24" s="11"/>
      <c r="M24" s="11"/>
      <c r="N24" s="11"/>
      <c r="O24" s="13"/>
      <c r="P24" s="11"/>
      <c r="Q24" s="11"/>
      <c r="R24" s="12"/>
      <c r="S24" s="11"/>
      <c r="T24" s="11"/>
      <c r="U24" s="11"/>
      <c r="V24" s="12"/>
      <c r="W24" s="15"/>
      <c r="X24" s="11"/>
      <c r="Y24" s="12"/>
      <c r="Z24" s="11"/>
      <c r="AA24" s="11"/>
      <c r="AB24" s="12"/>
      <c r="AC24" s="9"/>
      <c r="AD24" s="9"/>
      <c r="AE24" s="9"/>
      <c r="AF24" s="9"/>
    </row>
    <row r="25" spans="8:32" s="3" customFormat="1" ht="18.75" customHeight="1" x14ac:dyDescent="0.3">
      <c r="I25" s="8"/>
      <c r="J25" s="11"/>
      <c r="K25" s="12"/>
      <c r="L25" s="11"/>
      <c r="M25" s="11"/>
      <c r="N25" s="12"/>
      <c r="O25" s="13"/>
      <c r="P25" s="11"/>
      <c r="Q25" s="11"/>
      <c r="R25" s="12"/>
      <c r="S25" s="12"/>
      <c r="T25" s="11"/>
      <c r="U25" s="12"/>
      <c r="V25" s="12"/>
      <c r="W25" s="15"/>
      <c r="X25" s="11"/>
      <c r="Y25" s="12"/>
      <c r="Z25" s="11"/>
      <c r="AA25" s="12"/>
      <c r="AB25" s="12"/>
      <c r="AC25" s="9"/>
      <c r="AD25" s="9"/>
      <c r="AE25" s="9"/>
      <c r="AF25" s="9"/>
    </row>
    <row r="26" spans="8:32" s="3" customFormat="1" ht="18.75" x14ac:dyDescent="0.3">
      <c r="I26" s="10"/>
      <c r="J26" s="11"/>
      <c r="K26" s="12"/>
      <c r="L26" s="11"/>
      <c r="M26" s="11"/>
      <c r="N26" s="11"/>
      <c r="O26" s="13"/>
      <c r="P26" s="11"/>
      <c r="Q26" s="11"/>
      <c r="R26" s="12"/>
      <c r="S26" s="12"/>
      <c r="T26" s="11"/>
      <c r="U26" s="14"/>
      <c r="V26" s="12"/>
      <c r="W26" s="15"/>
      <c r="X26" s="11"/>
      <c r="Y26" s="12"/>
      <c r="Z26" s="11"/>
      <c r="AA26" s="11"/>
      <c r="AB26" s="12"/>
      <c r="AC26" s="9"/>
      <c r="AD26" s="9"/>
      <c r="AE26" s="9"/>
      <c r="AF26" s="9"/>
    </row>
    <row r="27" spans="8:32" s="3" customFormat="1" ht="18.75" x14ac:dyDescent="0.3">
      <c r="I27" s="10"/>
      <c r="J27" s="11"/>
      <c r="K27" s="12"/>
      <c r="L27" s="11"/>
      <c r="M27" s="11"/>
      <c r="N27" s="11"/>
      <c r="O27" s="13"/>
      <c r="P27" s="11"/>
      <c r="Q27" s="11"/>
      <c r="R27" s="12"/>
      <c r="S27" s="11"/>
      <c r="T27" s="11"/>
      <c r="U27" s="14"/>
      <c r="V27" s="12"/>
      <c r="W27" s="15"/>
      <c r="X27" s="11"/>
      <c r="Y27" s="12"/>
      <c r="Z27" s="11"/>
      <c r="AA27" s="11"/>
      <c r="AB27" s="12"/>
      <c r="AC27" s="9"/>
      <c r="AD27" s="9"/>
      <c r="AE27" s="9"/>
      <c r="AF27" s="9"/>
    </row>
    <row r="28" spans="8:32" ht="18.75" x14ac:dyDescent="0.3">
      <c r="I28" s="10"/>
      <c r="J28" s="11"/>
      <c r="K28" s="12"/>
      <c r="L28" s="11"/>
      <c r="M28" s="11"/>
      <c r="N28" s="11"/>
      <c r="O28" s="13"/>
      <c r="P28" s="11"/>
      <c r="Q28" s="11"/>
      <c r="R28" s="12"/>
      <c r="S28" s="11"/>
      <c r="T28" s="11"/>
      <c r="U28" s="14"/>
      <c r="V28" s="12"/>
      <c r="W28" s="15"/>
      <c r="X28" s="11"/>
      <c r="Y28" s="12"/>
      <c r="Z28" s="11"/>
      <c r="AA28" s="11"/>
      <c r="AB28" s="12"/>
      <c r="AC28" s="9"/>
      <c r="AD28" s="9"/>
      <c r="AE28" s="9"/>
      <c r="AF28" s="9"/>
    </row>
    <row r="29" spans="8:32" ht="18.75" x14ac:dyDescent="0.3">
      <c r="I29" s="16"/>
      <c r="J29" s="11"/>
      <c r="K29" s="12"/>
      <c r="L29" s="11"/>
      <c r="M29" s="11"/>
      <c r="N29" s="11"/>
      <c r="O29" s="13"/>
      <c r="P29" s="11"/>
      <c r="Q29" s="11"/>
      <c r="R29" s="12"/>
      <c r="S29" s="11"/>
      <c r="T29" s="11"/>
      <c r="U29" s="14"/>
      <c r="V29" s="12"/>
      <c r="W29" s="15"/>
      <c r="X29" s="11"/>
      <c r="Y29" s="12"/>
      <c r="Z29" s="11"/>
      <c r="AA29" s="11"/>
      <c r="AB29" s="12"/>
      <c r="AC29" s="9"/>
      <c r="AD29" s="9"/>
      <c r="AE29" s="9"/>
      <c r="AF29" s="9"/>
    </row>
    <row r="30" spans="8:32" ht="18.75" x14ac:dyDescent="0.3">
      <c r="I30" s="16"/>
      <c r="J30" s="11"/>
      <c r="K30" s="12"/>
      <c r="L30" s="11"/>
      <c r="M30" s="11"/>
      <c r="N30" s="11"/>
      <c r="O30" s="13"/>
      <c r="P30" s="11"/>
      <c r="Q30" s="11"/>
      <c r="R30" s="12"/>
      <c r="S30" s="11"/>
      <c r="T30" s="11"/>
      <c r="U30" s="14"/>
      <c r="V30" s="12"/>
      <c r="W30" s="15"/>
      <c r="X30" s="11"/>
      <c r="Y30" s="12"/>
      <c r="Z30" s="11"/>
      <c r="AA30" s="11"/>
      <c r="AB30" s="12"/>
      <c r="AC30" s="9"/>
      <c r="AD30" s="9"/>
      <c r="AE30" s="9"/>
      <c r="AF30" s="9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7" customFormat="1" ht="15" customHeight="1" x14ac:dyDescent="0.25"/>
  </sheetData>
  <sheetProtection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F14" sqref="F14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294" t="s">
        <v>69</v>
      </c>
      <c r="B1" s="294"/>
      <c r="C1" s="294"/>
      <c r="D1" s="6"/>
    </row>
    <row r="2" spans="1:4" ht="38.25" customHeight="1" x14ac:dyDescent="0.25">
      <c r="A2" s="131" t="s">
        <v>1</v>
      </c>
      <c r="B2" s="130" t="s">
        <v>2</v>
      </c>
      <c r="C2" s="130" t="s">
        <v>70</v>
      </c>
      <c r="D2" s="7"/>
    </row>
    <row r="3" spans="1:4" ht="18.75" x14ac:dyDescent="0.25">
      <c r="A3" s="81" t="s">
        <v>3</v>
      </c>
      <c r="B3" s="132">
        <f>SUM(B4:B8)</f>
        <v>354</v>
      </c>
      <c r="C3" s="133" t="s">
        <v>232</v>
      </c>
      <c r="D3" s="7"/>
    </row>
    <row r="4" spans="1:4" ht="18.75" customHeight="1" x14ac:dyDescent="0.25">
      <c r="A4" s="72" t="s">
        <v>4</v>
      </c>
      <c r="B4" s="134">
        <v>5</v>
      </c>
      <c r="C4" s="135">
        <v>1.38</v>
      </c>
      <c r="D4" s="10"/>
    </row>
    <row r="5" spans="1:4" ht="18.75" customHeight="1" x14ac:dyDescent="0.25">
      <c r="A5" s="72" t="s">
        <v>5</v>
      </c>
      <c r="B5" s="134">
        <v>34</v>
      </c>
      <c r="C5" s="135">
        <v>9.39</v>
      </c>
      <c r="D5" s="10"/>
    </row>
    <row r="6" spans="1:4" ht="18.75" customHeight="1" x14ac:dyDescent="0.25">
      <c r="A6" s="72" t="s">
        <v>6</v>
      </c>
      <c r="B6" s="134">
        <v>156</v>
      </c>
      <c r="C6" s="135">
        <v>43.09</v>
      </c>
      <c r="D6" s="10"/>
    </row>
    <row r="7" spans="1:4" ht="18.75" customHeight="1" x14ac:dyDescent="0.25">
      <c r="A7" s="72" t="s">
        <v>67</v>
      </c>
      <c r="B7" s="134">
        <v>134</v>
      </c>
      <c r="C7" s="135">
        <v>37.01</v>
      </c>
      <c r="D7" s="10"/>
    </row>
    <row r="8" spans="1:4" ht="18.75" customHeight="1" x14ac:dyDescent="0.25">
      <c r="A8" s="72" t="s">
        <v>255</v>
      </c>
      <c r="B8" s="134">
        <v>25</v>
      </c>
      <c r="C8" s="135">
        <v>6.9</v>
      </c>
      <c r="D8" s="10"/>
    </row>
    <row r="9" spans="1:4" ht="18.75" customHeight="1" x14ac:dyDescent="0.25">
      <c r="A9" s="72" t="s">
        <v>256</v>
      </c>
      <c r="B9" s="134">
        <v>8</v>
      </c>
      <c r="C9" s="135">
        <v>2.2000000000000002</v>
      </c>
      <c r="D9" s="10"/>
    </row>
    <row r="10" spans="1:4" ht="18.75" x14ac:dyDescent="0.25">
      <c r="A10" s="81" t="s">
        <v>7</v>
      </c>
      <c r="B10" s="132">
        <f>SUM(B11:B16)</f>
        <v>362</v>
      </c>
      <c r="C10" s="133" t="s">
        <v>232</v>
      </c>
      <c r="D10" s="7"/>
    </row>
    <row r="11" spans="1:4" ht="18.75" customHeight="1" x14ac:dyDescent="0.25">
      <c r="A11" s="72" t="s">
        <v>8</v>
      </c>
      <c r="B11" s="134">
        <v>4</v>
      </c>
      <c r="C11" s="135">
        <v>1.1000000000000001</v>
      </c>
      <c r="D11" s="10"/>
    </row>
    <row r="12" spans="1:4" ht="18.75" customHeight="1" x14ac:dyDescent="0.25">
      <c r="A12" s="72" t="s">
        <v>9</v>
      </c>
      <c r="B12" s="134">
        <v>112</v>
      </c>
      <c r="C12" s="135">
        <v>30.93</v>
      </c>
      <c r="D12" s="10"/>
    </row>
    <row r="13" spans="1:4" ht="18.75" customHeight="1" x14ac:dyDescent="0.25">
      <c r="A13" s="72" t="s">
        <v>258</v>
      </c>
      <c r="B13" s="134">
        <v>79</v>
      </c>
      <c r="C13" s="135">
        <v>21.82</v>
      </c>
      <c r="D13" s="10"/>
    </row>
    <row r="14" spans="1:4" ht="18.75" customHeight="1" x14ac:dyDescent="0.25">
      <c r="A14" s="72" t="s">
        <v>259</v>
      </c>
      <c r="B14" s="134">
        <v>89</v>
      </c>
      <c r="C14" s="135">
        <v>24.58</v>
      </c>
      <c r="D14" s="10"/>
    </row>
    <row r="15" spans="1:4" ht="18.75" customHeight="1" x14ac:dyDescent="0.25">
      <c r="A15" s="72" t="s">
        <v>10</v>
      </c>
      <c r="B15" s="134">
        <v>62</v>
      </c>
      <c r="C15" s="135">
        <v>17.12</v>
      </c>
      <c r="D15" s="10"/>
    </row>
    <row r="16" spans="1:4" ht="18.75" x14ac:dyDescent="0.25">
      <c r="A16" s="72" t="s">
        <v>195</v>
      </c>
      <c r="B16" s="134">
        <v>16</v>
      </c>
      <c r="C16" s="135">
        <v>4.41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view="pageBreakPreview" zoomScale="80" zoomScaleNormal="80" zoomScaleSheetLayoutView="80" workbookViewId="0">
      <selection activeCell="L43" sqref="L43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1" width="15.7109375" style="1" customWidth="1"/>
    <col min="12" max="12" width="18.5703125" style="1" customWidth="1"/>
  </cols>
  <sheetData>
    <row r="1" spans="1:12" s="18" customFormat="1" x14ac:dyDescent="0.3">
      <c r="A1" s="294" t="s">
        <v>92</v>
      </c>
      <c r="B1" s="294"/>
      <c r="C1" s="294"/>
      <c r="D1" s="294"/>
      <c r="E1" s="294"/>
      <c r="F1" s="294"/>
      <c r="G1" s="294"/>
      <c r="H1" s="294"/>
      <c r="I1" s="294"/>
      <c r="J1" s="294"/>
      <c r="K1" s="127"/>
      <c r="L1" s="127"/>
    </row>
    <row r="2" spans="1:12" s="5" customFormat="1" ht="37.5" customHeight="1" x14ac:dyDescent="0.25">
      <c r="A2" s="298" t="s">
        <v>56</v>
      </c>
      <c r="B2" s="293" t="s">
        <v>49</v>
      </c>
      <c r="C2" s="293" t="s">
        <v>50</v>
      </c>
      <c r="D2" s="293"/>
      <c r="E2" s="293" t="s">
        <v>51</v>
      </c>
      <c r="F2" s="293" t="s">
        <v>52</v>
      </c>
      <c r="G2" s="293" t="s">
        <v>57</v>
      </c>
      <c r="H2" s="293"/>
      <c r="I2" s="293"/>
      <c r="J2" s="293" t="s">
        <v>58</v>
      </c>
      <c r="K2" s="293" t="s">
        <v>209</v>
      </c>
      <c r="L2" s="293" t="s">
        <v>197</v>
      </c>
    </row>
    <row r="3" spans="1:12" s="5" customFormat="1" ht="57.75" customHeight="1" x14ac:dyDescent="0.25">
      <c r="A3" s="298"/>
      <c r="B3" s="293"/>
      <c r="C3" s="130" t="s">
        <v>53</v>
      </c>
      <c r="D3" s="130" t="s">
        <v>83</v>
      </c>
      <c r="E3" s="293"/>
      <c r="F3" s="293"/>
      <c r="G3" s="130" t="s">
        <v>59</v>
      </c>
      <c r="H3" s="130" t="s">
        <v>208</v>
      </c>
      <c r="I3" s="130" t="s">
        <v>60</v>
      </c>
      <c r="J3" s="293"/>
      <c r="K3" s="293"/>
      <c r="L3" s="293"/>
    </row>
    <row r="4" spans="1:12" s="5" customFormat="1" ht="75" customHeight="1" x14ac:dyDescent="0.25">
      <c r="A4" s="47" t="s">
        <v>61</v>
      </c>
      <c r="B4" s="74" t="s">
        <v>54</v>
      </c>
      <c r="C4" s="74">
        <v>3</v>
      </c>
      <c r="D4" s="74">
        <v>3</v>
      </c>
      <c r="E4" s="74"/>
      <c r="F4" s="74"/>
      <c r="G4" s="74">
        <f t="shared" ref="G4:L4" si="0">SUM(G5,G7,G11)</f>
        <v>120</v>
      </c>
      <c r="H4" s="74">
        <f t="shared" si="0"/>
        <v>9</v>
      </c>
      <c r="I4" s="74">
        <f t="shared" si="0"/>
        <v>234719</v>
      </c>
      <c r="J4" s="74">
        <f t="shared" si="0"/>
        <v>1</v>
      </c>
      <c r="K4" s="74">
        <f t="shared" si="0"/>
        <v>0</v>
      </c>
      <c r="L4" s="74">
        <f t="shared" si="0"/>
        <v>400000</v>
      </c>
    </row>
    <row r="5" spans="1:12" s="5" customFormat="1" ht="21.6" customHeight="1" x14ac:dyDescent="0.25">
      <c r="A5" s="46"/>
      <c r="B5" s="94" t="s">
        <v>210</v>
      </c>
      <c r="C5" s="148">
        <v>0</v>
      </c>
      <c r="D5" s="148">
        <v>0</v>
      </c>
      <c r="E5" s="136"/>
      <c r="F5" s="96"/>
      <c r="G5" s="148">
        <f t="shared" ref="G5:L5" si="1">SUM(G6:G6)</f>
        <v>0</v>
      </c>
      <c r="H5" s="148">
        <f t="shared" si="1"/>
        <v>0</v>
      </c>
      <c r="I5" s="95">
        <f t="shared" si="1"/>
        <v>0</v>
      </c>
      <c r="J5" s="96">
        <f t="shared" si="1"/>
        <v>0</v>
      </c>
      <c r="K5" s="96">
        <f t="shared" si="1"/>
        <v>0</v>
      </c>
      <c r="L5" s="97">
        <f t="shared" si="1"/>
        <v>0</v>
      </c>
    </row>
    <row r="6" spans="1:12" s="5" customFormat="1" x14ac:dyDescent="0.25">
      <c r="A6" s="46"/>
      <c r="C6" s="45"/>
      <c r="D6" s="45"/>
      <c r="E6" s="73"/>
      <c r="F6" s="73"/>
      <c r="G6" s="19"/>
      <c r="H6" s="19"/>
      <c r="I6" s="19"/>
      <c r="J6" s="82"/>
      <c r="K6" s="82"/>
      <c r="L6" s="82"/>
    </row>
    <row r="7" spans="1:12" s="5" customFormat="1" x14ac:dyDescent="0.25">
      <c r="A7" s="46"/>
      <c r="B7" s="94" t="s">
        <v>211</v>
      </c>
      <c r="C7" s="148">
        <v>3</v>
      </c>
      <c r="D7" s="149">
        <v>3</v>
      </c>
      <c r="E7" s="136"/>
      <c r="F7" s="96"/>
      <c r="G7" s="148">
        <f t="shared" ref="G7:L7" si="2">SUM(G8:G10)</f>
        <v>120</v>
      </c>
      <c r="H7" s="148">
        <f t="shared" si="2"/>
        <v>9</v>
      </c>
      <c r="I7" s="148">
        <f t="shared" si="2"/>
        <v>234719</v>
      </c>
      <c r="J7" s="150">
        <f t="shared" si="2"/>
        <v>1</v>
      </c>
      <c r="K7" s="150">
        <f t="shared" si="2"/>
        <v>0</v>
      </c>
      <c r="L7" s="151">
        <f t="shared" si="2"/>
        <v>400000</v>
      </c>
    </row>
    <row r="8" spans="1:12" s="5" customFormat="1" ht="56.25" x14ac:dyDescent="0.3">
      <c r="A8" s="46" t="s">
        <v>297</v>
      </c>
      <c r="B8" s="172" t="s">
        <v>312</v>
      </c>
      <c r="C8" s="45"/>
      <c r="D8" s="45"/>
      <c r="E8" s="73" t="s">
        <v>283</v>
      </c>
      <c r="F8" s="73" t="s">
        <v>286</v>
      </c>
      <c r="G8" s="176">
        <v>68</v>
      </c>
      <c r="H8" s="19"/>
      <c r="I8" s="19">
        <v>222907</v>
      </c>
      <c r="J8" s="82"/>
      <c r="K8" s="82"/>
      <c r="L8" s="82"/>
    </row>
    <row r="9" spans="1:12" s="5" customFormat="1" ht="56.25" x14ac:dyDescent="0.3">
      <c r="A9" s="170" t="s">
        <v>298</v>
      </c>
      <c r="B9" s="173" t="s">
        <v>313</v>
      </c>
      <c r="C9" s="171"/>
      <c r="D9" s="45"/>
      <c r="E9" s="73" t="s">
        <v>283</v>
      </c>
      <c r="F9" s="73" t="s">
        <v>286</v>
      </c>
      <c r="G9" s="176">
        <v>23</v>
      </c>
      <c r="H9" s="19"/>
      <c r="I9" s="19">
        <v>10282</v>
      </c>
      <c r="J9" s="82">
        <v>1</v>
      </c>
      <c r="K9" s="82"/>
      <c r="L9" s="128">
        <v>400000</v>
      </c>
    </row>
    <row r="10" spans="1:12" s="5" customFormat="1" ht="56.25" x14ac:dyDescent="0.3">
      <c r="A10" s="170" t="s">
        <v>299</v>
      </c>
      <c r="B10" s="173" t="s">
        <v>290</v>
      </c>
      <c r="C10" s="171"/>
      <c r="D10" s="45"/>
      <c r="E10" s="73" t="s">
        <v>283</v>
      </c>
      <c r="F10" s="73" t="s">
        <v>286</v>
      </c>
      <c r="G10" s="177">
        <v>29</v>
      </c>
      <c r="H10" s="19">
        <v>9</v>
      </c>
      <c r="I10" s="19">
        <v>1530</v>
      </c>
      <c r="J10" s="82"/>
      <c r="K10" s="82"/>
      <c r="L10" s="82"/>
    </row>
    <row r="11" spans="1:12" s="5" customFormat="1" x14ac:dyDescent="0.25">
      <c r="A11" s="46"/>
      <c r="B11" s="94" t="s">
        <v>212</v>
      </c>
      <c r="C11" s="148">
        <f>SUM(C12:C13)</f>
        <v>0</v>
      </c>
      <c r="D11" s="148">
        <f>SUM(D12:D13)</f>
        <v>0</v>
      </c>
      <c r="E11" s="136"/>
      <c r="F11" s="96"/>
      <c r="G11" s="148">
        <f t="shared" ref="G11:L11" si="3">SUM(G12:G13)</f>
        <v>0</v>
      </c>
      <c r="H11" s="148">
        <f t="shared" si="3"/>
        <v>0</v>
      </c>
      <c r="I11" s="148">
        <f t="shared" si="3"/>
        <v>0</v>
      </c>
      <c r="J11" s="150">
        <f t="shared" si="3"/>
        <v>0</v>
      </c>
      <c r="K11" s="150">
        <f t="shared" si="3"/>
        <v>0</v>
      </c>
      <c r="L11" s="151">
        <f t="shared" si="3"/>
        <v>0</v>
      </c>
    </row>
    <row r="12" spans="1:12" s="5" customFormat="1" x14ac:dyDescent="0.25">
      <c r="A12" s="46"/>
      <c r="B12" s="98"/>
      <c r="C12" s="99"/>
      <c r="D12" s="99"/>
      <c r="E12" s="137"/>
      <c r="F12" s="100"/>
      <c r="G12" s="99"/>
      <c r="H12" s="99"/>
      <c r="I12" s="99"/>
      <c r="J12" s="100"/>
      <c r="K12" s="100"/>
      <c r="L12" s="138"/>
    </row>
    <row r="13" spans="1:12" s="5" customFormat="1" x14ac:dyDescent="0.25">
      <c r="A13" s="46"/>
      <c r="B13" s="98"/>
      <c r="C13" s="99"/>
      <c r="D13" s="99"/>
      <c r="E13" s="137"/>
      <c r="F13" s="100"/>
      <c r="G13" s="99"/>
      <c r="H13" s="99"/>
      <c r="I13" s="99"/>
      <c r="J13" s="100"/>
      <c r="K13" s="100"/>
      <c r="L13" s="138"/>
    </row>
    <row r="14" spans="1:12" s="5" customFormat="1" ht="75" customHeight="1" x14ac:dyDescent="0.25">
      <c r="A14" s="47" t="s">
        <v>62</v>
      </c>
      <c r="B14" s="74" t="s">
        <v>55</v>
      </c>
      <c r="C14" s="74">
        <f>SUM(C15,C17,C19)</f>
        <v>0</v>
      </c>
      <c r="D14" s="74">
        <f>SUM(D15,D17,D19)</f>
        <v>0</v>
      </c>
      <c r="E14" s="74"/>
      <c r="F14" s="74"/>
      <c r="G14" s="74">
        <f>SUM(G15,G17,G19)</f>
        <v>0</v>
      </c>
      <c r="H14" s="74">
        <f>SUM(H15,H17,H19)</f>
        <v>0</v>
      </c>
      <c r="I14" s="74">
        <f>SUM(I15,I17,I19)</f>
        <v>0</v>
      </c>
      <c r="J14" s="74">
        <f>SUM(J15,J17,J19)</f>
        <v>0</v>
      </c>
      <c r="K14" s="74">
        <f>SUM(K15,K17,K19)</f>
        <v>0</v>
      </c>
      <c r="L14" s="74">
        <f>SUM(K15,K17,K19)</f>
        <v>0</v>
      </c>
    </row>
    <row r="15" spans="1:12" s="5" customFormat="1" x14ac:dyDescent="0.25">
      <c r="A15" s="46"/>
      <c r="B15" s="94" t="s">
        <v>210</v>
      </c>
      <c r="C15" s="148">
        <f>SUM(C16:C16)</f>
        <v>0</v>
      </c>
      <c r="D15" s="148">
        <f>SUM(D16:D16)</f>
        <v>0</v>
      </c>
      <c r="E15" s="136"/>
      <c r="F15" s="96"/>
      <c r="G15" s="148">
        <f t="shared" ref="G15:L15" si="4">SUM(G16:G16)</f>
        <v>0</v>
      </c>
      <c r="H15" s="148">
        <f t="shared" si="4"/>
        <v>0</v>
      </c>
      <c r="I15" s="148">
        <f t="shared" si="4"/>
        <v>0</v>
      </c>
      <c r="J15" s="150">
        <f t="shared" si="4"/>
        <v>0</v>
      </c>
      <c r="K15" s="150">
        <f t="shared" si="4"/>
        <v>0</v>
      </c>
      <c r="L15" s="151">
        <f t="shared" si="4"/>
        <v>0</v>
      </c>
    </row>
    <row r="16" spans="1:12" s="5" customFormat="1" x14ac:dyDescent="0.25">
      <c r="A16" s="46"/>
      <c r="B16" s="53"/>
      <c r="C16" s="45"/>
      <c r="D16" s="45"/>
      <c r="E16" s="73"/>
      <c r="F16" s="73"/>
      <c r="G16" s="19"/>
      <c r="H16" s="19"/>
      <c r="I16" s="19"/>
      <c r="J16" s="73"/>
      <c r="K16" s="73"/>
      <c r="L16" s="73"/>
    </row>
    <row r="17" spans="1:12" s="5" customFormat="1" x14ac:dyDescent="0.25">
      <c r="A17" s="46"/>
      <c r="B17" s="94" t="s">
        <v>211</v>
      </c>
      <c r="C17" s="148">
        <f>SUM(C18:C18)</f>
        <v>0</v>
      </c>
      <c r="D17" s="148">
        <f>SUM(D18:D18)</f>
        <v>0</v>
      </c>
      <c r="E17" s="136"/>
      <c r="F17" s="96"/>
      <c r="G17" s="148">
        <f t="shared" ref="G17:L17" si="5">SUM(G18:G18)</f>
        <v>0</v>
      </c>
      <c r="H17" s="148">
        <f t="shared" si="5"/>
        <v>0</v>
      </c>
      <c r="I17" s="148">
        <f t="shared" si="5"/>
        <v>0</v>
      </c>
      <c r="J17" s="150">
        <f t="shared" si="5"/>
        <v>0</v>
      </c>
      <c r="K17" s="150">
        <f t="shared" si="5"/>
        <v>0</v>
      </c>
      <c r="L17" s="151">
        <f t="shared" si="5"/>
        <v>0</v>
      </c>
    </row>
    <row r="18" spans="1:12" s="5" customFormat="1" x14ac:dyDescent="0.25">
      <c r="A18" s="46"/>
      <c r="B18" s="53"/>
      <c r="C18" s="45"/>
      <c r="D18" s="45"/>
      <c r="E18" s="73"/>
      <c r="F18" s="73"/>
      <c r="G18" s="19"/>
      <c r="H18" s="19"/>
      <c r="I18" s="19"/>
      <c r="J18" s="73"/>
      <c r="K18" s="73"/>
      <c r="L18" s="73"/>
    </row>
    <row r="19" spans="1:12" s="5" customFormat="1" x14ac:dyDescent="0.25">
      <c r="A19" s="46"/>
      <c r="B19" s="94" t="s">
        <v>212</v>
      </c>
      <c r="C19" s="148">
        <f>SUM(C20:C20)</f>
        <v>0</v>
      </c>
      <c r="D19" s="148">
        <f>SUM(D20:D20)</f>
        <v>0</v>
      </c>
      <c r="E19" s="136"/>
      <c r="F19" s="96"/>
      <c r="G19" s="148">
        <f t="shared" ref="G19:L19" si="6">SUM(G20:G20)</f>
        <v>0</v>
      </c>
      <c r="H19" s="148">
        <f t="shared" si="6"/>
        <v>0</v>
      </c>
      <c r="I19" s="148">
        <f t="shared" si="6"/>
        <v>0</v>
      </c>
      <c r="J19" s="150">
        <f t="shared" si="6"/>
        <v>0</v>
      </c>
      <c r="K19" s="150">
        <f t="shared" si="6"/>
        <v>0</v>
      </c>
      <c r="L19" s="151">
        <f t="shared" si="6"/>
        <v>0</v>
      </c>
    </row>
    <row r="20" spans="1:12" s="5" customFormat="1" x14ac:dyDescent="0.25">
      <c r="A20" s="46"/>
      <c r="B20" s="53"/>
      <c r="C20" s="45"/>
      <c r="D20" s="45"/>
      <c r="E20" s="73"/>
      <c r="F20" s="73"/>
      <c r="G20" s="19"/>
      <c r="H20" s="19"/>
      <c r="I20" s="19"/>
      <c r="J20" s="73"/>
      <c r="K20" s="73"/>
      <c r="L20" s="73"/>
    </row>
    <row r="21" spans="1:12" s="5" customFormat="1" ht="37.5" customHeight="1" x14ac:dyDescent="0.25">
      <c r="A21" s="47" t="s">
        <v>88</v>
      </c>
      <c r="B21" s="74" t="s">
        <v>63</v>
      </c>
      <c r="C21" s="74">
        <v>1</v>
      </c>
      <c r="D21" s="74">
        <v>1</v>
      </c>
      <c r="E21" s="74"/>
      <c r="F21" s="47"/>
      <c r="G21" s="74">
        <f t="shared" ref="G21:L21" si="7">SUM(G22,G24,G26)</f>
        <v>46</v>
      </c>
      <c r="H21" s="74">
        <f t="shared" si="7"/>
        <v>46</v>
      </c>
      <c r="I21" s="74">
        <f t="shared" si="7"/>
        <v>211</v>
      </c>
      <c r="J21" s="74">
        <f t="shared" si="7"/>
        <v>1</v>
      </c>
      <c r="K21" s="74">
        <f t="shared" si="7"/>
        <v>0</v>
      </c>
      <c r="L21" s="74">
        <f t="shared" si="7"/>
        <v>0</v>
      </c>
    </row>
    <row r="22" spans="1:12" s="5" customFormat="1" x14ac:dyDescent="0.25">
      <c r="A22" s="46"/>
      <c r="B22" s="94" t="s">
        <v>210</v>
      </c>
      <c r="C22" s="95">
        <v>0</v>
      </c>
      <c r="D22" s="95">
        <v>0</v>
      </c>
      <c r="E22" s="136"/>
      <c r="F22" s="96"/>
      <c r="G22" s="95">
        <f t="shared" ref="G22:L22" si="8">SUM(G23:G23)</f>
        <v>0</v>
      </c>
      <c r="H22" s="95">
        <f t="shared" si="8"/>
        <v>0</v>
      </c>
      <c r="I22" s="95">
        <f t="shared" si="8"/>
        <v>0</v>
      </c>
      <c r="J22" s="96">
        <f t="shared" si="8"/>
        <v>0</v>
      </c>
      <c r="K22" s="96">
        <f t="shared" si="8"/>
        <v>0</v>
      </c>
      <c r="L22" s="97">
        <f t="shared" si="8"/>
        <v>0</v>
      </c>
    </row>
    <row r="23" spans="1:12" s="5" customFormat="1" x14ac:dyDescent="0.25">
      <c r="A23" s="46"/>
      <c r="C23" s="45"/>
      <c r="D23" s="45"/>
      <c r="E23" s="73"/>
      <c r="F23" s="73"/>
      <c r="G23" s="19"/>
      <c r="H23" s="19"/>
      <c r="I23" s="19"/>
      <c r="J23" s="73"/>
      <c r="K23" s="73"/>
      <c r="L23" s="73"/>
    </row>
    <row r="24" spans="1:12" s="5" customFormat="1" x14ac:dyDescent="0.25">
      <c r="A24" s="46"/>
      <c r="B24" s="94" t="s">
        <v>211</v>
      </c>
      <c r="C24" s="95">
        <v>1</v>
      </c>
      <c r="D24" s="95">
        <v>1</v>
      </c>
      <c r="E24" s="136"/>
      <c r="F24" s="96"/>
      <c r="G24" s="95">
        <f t="shared" ref="G24:L24" si="9">SUM(G25:G25)</f>
        <v>46</v>
      </c>
      <c r="H24" s="95">
        <f t="shared" si="9"/>
        <v>46</v>
      </c>
      <c r="I24" s="95">
        <f t="shared" si="9"/>
        <v>211</v>
      </c>
      <c r="J24" s="96">
        <f t="shared" si="9"/>
        <v>1</v>
      </c>
      <c r="K24" s="96">
        <f t="shared" si="9"/>
        <v>0</v>
      </c>
      <c r="L24" s="97">
        <f t="shared" si="9"/>
        <v>0</v>
      </c>
    </row>
    <row r="25" spans="1:12" s="5" customFormat="1" ht="37.5" x14ac:dyDescent="0.3">
      <c r="A25" s="46" t="s">
        <v>300</v>
      </c>
      <c r="B25" s="1" t="s">
        <v>291</v>
      </c>
      <c r="C25" s="45"/>
      <c r="D25" s="45"/>
      <c r="E25" s="73" t="s">
        <v>283</v>
      </c>
      <c r="F25" s="73" t="s">
        <v>311</v>
      </c>
      <c r="G25" s="19">
        <v>46</v>
      </c>
      <c r="H25" s="19">
        <v>46</v>
      </c>
      <c r="I25" s="19">
        <v>211</v>
      </c>
      <c r="J25" s="73">
        <v>1</v>
      </c>
      <c r="K25" s="73"/>
      <c r="L25" s="179" t="s">
        <v>320</v>
      </c>
    </row>
    <row r="26" spans="1:12" s="5" customFormat="1" x14ac:dyDescent="0.25">
      <c r="A26" s="46"/>
      <c r="B26" s="94" t="s">
        <v>212</v>
      </c>
      <c r="C26" s="95">
        <f>SUM(C27:C27)</f>
        <v>0</v>
      </c>
      <c r="D26" s="95">
        <f>SUM(D27:D27)</f>
        <v>0</v>
      </c>
      <c r="E26" s="136"/>
      <c r="F26" s="96"/>
      <c r="G26" s="95">
        <f t="shared" ref="G26:L26" si="10">SUM(G27:G27)</f>
        <v>0</v>
      </c>
      <c r="H26" s="95">
        <f t="shared" si="10"/>
        <v>0</v>
      </c>
      <c r="I26" s="95">
        <f t="shared" si="10"/>
        <v>0</v>
      </c>
      <c r="J26" s="96">
        <f t="shared" si="10"/>
        <v>0</v>
      </c>
      <c r="K26" s="96">
        <f t="shared" si="10"/>
        <v>0</v>
      </c>
      <c r="L26" s="97">
        <f t="shared" si="10"/>
        <v>0</v>
      </c>
    </row>
    <row r="27" spans="1:12" s="5" customFormat="1" x14ac:dyDescent="0.25">
      <c r="A27" s="46"/>
      <c r="B27" s="53"/>
      <c r="C27" s="45"/>
      <c r="D27" s="45"/>
      <c r="E27" s="73"/>
      <c r="F27" s="73"/>
      <c r="G27" s="19"/>
      <c r="H27" s="19"/>
      <c r="I27" s="19"/>
      <c r="J27" s="73"/>
      <c r="K27" s="73"/>
      <c r="L27" s="73"/>
    </row>
    <row r="28" spans="1:12" s="5" customFormat="1" ht="75" customHeight="1" x14ac:dyDescent="0.25">
      <c r="A28" s="74" t="s">
        <v>89</v>
      </c>
      <c r="B28" s="74" t="s">
        <v>64</v>
      </c>
      <c r="C28" s="74">
        <v>2</v>
      </c>
      <c r="D28" s="74">
        <v>2</v>
      </c>
      <c r="E28" s="74"/>
      <c r="F28" s="74"/>
      <c r="G28" s="74">
        <f t="shared" ref="G28:L28" si="11">SUM(G29,G31,G34)</f>
        <v>41</v>
      </c>
      <c r="H28" s="74">
        <f t="shared" si="11"/>
        <v>22</v>
      </c>
      <c r="I28" s="74">
        <f t="shared" si="11"/>
        <v>197</v>
      </c>
      <c r="J28" s="74">
        <f t="shared" si="11"/>
        <v>1</v>
      </c>
      <c r="K28" s="74">
        <f t="shared" si="11"/>
        <v>0</v>
      </c>
      <c r="L28" s="74">
        <f t="shared" si="11"/>
        <v>0</v>
      </c>
    </row>
    <row r="29" spans="1:12" s="5" customFormat="1" x14ac:dyDescent="0.25">
      <c r="A29" s="46"/>
      <c r="B29" s="94" t="s">
        <v>210</v>
      </c>
      <c r="C29" s="95">
        <f>SUM(C30:C30)</f>
        <v>0</v>
      </c>
      <c r="D29" s="95">
        <f>SUM(D30:D30)</f>
        <v>0</v>
      </c>
      <c r="E29" s="136"/>
      <c r="F29" s="96"/>
      <c r="G29" s="95">
        <f t="shared" ref="G29:L29" si="12">SUM(G30:G30)</f>
        <v>0</v>
      </c>
      <c r="H29" s="95">
        <f t="shared" si="12"/>
        <v>0</v>
      </c>
      <c r="I29" s="95">
        <f t="shared" si="12"/>
        <v>0</v>
      </c>
      <c r="J29" s="96">
        <f t="shared" si="12"/>
        <v>0</v>
      </c>
      <c r="K29" s="96">
        <f t="shared" si="12"/>
        <v>0</v>
      </c>
      <c r="L29" s="97">
        <f t="shared" si="12"/>
        <v>0</v>
      </c>
    </row>
    <row r="30" spans="1:12" s="5" customFormat="1" x14ac:dyDescent="0.25">
      <c r="A30" s="46"/>
      <c r="B30" s="53"/>
      <c r="C30" s="45"/>
      <c r="D30" s="45"/>
      <c r="E30" s="73"/>
      <c r="F30" s="73"/>
      <c r="G30" s="19"/>
      <c r="H30" s="19"/>
      <c r="I30" s="19"/>
      <c r="J30" s="73"/>
      <c r="K30" s="73"/>
      <c r="L30" s="73"/>
    </row>
    <row r="31" spans="1:12" s="5" customFormat="1" x14ac:dyDescent="0.25">
      <c r="A31" s="46"/>
      <c r="B31" s="94" t="s">
        <v>211</v>
      </c>
      <c r="C31" s="95">
        <v>2</v>
      </c>
      <c r="D31" s="95">
        <v>2</v>
      </c>
      <c r="E31" s="136"/>
      <c r="F31" s="96"/>
      <c r="G31" s="95">
        <f t="shared" ref="G31:L31" si="13">SUM(G32:G33)</f>
        <v>41</v>
      </c>
      <c r="H31" s="95">
        <f t="shared" si="13"/>
        <v>22</v>
      </c>
      <c r="I31" s="95">
        <f t="shared" si="13"/>
        <v>197</v>
      </c>
      <c r="J31" s="96">
        <f t="shared" si="13"/>
        <v>1</v>
      </c>
      <c r="K31" s="96">
        <f t="shared" si="13"/>
        <v>0</v>
      </c>
      <c r="L31" s="97">
        <f t="shared" si="13"/>
        <v>0</v>
      </c>
    </row>
    <row r="32" spans="1:12" s="5" customFormat="1" ht="37.5" x14ac:dyDescent="0.3">
      <c r="A32" s="46" t="s">
        <v>301</v>
      </c>
      <c r="B32" s="173" t="s">
        <v>292</v>
      </c>
      <c r="C32" s="45"/>
      <c r="D32" s="45"/>
      <c r="E32" s="73" t="s">
        <v>283</v>
      </c>
      <c r="F32" s="73" t="s">
        <v>286</v>
      </c>
      <c r="G32" s="19">
        <v>10</v>
      </c>
      <c r="H32" s="19">
        <v>10</v>
      </c>
      <c r="I32" s="19">
        <v>166</v>
      </c>
      <c r="J32" s="73">
        <v>1</v>
      </c>
      <c r="K32" s="73"/>
      <c r="L32" s="73">
        <f>-J916</f>
        <v>0</v>
      </c>
    </row>
    <row r="33" spans="1:12" s="5" customFormat="1" ht="37.5" x14ac:dyDescent="0.3">
      <c r="A33" s="46" t="s">
        <v>302</v>
      </c>
      <c r="B33" s="169" t="s">
        <v>289</v>
      </c>
      <c r="C33" s="45"/>
      <c r="D33" s="45"/>
      <c r="E33" s="73" t="s">
        <v>283</v>
      </c>
      <c r="F33" s="73" t="s">
        <v>284</v>
      </c>
      <c r="G33" s="19">
        <v>31</v>
      </c>
      <c r="H33" s="19">
        <v>12</v>
      </c>
      <c r="I33" s="19">
        <v>31</v>
      </c>
      <c r="J33" s="73"/>
      <c r="K33" s="73"/>
      <c r="L33" s="73"/>
    </row>
    <row r="34" spans="1:12" s="5" customFormat="1" x14ac:dyDescent="0.25">
      <c r="A34" s="46"/>
      <c r="B34" s="94" t="s">
        <v>212</v>
      </c>
      <c r="C34" s="95">
        <f>SUM(C35:C35)</f>
        <v>0</v>
      </c>
      <c r="D34" s="95">
        <f>SUM(D35:D35)</f>
        <v>0</v>
      </c>
      <c r="E34" s="136"/>
      <c r="F34" s="96"/>
      <c r="G34" s="95">
        <f t="shared" ref="G34:L34" si="14">SUM(G35:G35)</f>
        <v>0</v>
      </c>
      <c r="H34" s="95">
        <f t="shared" si="14"/>
        <v>0</v>
      </c>
      <c r="I34" s="95">
        <f t="shared" si="14"/>
        <v>0</v>
      </c>
      <c r="J34" s="96">
        <f t="shared" si="14"/>
        <v>0</v>
      </c>
      <c r="K34" s="96">
        <f t="shared" si="14"/>
        <v>0</v>
      </c>
      <c r="L34" s="97">
        <f t="shared" si="14"/>
        <v>0</v>
      </c>
    </row>
    <row r="35" spans="1:12" s="5" customFormat="1" x14ac:dyDescent="0.25">
      <c r="A35" s="46"/>
      <c r="B35" s="53"/>
      <c r="C35" s="45"/>
      <c r="D35" s="45"/>
      <c r="E35" s="73"/>
      <c r="F35" s="73"/>
      <c r="G35" s="19"/>
      <c r="H35" s="19"/>
      <c r="I35" s="19"/>
      <c r="J35" s="73"/>
      <c r="K35" s="73"/>
      <c r="L35" s="73"/>
    </row>
    <row r="36" spans="1:12" s="5" customFormat="1" ht="93.75" customHeight="1" x14ac:dyDescent="0.25">
      <c r="A36" s="74" t="s">
        <v>90</v>
      </c>
      <c r="B36" s="74" t="s">
        <v>65</v>
      </c>
      <c r="C36" s="74">
        <v>3</v>
      </c>
      <c r="D36" s="74">
        <v>3</v>
      </c>
      <c r="E36" s="74"/>
      <c r="F36" s="74"/>
      <c r="G36" s="74">
        <f t="shared" ref="G36:L36" si="15">SUM(G37,G39,G43)</f>
        <v>169</v>
      </c>
      <c r="H36" s="74">
        <f t="shared" si="15"/>
        <v>14</v>
      </c>
      <c r="I36" s="74">
        <f t="shared" si="15"/>
        <v>815</v>
      </c>
      <c r="J36" s="74">
        <f t="shared" si="15"/>
        <v>0</v>
      </c>
      <c r="K36" s="74">
        <f t="shared" si="15"/>
        <v>0</v>
      </c>
      <c r="L36" s="74">
        <f t="shared" si="15"/>
        <v>0</v>
      </c>
    </row>
    <row r="37" spans="1:12" s="5" customFormat="1" x14ac:dyDescent="0.25">
      <c r="A37" s="46"/>
      <c r="B37" s="94" t="s">
        <v>210</v>
      </c>
      <c r="C37" s="95">
        <f>SUM(C38:C38)</f>
        <v>0</v>
      </c>
      <c r="D37" s="95">
        <f>SUM(D38:D38)</f>
        <v>0</v>
      </c>
      <c r="E37" s="136"/>
      <c r="F37" s="96"/>
      <c r="G37" s="95">
        <f t="shared" ref="G37:L37" si="16">SUM(G38:G38)</f>
        <v>0</v>
      </c>
      <c r="H37" s="95">
        <f t="shared" si="16"/>
        <v>0</v>
      </c>
      <c r="I37" s="95">
        <f t="shared" si="16"/>
        <v>0</v>
      </c>
      <c r="J37" s="96">
        <f t="shared" si="16"/>
        <v>0</v>
      </c>
      <c r="K37" s="96">
        <f t="shared" si="16"/>
        <v>0</v>
      </c>
      <c r="L37" s="97">
        <f t="shared" si="16"/>
        <v>0</v>
      </c>
    </row>
    <row r="38" spans="1:12" s="5" customFormat="1" x14ac:dyDescent="0.25">
      <c r="A38" s="46"/>
      <c r="B38" s="53"/>
      <c r="C38" s="45"/>
      <c r="D38" s="45"/>
      <c r="E38" s="73"/>
      <c r="F38" s="73"/>
      <c r="G38" s="19"/>
      <c r="H38" s="19"/>
      <c r="I38" s="19"/>
      <c r="J38" s="73"/>
      <c r="K38" s="73"/>
      <c r="L38" s="73"/>
    </row>
    <row r="39" spans="1:12" s="5" customFormat="1" x14ac:dyDescent="0.25">
      <c r="A39" s="46"/>
      <c r="B39" s="94" t="s">
        <v>211</v>
      </c>
      <c r="C39" s="95">
        <v>3</v>
      </c>
      <c r="D39" s="95">
        <v>3</v>
      </c>
      <c r="E39" s="136"/>
      <c r="F39" s="96"/>
      <c r="G39" s="95">
        <f t="shared" ref="G39:L39" si="17">SUM(G40:G42)</f>
        <v>169</v>
      </c>
      <c r="H39" s="95">
        <f t="shared" si="17"/>
        <v>14</v>
      </c>
      <c r="I39" s="95">
        <f t="shared" si="17"/>
        <v>815</v>
      </c>
      <c r="J39" s="96">
        <f t="shared" si="17"/>
        <v>0</v>
      </c>
      <c r="K39" s="96">
        <f t="shared" si="17"/>
        <v>0</v>
      </c>
      <c r="L39" s="97">
        <f t="shared" si="17"/>
        <v>0</v>
      </c>
    </row>
    <row r="40" spans="1:12" s="5" customFormat="1" ht="37.5" x14ac:dyDescent="0.3">
      <c r="A40" s="46" t="s">
        <v>303</v>
      </c>
      <c r="B40" s="169" t="s">
        <v>285</v>
      </c>
      <c r="C40" s="45"/>
      <c r="D40" s="45"/>
      <c r="E40" s="73" t="s">
        <v>283</v>
      </c>
      <c r="F40" s="73" t="s">
        <v>286</v>
      </c>
      <c r="G40" s="19">
        <v>140</v>
      </c>
      <c r="H40" s="19">
        <v>14</v>
      </c>
      <c r="I40" s="19">
        <v>380</v>
      </c>
      <c r="J40" s="73"/>
      <c r="K40" s="73"/>
      <c r="L40" s="73"/>
    </row>
    <row r="41" spans="1:12" s="5" customFormat="1" ht="37.5" x14ac:dyDescent="0.3">
      <c r="A41" s="46" t="s">
        <v>304</v>
      </c>
      <c r="B41" s="169" t="s">
        <v>287</v>
      </c>
      <c r="C41" s="45"/>
      <c r="D41" s="45"/>
      <c r="E41" s="73" t="s">
        <v>283</v>
      </c>
      <c r="F41" s="73" t="s">
        <v>286</v>
      </c>
      <c r="G41" s="19">
        <v>9</v>
      </c>
      <c r="H41" s="19"/>
      <c r="I41" s="19">
        <v>280</v>
      </c>
      <c r="J41" s="73"/>
      <c r="K41" s="73"/>
      <c r="L41" s="73"/>
    </row>
    <row r="42" spans="1:12" s="5" customFormat="1" ht="37.5" x14ac:dyDescent="0.3">
      <c r="A42" s="46" t="s">
        <v>305</v>
      </c>
      <c r="B42" s="1" t="s">
        <v>288</v>
      </c>
      <c r="C42" s="45"/>
      <c r="D42" s="45"/>
      <c r="E42" s="73" t="s">
        <v>283</v>
      </c>
      <c r="F42" s="73" t="s">
        <v>286</v>
      </c>
      <c r="G42" s="19">
        <v>20</v>
      </c>
      <c r="H42" s="19"/>
      <c r="I42" s="19">
        <v>155</v>
      </c>
      <c r="J42" s="73"/>
      <c r="K42" s="73"/>
      <c r="L42" s="73"/>
    </row>
    <row r="43" spans="1:12" s="5" customFormat="1" x14ac:dyDescent="0.25">
      <c r="A43" s="46"/>
      <c r="B43" s="94" t="s">
        <v>212</v>
      </c>
      <c r="C43" s="95">
        <f>SUM(C44:C44)</f>
        <v>0</v>
      </c>
      <c r="D43" s="95">
        <f>SUM(D44:D44)</f>
        <v>0</v>
      </c>
      <c r="E43" s="136"/>
      <c r="F43" s="96"/>
      <c r="G43" s="95">
        <f t="shared" ref="G43:L43" si="18">SUM(G44:G44)</f>
        <v>0</v>
      </c>
      <c r="H43" s="95">
        <f t="shared" si="18"/>
        <v>0</v>
      </c>
      <c r="I43" s="95">
        <f t="shared" si="18"/>
        <v>0</v>
      </c>
      <c r="J43" s="96">
        <f t="shared" si="18"/>
        <v>0</v>
      </c>
      <c r="K43" s="96">
        <f t="shared" si="18"/>
        <v>0</v>
      </c>
      <c r="L43" s="97">
        <f t="shared" si="18"/>
        <v>0</v>
      </c>
    </row>
    <row r="44" spans="1:12" s="5" customFormat="1" x14ac:dyDescent="0.25">
      <c r="A44" s="46"/>
      <c r="B44" s="53"/>
      <c r="C44" s="45"/>
      <c r="D44" s="45"/>
      <c r="E44" s="73"/>
      <c r="F44" s="73"/>
      <c r="G44" s="19"/>
      <c r="H44" s="19"/>
      <c r="I44" s="19"/>
      <c r="J44" s="73"/>
      <c r="K44" s="73"/>
      <c r="L44" s="73"/>
    </row>
    <row r="45" spans="1:12" s="5" customFormat="1" ht="75" customHeight="1" x14ac:dyDescent="0.25">
      <c r="A45" s="74" t="s">
        <v>91</v>
      </c>
      <c r="B45" s="74" t="s">
        <v>66</v>
      </c>
      <c r="C45" s="74">
        <f>SUM(C46,C48,C54)</f>
        <v>4</v>
      </c>
      <c r="D45" s="74">
        <f>SUM(D46,D48,D54)</f>
        <v>4</v>
      </c>
      <c r="E45" s="74"/>
      <c r="F45" s="74"/>
      <c r="G45" s="74">
        <f>SUM(G46,G48,G54)</f>
        <v>164</v>
      </c>
      <c r="H45" s="74">
        <f>SUM(H46,H48,H54)</f>
        <v>146</v>
      </c>
      <c r="I45" s="74">
        <f>I46+I48+I54</f>
        <v>2565</v>
      </c>
      <c r="J45" s="74">
        <f>SUM(J46,J48,J54)</f>
        <v>2</v>
      </c>
      <c r="K45" s="74">
        <f>SUM(K46,K48,K54)</f>
        <v>0</v>
      </c>
      <c r="L45" s="74">
        <f>SUM(L46,L48,L54)</f>
        <v>992136</v>
      </c>
    </row>
    <row r="46" spans="1:12" s="5" customFormat="1" x14ac:dyDescent="0.25">
      <c r="A46" s="46"/>
      <c r="B46" s="94" t="s">
        <v>210</v>
      </c>
      <c r="C46" s="95">
        <v>0</v>
      </c>
      <c r="D46" s="95">
        <v>0</v>
      </c>
      <c r="E46" s="136"/>
      <c r="F46" s="96"/>
      <c r="G46" s="95">
        <f t="shared" ref="G46:L46" si="19">SUM(G47:G47)</f>
        <v>0</v>
      </c>
      <c r="H46" s="95">
        <f t="shared" si="19"/>
        <v>0</v>
      </c>
      <c r="I46" s="95">
        <f t="shared" si="19"/>
        <v>0</v>
      </c>
      <c r="J46" s="96">
        <f t="shared" si="19"/>
        <v>0</v>
      </c>
      <c r="K46" s="96">
        <f t="shared" si="19"/>
        <v>0</v>
      </c>
      <c r="L46" s="97">
        <f t="shared" si="19"/>
        <v>0</v>
      </c>
    </row>
    <row r="47" spans="1:12" s="5" customFormat="1" x14ac:dyDescent="0.25">
      <c r="A47" s="46"/>
      <c r="C47" s="45"/>
      <c r="D47" s="45"/>
      <c r="E47" s="73"/>
      <c r="F47" s="73"/>
      <c r="G47" s="19"/>
      <c r="H47" s="19"/>
      <c r="I47" s="19"/>
      <c r="J47" s="73"/>
      <c r="K47" s="73"/>
      <c r="L47" s="73"/>
    </row>
    <row r="48" spans="1:12" s="5" customFormat="1" x14ac:dyDescent="0.25">
      <c r="A48" s="46"/>
      <c r="B48" s="94" t="s">
        <v>211</v>
      </c>
      <c r="C48" s="95">
        <v>4</v>
      </c>
      <c r="D48" s="95">
        <v>4</v>
      </c>
      <c r="E48" s="136"/>
      <c r="F48" s="96"/>
      <c r="G48" s="95">
        <f t="shared" ref="G48:L48" si="20">SUM(G49:G53)</f>
        <v>164</v>
      </c>
      <c r="H48" s="95">
        <f t="shared" si="20"/>
        <v>146</v>
      </c>
      <c r="I48" s="95">
        <f t="shared" si="20"/>
        <v>2565</v>
      </c>
      <c r="J48" s="96">
        <f t="shared" si="20"/>
        <v>2</v>
      </c>
      <c r="K48" s="96">
        <f t="shared" si="20"/>
        <v>0</v>
      </c>
      <c r="L48" s="97">
        <f t="shared" si="20"/>
        <v>992136</v>
      </c>
    </row>
    <row r="49" spans="1:12" s="5" customFormat="1" ht="37.5" x14ac:dyDescent="0.3">
      <c r="A49" s="46" t="s">
        <v>306</v>
      </c>
      <c r="B49" s="172" t="s">
        <v>295</v>
      </c>
      <c r="C49" s="45"/>
      <c r="D49" s="45"/>
      <c r="E49" s="73" t="s">
        <v>283</v>
      </c>
      <c r="F49" s="73" t="s">
        <v>286</v>
      </c>
      <c r="G49" s="19">
        <v>40</v>
      </c>
      <c r="H49" s="19">
        <v>37</v>
      </c>
      <c r="I49" s="19">
        <v>1972</v>
      </c>
      <c r="J49" s="73">
        <v>1</v>
      </c>
      <c r="K49" s="73"/>
      <c r="L49" s="178">
        <v>992136</v>
      </c>
    </row>
    <row r="50" spans="1:12" s="5" customFormat="1" ht="37.5" x14ac:dyDescent="0.3">
      <c r="A50" s="46" t="s">
        <v>307</v>
      </c>
      <c r="B50" s="174" t="s">
        <v>296</v>
      </c>
      <c r="C50" s="45"/>
      <c r="D50" s="45"/>
      <c r="E50" s="73" t="s">
        <v>283</v>
      </c>
      <c r="F50" s="73" t="s">
        <v>286</v>
      </c>
      <c r="G50" s="19">
        <v>25</v>
      </c>
      <c r="H50" s="19">
        <v>25</v>
      </c>
      <c r="I50" s="19">
        <v>141</v>
      </c>
      <c r="J50" s="73">
        <v>1</v>
      </c>
      <c r="K50" s="73"/>
      <c r="L50" s="73" t="s">
        <v>320</v>
      </c>
    </row>
    <row r="51" spans="1:12" s="5" customFormat="1" ht="37.5" x14ac:dyDescent="0.3">
      <c r="A51" s="46" t="s">
        <v>308</v>
      </c>
      <c r="B51" s="173" t="s">
        <v>294</v>
      </c>
      <c r="C51" s="45"/>
      <c r="D51" s="45"/>
      <c r="E51" s="73" t="s">
        <v>283</v>
      </c>
      <c r="F51" s="73" t="s">
        <v>286</v>
      </c>
      <c r="G51" s="19">
        <v>36</v>
      </c>
      <c r="H51" s="19">
        <v>36</v>
      </c>
      <c r="I51" s="19">
        <v>316</v>
      </c>
      <c r="J51" s="73"/>
      <c r="K51" s="73"/>
      <c r="L51" s="73"/>
    </row>
    <row r="52" spans="1:12" s="5" customFormat="1" ht="37.5" x14ac:dyDescent="0.3">
      <c r="A52" s="46" t="s">
        <v>309</v>
      </c>
      <c r="B52" s="1" t="s">
        <v>293</v>
      </c>
      <c r="C52" s="45"/>
      <c r="D52" s="45"/>
      <c r="E52" s="73" t="s">
        <v>283</v>
      </c>
      <c r="F52" s="73" t="s">
        <v>310</v>
      </c>
      <c r="G52" s="19">
        <v>63</v>
      </c>
      <c r="H52" s="19">
        <v>48</v>
      </c>
      <c r="I52" s="19">
        <v>136</v>
      </c>
      <c r="J52" s="73"/>
      <c r="K52" s="73"/>
      <c r="L52" s="73"/>
    </row>
    <row r="53" spans="1:12" s="5" customFormat="1" x14ac:dyDescent="0.25">
      <c r="A53" s="46"/>
      <c r="B53" s="53"/>
      <c r="C53" s="45"/>
      <c r="D53" s="45"/>
      <c r="E53" s="73"/>
      <c r="F53" s="73"/>
      <c r="G53" s="19"/>
      <c r="H53" s="19"/>
      <c r="I53" s="19"/>
      <c r="J53" s="73"/>
      <c r="K53" s="73"/>
      <c r="L53" s="73"/>
    </row>
    <row r="54" spans="1:12" s="5" customFormat="1" x14ac:dyDescent="0.25">
      <c r="A54" s="46"/>
      <c r="B54" s="94" t="s">
        <v>212</v>
      </c>
      <c r="C54" s="95">
        <f>SUM(C55:C55)</f>
        <v>0</v>
      </c>
      <c r="D54" s="95">
        <f>SUM(D55:D55)</f>
        <v>0</v>
      </c>
      <c r="E54" s="136"/>
      <c r="F54" s="96"/>
      <c r="G54" s="95">
        <f t="shared" ref="G54:L54" si="21">SUM(G55:G55)</f>
        <v>0</v>
      </c>
      <c r="H54" s="95">
        <f t="shared" si="21"/>
        <v>0</v>
      </c>
      <c r="I54" s="95">
        <f t="shared" si="21"/>
        <v>0</v>
      </c>
      <c r="J54" s="96">
        <f t="shared" si="21"/>
        <v>0</v>
      </c>
      <c r="K54" s="96">
        <f t="shared" si="21"/>
        <v>0</v>
      </c>
      <c r="L54" s="97">
        <f t="shared" si="21"/>
        <v>0</v>
      </c>
    </row>
    <row r="55" spans="1:12" s="5" customFormat="1" x14ac:dyDescent="0.25">
      <c r="A55" s="46"/>
      <c r="B55" s="53"/>
      <c r="C55" s="45"/>
      <c r="D55" s="45"/>
      <c r="E55" s="73"/>
      <c r="F55" s="73"/>
      <c r="G55" s="19"/>
      <c r="H55" s="19"/>
      <c r="I55" s="19"/>
      <c r="J55" s="73"/>
      <c r="K55" s="73"/>
      <c r="L55" s="73"/>
    </row>
    <row r="56" spans="1:12" ht="187.5" customHeight="1" x14ac:dyDescent="0.25">
      <c r="A56" s="74" t="s">
        <v>178</v>
      </c>
      <c r="B56" s="74" t="s">
        <v>179</v>
      </c>
      <c r="C56" s="74">
        <f>SUM(C57,C59,C62)</f>
        <v>0</v>
      </c>
      <c r="D56" s="74">
        <f>SUM(D57,D59,D62)</f>
        <v>0</v>
      </c>
      <c r="E56" s="74"/>
      <c r="F56" s="74"/>
      <c r="G56" s="74">
        <f>SUM(G57,G59,G62)</f>
        <v>0</v>
      </c>
      <c r="H56" s="74">
        <f>SUM(H57,H59,H62)</f>
        <v>0</v>
      </c>
      <c r="I56" s="74">
        <f>SUM(I57,I59,I62)</f>
        <v>0</v>
      </c>
      <c r="J56" s="74">
        <f>SUM(J57,J59,J62)</f>
        <v>0</v>
      </c>
      <c r="K56" s="74">
        <f>SUM(K57,K59,K62)</f>
        <v>0</v>
      </c>
      <c r="L56" s="74" t="e">
        <f>L57+L59+L62</f>
        <v>#REF!</v>
      </c>
    </row>
    <row r="57" spans="1:12" x14ac:dyDescent="0.25">
      <c r="A57" s="46"/>
      <c r="B57" s="94" t="s">
        <v>210</v>
      </c>
      <c r="C57" s="95">
        <f>SUM(C58:C58)</f>
        <v>0</v>
      </c>
      <c r="D57" s="95">
        <f>SUM(D58:D58)</f>
        <v>0</v>
      </c>
      <c r="E57" s="136"/>
      <c r="F57" s="96"/>
      <c r="G57" s="95">
        <f>SUM(G58:G58)</f>
        <v>0</v>
      </c>
      <c r="H57" s="95">
        <f>SUM(H58:H58)</f>
        <v>0</v>
      </c>
      <c r="I57" s="95">
        <f>SUM(I58:I58)</f>
        <v>0</v>
      </c>
      <c r="J57" s="96">
        <f>SUM(J58:J58)</f>
        <v>0</v>
      </c>
      <c r="K57" s="96">
        <f>SUM(K58:K58)</f>
        <v>0</v>
      </c>
      <c r="L57" s="97" t="e">
        <f>L58+#REF!+#REF!</f>
        <v>#REF!</v>
      </c>
    </row>
    <row r="58" spans="1:12" x14ac:dyDescent="0.25">
      <c r="A58" s="46"/>
      <c r="B58" s="53"/>
      <c r="C58" s="45"/>
      <c r="D58" s="45"/>
      <c r="E58" s="73"/>
      <c r="F58" s="73"/>
      <c r="G58" s="19"/>
      <c r="H58" s="19"/>
      <c r="I58" s="19"/>
      <c r="J58" s="73"/>
      <c r="K58" s="73"/>
      <c r="L58" s="73"/>
    </row>
    <row r="59" spans="1:12" x14ac:dyDescent="0.25">
      <c r="A59" s="46"/>
      <c r="B59" s="94" t="s">
        <v>211</v>
      </c>
      <c r="C59" s="95">
        <f>SUM(C60:C61)</f>
        <v>0</v>
      </c>
      <c r="D59" s="95">
        <f>SUM(D60:D61)</f>
        <v>0</v>
      </c>
      <c r="E59" s="136"/>
      <c r="F59" s="96"/>
      <c r="G59" s="95">
        <f t="shared" ref="G59:L59" si="22">SUM(G60:G61)</f>
        <v>0</v>
      </c>
      <c r="H59" s="95">
        <f t="shared" si="22"/>
        <v>0</v>
      </c>
      <c r="I59" s="95">
        <f t="shared" si="22"/>
        <v>0</v>
      </c>
      <c r="J59" s="96">
        <f t="shared" si="22"/>
        <v>0</v>
      </c>
      <c r="K59" s="96">
        <f t="shared" si="22"/>
        <v>0</v>
      </c>
      <c r="L59" s="97">
        <f t="shared" si="22"/>
        <v>0</v>
      </c>
    </row>
    <row r="60" spans="1:12" x14ac:dyDescent="0.25">
      <c r="A60" s="46"/>
      <c r="B60" s="53"/>
      <c r="C60" s="45"/>
      <c r="D60" s="45"/>
      <c r="E60" s="73"/>
      <c r="F60" s="73"/>
      <c r="G60" s="19"/>
      <c r="H60" s="19"/>
      <c r="I60" s="19"/>
      <c r="J60" s="73"/>
      <c r="K60" s="73"/>
      <c r="L60" s="73"/>
    </row>
    <row r="61" spans="1:12" x14ac:dyDescent="0.25">
      <c r="A61" s="46"/>
      <c r="B61" s="53"/>
      <c r="C61" s="45"/>
      <c r="D61" s="45"/>
      <c r="E61" s="73"/>
      <c r="F61" s="73"/>
      <c r="G61" s="19"/>
      <c r="H61" s="19"/>
      <c r="I61" s="19"/>
      <c r="J61" s="73"/>
      <c r="K61" s="73"/>
      <c r="L61" s="73"/>
    </row>
    <row r="62" spans="1:12" x14ac:dyDescent="0.25">
      <c r="A62" s="46"/>
      <c r="B62" s="94" t="s">
        <v>212</v>
      </c>
      <c r="C62" s="95">
        <f>SUM(C63:C63)</f>
        <v>0</v>
      </c>
      <c r="D62" s="95">
        <f>SUM(D63:D63)</f>
        <v>0</v>
      </c>
      <c r="E62" s="136"/>
      <c r="F62" s="96"/>
      <c r="G62" s="95">
        <f t="shared" ref="G62:L62" si="23">SUM(G63:G63)</f>
        <v>0</v>
      </c>
      <c r="H62" s="95">
        <f t="shared" si="23"/>
        <v>0</v>
      </c>
      <c r="I62" s="95">
        <f t="shared" si="23"/>
        <v>0</v>
      </c>
      <c r="J62" s="96">
        <f t="shared" si="23"/>
        <v>0</v>
      </c>
      <c r="K62" s="96">
        <f t="shared" si="23"/>
        <v>0</v>
      </c>
      <c r="L62" s="97">
        <f t="shared" si="23"/>
        <v>0</v>
      </c>
    </row>
    <row r="63" spans="1:12" x14ac:dyDescent="0.25">
      <c r="A63" s="46"/>
      <c r="B63" s="53"/>
      <c r="C63" s="45"/>
      <c r="D63" s="45"/>
      <c r="E63" s="73"/>
      <c r="F63" s="73"/>
      <c r="G63" s="19"/>
      <c r="H63" s="19"/>
      <c r="I63" s="19"/>
      <c r="J63" s="73"/>
      <c r="K63" s="73"/>
      <c r="L63" s="73"/>
    </row>
    <row r="64" spans="1:12" ht="19.5" x14ac:dyDescent="0.35">
      <c r="A64" s="295" t="s">
        <v>177</v>
      </c>
      <c r="B64" s="296"/>
      <c r="C64" s="296"/>
      <c r="D64" s="296"/>
      <c r="E64" s="296"/>
      <c r="F64" s="296"/>
      <c r="G64" s="296"/>
      <c r="H64" s="296"/>
      <c r="I64" s="296"/>
      <c r="J64" s="297"/>
      <c r="K64" s="74"/>
      <c r="L64" s="74"/>
    </row>
    <row r="65" spans="1:14" x14ac:dyDescent="0.3">
      <c r="K65" s="139"/>
      <c r="L65" s="92"/>
    </row>
    <row r="66" spans="1:14" x14ac:dyDescent="0.3">
      <c r="I66" s="9"/>
      <c r="J66" s="9"/>
      <c r="K66" s="92"/>
      <c r="L66" s="92"/>
      <c r="M66" s="3"/>
      <c r="N66" s="3"/>
    </row>
    <row r="67" spans="1:14" x14ac:dyDescent="0.3">
      <c r="I67" s="9"/>
      <c r="J67" s="9"/>
      <c r="K67" s="92"/>
      <c r="L67" s="92"/>
      <c r="M67" s="3"/>
      <c r="N67" s="3"/>
    </row>
    <row r="68" spans="1:14" x14ac:dyDescent="0.3">
      <c r="I68" s="9"/>
      <c r="J68" s="9"/>
      <c r="K68" s="92"/>
      <c r="L68" s="92"/>
      <c r="M68" s="3"/>
      <c r="N68" s="3"/>
    </row>
    <row r="69" spans="1:14" x14ac:dyDescent="0.3">
      <c r="I69" s="9"/>
      <c r="J69" s="9"/>
      <c r="K69" s="92"/>
      <c r="L69" s="92"/>
      <c r="M69" s="3"/>
      <c r="N69" s="3"/>
    </row>
    <row r="70" spans="1:14" x14ac:dyDescent="0.3">
      <c r="I70" s="9"/>
      <c r="J70" s="9"/>
      <c r="K70" s="92"/>
      <c r="L70" s="92"/>
      <c r="M70" s="3"/>
      <c r="N70" s="3"/>
    </row>
    <row r="71" spans="1:14" x14ac:dyDescent="0.3">
      <c r="I71" s="9"/>
      <c r="J71" s="9"/>
      <c r="K71" s="92"/>
      <c r="L71" s="92"/>
      <c r="M71" s="3"/>
      <c r="N71" s="3"/>
    </row>
    <row r="72" spans="1:14" x14ac:dyDescent="0.3">
      <c r="I72" s="9"/>
      <c r="J72" s="140"/>
      <c r="K72" s="141"/>
      <c r="L72" s="141"/>
      <c r="M72" s="142"/>
      <c r="N72" s="3"/>
    </row>
    <row r="73" spans="1:14" x14ac:dyDescent="0.3">
      <c r="I73" s="9"/>
      <c r="J73" s="140"/>
      <c r="K73" s="141"/>
      <c r="L73" s="141"/>
      <c r="M73" s="142"/>
      <c r="N73" s="3"/>
    </row>
    <row r="74" spans="1:14" x14ac:dyDescent="0.25">
      <c r="A74"/>
      <c r="B74"/>
      <c r="C74"/>
      <c r="D74"/>
      <c r="E74"/>
      <c r="F74"/>
      <c r="G74"/>
      <c r="H74"/>
      <c r="I74" s="3"/>
      <c r="J74" s="142"/>
      <c r="K74" s="141"/>
      <c r="L74" s="141"/>
      <c r="M74" s="142"/>
      <c r="N74" s="3"/>
    </row>
    <row r="75" spans="1:14" x14ac:dyDescent="0.25">
      <c r="A75"/>
      <c r="B75"/>
      <c r="C75"/>
      <c r="D75"/>
      <c r="E75"/>
      <c r="F75"/>
      <c r="G75"/>
      <c r="H75"/>
      <c r="I75" s="3"/>
      <c r="J75" s="142"/>
      <c r="K75" s="143"/>
      <c r="L75" s="143"/>
      <c r="M75" s="142"/>
      <c r="N75" s="3"/>
    </row>
    <row r="76" spans="1:14" x14ac:dyDescent="0.25">
      <c r="A76"/>
      <c r="B76"/>
      <c r="C76"/>
      <c r="D76"/>
      <c r="E76"/>
      <c r="F76"/>
      <c r="G76"/>
      <c r="H76"/>
      <c r="I76" s="3"/>
      <c r="J76" s="142"/>
      <c r="K76" s="144"/>
      <c r="L76" s="144"/>
      <c r="M76" s="142"/>
      <c r="N76" s="3"/>
    </row>
    <row r="77" spans="1:14" x14ac:dyDescent="0.25">
      <c r="A77"/>
      <c r="B77"/>
      <c r="C77"/>
      <c r="D77"/>
      <c r="E77"/>
      <c r="F77"/>
      <c r="G77"/>
      <c r="H77"/>
      <c r="I77" s="3"/>
      <c r="J77" s="142"/>
      <c r="K77" s="144"/>
      <c r="L77" s="144"/>
      <c r="M77" s="142"/>
      <c r="N77" s="3"/>
    </row>
    <row r="78" spans="1:14" x14ac:dyDescent="0.25">
      <c r="A78"/>
      <c r="B78"/>
      <c r="C78"/>
      <c r="D78"/>
      <c r="E78"/>
      <c r="F78"/>
      <c r="G78"/>
      <c r="H78"/>
      <c r="I78" s="3"/>
      <c r="J78" s="142"/>
      <c r="K78" s="144"/>
      <c r="L78" s="144"/>
      <c r="M78" s="142"/>
      <c r="N78" s="3"/>
    </row>
    <row r="79" spans="1:14" x14ac:dyDescent="0.25">
      <c r="A79"/>
      <c r="B79"/>
      <c r="C79"/>
      <c r="D79"/>
      <c r="E79"/>
      <c r="F79"/>
      <c r="G79"/>
      <c r="H79"/>
      <c r="I79" s="3"/>
      <c r="J79" s="3"/>
      <c r="K79" s="93"/>
      <c r="L79" s="93"/>
      <c r="M79" s="3"/>
      <c r="N79" s="3"/>
    </row>
    <row r="80" spans="1:14" x14ac:dyDescent="0.25">
      <c r="A80"/>
      <c r="B80"/>
      <c r="C80"/>
      <c r="D80"/>
      <c r="E80"/>
      <c r="F80"/>
      <c r="G80"/>
      <c r="H80"/>
      <c r="I80" s="3"/>
      <c r="J80" s="3"/>
      <c r="K80" s="93"/>
      <c r="L80" s="93"/>
      <c r="M80" s="3"/>
      <c r="N80" s="3"/>
    </row>
    <row r="81" spans="1:14" x14ac:dyDescent="0.25">
      <c r="A81"/>
      <c r="B81"/>
      <c r="C81"/>
      <c r="D81"/>
      <c r="E81"/>
      <c r="F81"/>
      <c r="G81"/>
      <c r="H81"/>
      <c r="I81" s="3"/>
      <c r="J81" s="3"/>
      <c r="K81" s="93"/>
      <c r="L81" s="93"/>
      <c r="M81" s="3"/>
      <c r="N81" s="3"/>
    </row>
    <row r="82" spans="1:14" x14ac:dyDescent="0.25">
      <c r="A82"/>
      <c r="B82"/>
      <c r="C82"/>
      <c r="D82"/>
      <c r="E82"/>
      <c r="F82"/>
      <c r="G82"/>
      <c r="H82"/>
      <c r="I82" s="3"/>
      <c r="J82" s="142"/>
      <c r="K82" s="144"/>
      <c r="L82" s="144"/>
      <c r="M82" s="142"/>
      <c r="N82" s="142"/>
    </row>
    <row r="83" spans="1:14" x14ac:dyDescent="0.25">
      <c r="A83"/>
      <c r="B83"/>
      <c r="C83"/>
      <c r="D83"/>
      <c r="E83"/>
      <c r="F83"/>
      <c r="G83"/>
      <c r="H83"/>
      <c r="I83" s="3"/>
      <c r="J83" s="142"/>
      <c r="K83" s="144"/>
      <c r="L83" s="144"/>
      <c r="M83" s="142"/>
      <c r="N83" s="142"/>
    </row>
    <row r="84" spans="1:14" x14ac:dyDescent="0.25">
      <c r="A84"/>
      <c r="B84"/>
      <c r="C84"/>
      <c r="D84"/>
      <c r="E84"/>
      <c r="F84"/>
      <c r="G84"/>
      <c r="H84"/>
      <c r="I84" s="3"/>
      <c r="J84" s="142"/>
      <c r="K84" s="144"/>
      <c r="L84" s="144"/>
      <c r="M84" s="142"/>
      <c r="N84" s="142"/>
    </row>
    <row r="85" spans="1:14" x14ac:dyDescent="0.25">
      <c r="A85"/>
      <c r="B85"/>
      <c r="C85"/>
      <c r="D85"/>
      <c r="E85"/>
      <c r="F85"/>
      <c r="G85"/>
      <c r="H85"/>
      <c r="I85" s="3"/>
      <c r="J85" s="142"/>
      <c r="K85" s="144"/>
      <c r="L85" s="144"/>
      <c r="M85" s="142"/>
      <c r="N85" s="142"/>
    </row>
    <row r="86" spans="1:14" x14ac:dyDescent="0.25">
      <c r="A86"/>
      <c r="B86"/>
      <c r="C86"/>
      <c r="D86"/>
      <c r="E86"/>
      <c r="F86"/>
      <c r="G86"/>
      <c r="H86"/>
      <c r="I86" s="3"/>
      <c r="J86" s="142"/>
      <c r="K86" s="143"/>
      <c r="L86" s="143"/>
      <c r="M86" s="142"/>
      <c r="N86" s="142"/>
    </row>
    <row r="87" spans="1:14" x14ac:dyDescent="0.25">
      <c r="A87"/>
      <c r="B87"/>
      <c r="C87"/>
      <c r="D87"/>
      <c r="E87"/>
      <c r="F87"/>
      <c r="G87"/>
      <c r="H87"/>
      <c r="I87" s="3"/>
      <c r="J87" s="142"/>
      <c r="K87" s="144"/>
      <c r="L87" s="144"/>
      <c r="M87" s="142"/>
      <c r="N87" s="142"/>
    </row>
    <row r="88" spans="1:14" x14ac:dyDescent="0.25">
      <c r="A88"/>
      <c r="B88"/>
      <c r="C88"/>
      <c r="D88"/>
      <c r="E88"/>
      <c r="F88"/>
      <c r="G88"/>
      <c r="H88"/>
      <c r="I88" s="3"/>
      <c r="J88" s="142"/>
      <c r="K88" s="144"/>
      <c r="L88" s="144"/>
      <c r="M88" s="142"/>
      <c r="N88" s="142"/>
    </row>
    <row r="89" spans="1:14" x14ac:dyDescent="0.25">
      <c r="A89"/>
      <c r="B89"/>
      <c r="C89"/>
      <c r="D89"/>
      <c r="E89"/>
      <c r="F89"/>
      <c r="G89"/>
      <c r="H89"/>
      <c r="I89" s="3"/>
      <c r="J89" s="142"/>
      <c r="K89" s="144"/>
      <c r="L89" s="144"/>
      <c r="M89" s="142"/>
      <c r="N89" s="142"/>
    </row>
    <row r="90" spans="1:14" x14ac:dyDescent="0.25">
      <c r="A90"/>
      <c r="B90"/>
      <c r="C90"/>
      <c r="D90"/>
      <c r="E90"/>
      <c r="F90"/>
      <c r="G90"/>
      <c r="H90"/>
      <c r="I90" s="3"/>
      <c r="J90" s="142"/>
      <c r="K90" s="144"/>
      <c r="L90" s="144"/>
      <c r="M90" s="142"/>
      <c r="N90" s="142"/>
    </row>
    <row r="91" spans="1:14" x14ac:dyDescent="0.25">
      <c r="A91"/>
      <c r="B91"/>
      <c r="C91"/>
      <c r="D91"/>
      <c r="E91"/>
      <c r="F91"/>
      <c r="G91"/>
      <c r="H91"/>
      <c r="I91" s="3"/>
      <c r="J91" s="142"/>
      <c r="K91" s="144"/>
      <c r="L91" s="144"/>
      <c r="M91" s="142"/>
      <c r="N91" s="142"/>
    </row>
    <row r="92" spans="1:14" x14ac:dyDescent="0.25">
      <c r="A92"/>
      <c r="B92"/>
      <c r="C92"/>
      <c r="D92"/>
      <c r="E92"/>
      <c r="F92"/>
      <c r="G92"/>
      <c r="H92"/>
      <c r="I92" s="3"/>
      <c r="J92" s="3"/>
      <c r="K92" s="93"/>
      <c r="L92" s="93"/>
      <c r="M92" s="3"/>
      <c r="N92" s="3"/>
    </row>
    <row r="93" spans="1:14" x14ac:dyDescent="0.25">
      <c r="A93"/>
      <c r="B93"/>
      <c r="C93"/>
      <c r="D93"/>
      <c r="E93"/>
      <c r="F93"/>
      <c r="G93"/>
      <c r="H93"/>
      <c r="I93" s="3"/>
      <c r="J93" s="3"/>
      <c r="K93" s="93"/>
      <c r="L93" s="93"/>
      <c r="M93" s="3"/>
      <c r="N93" s="3"/>
    </row>
    <row r="94" spans="1:14" x14ac:dyDescent="0.25">
      <c r="A94"/>
      <c r="B94"/>
      <c r="C94"/>
      <c r="D94"/>
      <c r="E94"/>
      <c r="F94"/>
      <c r="G94"/>
      <c r="H94"/>
      <c r="I94" s="3"/>
      <c r="J94" s="142"/>
      <c r="K94" s="144"/>
      <c r="L94" s="144"/>
      <c r="M94" s="142"/>
      <c r="N94" s="142"/>
    </row>
    <row r="95" spans="1:14" x14ac:dyDescent="0.25">
      <c r="A95"/>
      <c r="B95"/>
      <c r="C95"/>
      <c r="D95"/>
      <c r="E95"/>
      <c r="F95"/>
      <c r="G95"/>
      <c r="H95"/>
      <c r="I95" s="3"/>
      <c r="J95" s="142"/>
      <c r="K95" s="144"/>
      <c r="L95" s="144"/>
      <c r="M95" s="142"/>
      <c r="N95" s="142"/>
    </row>
    <row r="96" spans="1:14" x14ac:dyDescent="0.25">
      <c r="A96"/>
      <c r="B96"/>
      <c r="C96"/>
      <c r="D96"/>
      <c r="E96"/>
      <c r="F96"/>
      <c r="G96"/>
      <c r="H96"/>
      <c r="I96" s="3"/>
      <c r="J96" s="142"/>
      <c r="K96" s="144"/>
      <c r="L96" s="144"/>
      <c r="M96" s="142"/>
      <c r="N96" s="142"/>
    </row>
    <row r="97" spans="1:17" x14ac:dyDescent="0.25">
      <c r="A97"/>
      <c r="B97"/>
      <c r="C97"/>
      <c r="D97"/>
      <c r="E97"/>
      <c r="F97"/>
      <c r="G97"/>
      <c r="H97"/>
      <c r="I97" s="3"/>
      <c r="J97" s="142"/>
      <c r="K97" s="143"/>
      <c r="L97" s="143"/>
      <c r="M97" s="142"/>
      <c r="N97" s="142"/>
    </row>
    <row r="98" spans="1:17" x14ac:dyDescent="0.25">
      <c r="A98"/>
      <c r="B98"/>
      <c r="C98"/>
      <c r="D98"/>
      <c r="E98"/>
      <c r="F98"/>
      <c r="G98"/>
      <c r="H98"/>
      <c r="I98" s="3"/>
      <c r="J98" s="142"/>
      <c r="K98" s="144"/>
      <c r="L98" s="144"/>
      <c r="M98" s="142"/>
      <c r="N98" s="142"/>
    </row>
    <row r="99" spans="1:17" x14ac:dyDescent="0.25">
      <c r="A99"/>
      <c r="B99"/>
      <c r="C99"/>
      <c r="D99"/>
      <c r="E99"/>
      <c r="F99"/>
      <c r="G99"/>
      <c r="H99"/>
      <c r="I99" s="3"/>
      <c r="J99" s="142"/>
      <c r="K99" s="144"/>
      <c r="L99" s="144"/>
      <c r="M99" s="142"/>
      <c r="N99" s="142"/>
    </row>
    <row r="100" spans="1:17" x14ac:dyDescent="0.25">
      <c r="A100"/>
      <c r="B100"/>
      <c r="C100"/>
      <c r="D100"/>
      <c r="E100"/>
      <c r="F100"/>
      <c r="G100"/>
      <c r="H100"/>
      <c r="I100" s="3"/>
      <c r="J100" s="142"/>
      <c r="K100" s="144"/>
      <c r="L100" s="144"/>
      <c r="M100" s="142"/>
      <c r="N100" s="142"/>
    </row>
    <row r="101" spans="1:17" x14ac:dyDescent="0.25">
      <c r="A101"/>
      <c r="B101"/>
      <c r="C101"/>
      <c r="D101"/>
      <c r="E101"/>
      <c r="F101"/>
      <c r="G101"/>
      <c r="H101"/>
      <c r="I101" s="3"/>
      <c r="J101" s="142"/>
      <c r="K101" s="144"/>
      <c r="L101" s="144"/>
      <c r="M101" s="142"/>
      <c r="N101" s="142"/>
    </row>
    <row r="102" spans="1:17" x14ac:dyDescent="0.25">
      <c r="A102"/>
      <c r="B102"/>
      <c r="C102"/>
      <c r="D102"/>
      <c r="E102"/>
      <c r="F102"/>
      <c r="G102"/>
      <c r="H102"/>
      <c r="I102" s="3"/>
      <c r="J102" s="142"/>
      <c r="K102" s="144"/>
      <c r="L102" s="144"/>
      <c r="M102" s="142"/>
      <c r="N102" s="142"/>
    </row>
    <row r="103" spans="1:17" x14ac:dyDescent="0.25">
      <c r="A103"/>
      <c r="B103"/>
      <c r="C103"/>
      <c r="D103"/>
      <c r="E103"/>
      <c r="F103"/>
      <c r="G103"/>
      <c r="H103"/>
      <c r="I103" s="3"/>
      <c r="J103" s="142"/>
      <c r="K103" s="144"/>
      <c r="L103" s="144"/>
      <c r="M103" s="142"/>
      <c r="N103" s="142"/>
    </row>
    <row r="104" spans="1:17" x14ac:dyDescent="0.25">
      <c r="A104"/>
      <c r="B104"/>
      <c r="C104"/>
      <c r="D104"/>
      <c r="E104"/>
      <c r="F104"/>
      <c r="G104"/>
      <c r="H104"/>
      <c r="I104" s="3"/>
      <c r="J104" s="142"/>
      <c r="K104" s="144"/>
      <c r="L104" s="144"/>
      <c r="M104" s="142"/>
      <c r="N104" s="142"/>
    </row>
    <row r="105" spans="1:17" x14ac:dyDescent="0.25">
      <c r="A105"/>
      <c r="B105"/>
      <c r="C105"/>
      <c r="D105"/>
      <c r="E105"/>
      <c r="F105"/>
      <c r="G105"/>
      <c r="H105"/>
      <c r="I105" s="3"/>
      <c r="J105" s="142"/>
      <c r="K105" s="144"/>
      <c r="L105" s="144"/>
      <c r="M105" s="142"/>
      <c r="N105" s="142"/>
    </row>
    <row r="106" spans="1:17" x14ac:dyDescent="0.25">
      <c r="A106"/>
      <c r="B106"/>
      <c r="C106"/>
      <c r="D106"/>
      <c r="E106"/>
      <c r="F106"/>
      <c r="G106"/>
      <c r="H106"/>
      <c r="I106" s="3"/>
      <c r="J106" s="142"/>
      <c r="K106" s="144"/>
      <c r="L106" s="144"/>
      <c r="M106" s="142"/>
      <c r="N106" s="142"/>
    </row>
    <row r="107" spans="1:17" x14ac:dyDescent="0.25">
      <c r="A107"/>
      <c r="B107"/>
      <c r="C107"/>
      <c r="D107"/>
      <c r="E107"/>
      <c r="F107"/>
      <c r="G107"/>
      <c r="H107"/>
      <c r="I107" s="3"/>
      <c r="J107" s="142"/>
      <c r="K107" s="144"/>
      <c r="L107" s="144"/>
      <c r="M107" s="142"/>
      <c r="N107" s="142"/>
    </row>
    <row r="108" spans="1:17" x14ac:dyDescent="0.25">
      <c r="A108"/>
      <c r="B108"/>
      <c r="C108"/>
      <c r="D108"/>
      <c r="E108"/>
      <c r="F108"/>
      <c r="G108"/>
      <c r="H108"/>
      <c r="I108" s="3"/>
      <c r="J108" s="142"/>
      <c r="K108" s="143"/>
      <c r="L108" s="143"/>
      <c r="M108" s="142"/>
      <c r="N108" s="142"/>
    </row>
    <row r="109" spans="1:17" x14ac:dyDescent="0.25">
      <c r="A109"/>
      <c r="B109"/>
      <c r="C109"/>
      <c r="D109"/>
      <c r="E109"/>
      <c r="F109"/>
      <c r="G109"/>
      <c r="H109"/>
      <c r="I109" s="3"/>
      <c r="J109" s="142"/>
      <c r="K109" s="144"/>
      <c r="L109" s="144"/>
      <c r="M109" s="142"/>
      <c r="N109" s="142"/>
    </row>
    <row r="110" spans="1:17" x14ac:dyDescent="0.25">
      <c r="A110"/>
      <c r="B110"/>
      <c r="C110"/>
      <c r="D110"/>
      <c r="E110"/>
      <c r="F110"/>
      <c r="G110" s="145"/>
      <c r="H110" s="145"/>
      <c r="I110" s="142"/>
      <c r="J110" s="142"/>
      <c r="K110" s="144"/>
      <c r="L110" s="144"/>
      <c r="M110" s="142"/>
      <c r="N110" s="142"/>
      <c r="O110" s="145"/>
      <c r="P110" s="145"/>
      <c r="Q110" s="145"/>
    </row>
    <row r="111" spans="1:17" x14ac:dyDescent="0.25">
      <c r="A111"/>
      <c r="B111"/>
      <c r="C111"/>
      <c r="D111"/>
      <c r="E111"/>
      <c r="F111"/>
      <c r="G111" s="145"/>
      <c r="H111" s="145"/>
      <c r="I111" s="142"/>
      <c r="J111" s="142"/>
      <c r="K111" s="144"/>
      <c r="L111" s="144"/>
      <c r="M111" s="142"/>
      <c r="N111" s="142"/>
      <c r="O111" s="145"/>
      <c r="P111" s="145"/>
      <c r="Q111" s="145"/>
    </row>
    <row r="112" spans="1:17" x14ac:dyDescent="0.25">
      <c r="A112"/>
      <c r="B112"/>
      <c r="C112"/>
      <c r="D112"/>
      <c r="E112"/>
      <c r="F112"/>
      <c r="G112" s="145"/>
      <c r="H112" s="145"/>
      <c r="I112" s="142"/>
      <c r="J112" s="142"/>
      <c r="K112" s="144"/>
      <c r="L112" s="144"/>
      <c r="M112" s="142"/>
      <c r="N112" s="142"/>
      <c r="O112" s="145"/>
      <c r="P112" s="145"/>
      <c r="Q112" s="145"/>
    </row>
    <row r="113" spans="1:17" x14ac:dyDescent="0.25">
      <c r="A113"/>
      <c r="B113"/>
      <c r="C113"/>
      <c r="D113"/>
      <c r="E113"/>
      <c r="F113"/>
      <c r="G113" s="145"/>
      <c r="H113" s="145"/>
      <c r="I113" s="142"/>
      <c r="J113" s="142"/>
      <c r="K113" s="144"/>
      <c r="L113" s="144"/>
      <c r="M113" s="142"/>
      <c r="N113" s="142"/>
      <c r="O113" s="145"/>
      <c r="P113" s="145"/>
      <c r="Q113" s="145"/>
    </row>
    <row r="114" spans="1:17" x14ac:dyDescent="0.25">
      <c r="A114"/>
      <c r="B114"/>
      <c r="C114"/>
      <c r="D114"/>
      <c r="E114"/>
      <c r="F114"/>
      <c r="G114" s="145"/>
      <c r="H114" s="145"/>
      <c r="I114" s="142"/>
      <c r="J114" s="142"/>
      <c r="K114" s="144"/>
      <c r="L114" s="144"/>
      <c r="M114" s="142"/>
      <c r="N114" s="142"/>
      <c r="O114" s="145"/>
      <c r="P114" s="145"/>
      <c r="Q114" s="145"/>
    </row>
    <row r="115" spans="1:17" x14ac:dyDescent="0.25">
      <c r="A115"/>
      <c r="B115"/>
      <c r="C115"/>
      <c r="D115"/>
      <c r="E115"/>
      <c r="F115"/>
      <c r="G115" s="145"/>
      <c r="H115" s="145"/>
      <c r="I115" s="142"/>
      <c r="J115" s="142"/>
      <c r="K115" s="144"/>
      <c r="L115" s="144"/>
      <c r="M115" s="142"/>
      <c r="N115" s="142"/>
      <c r="O115" s="145"/>
      <c r="P115" s="145"/>
      <c r="Q115" s="145"/>
    </row>
    <row r="116" spans="1:17" x14ac:dyDescent="0.25">
      <c r="A116"/>
      <c r="B116"/>
      <c r="C116"/>
      <c r="D116"/>
      <c r="E116"/>
      <c r="F116"/>
      <c r="G116" s="145"/>
      <c r="H116" s="145"/>
      <c r="I116" s="142"/>
      <c r="J116" s="142"/>
      <c r="K116" s="144"/>
      <c r="L116" s="144"/>
      <c r="M116" s="142"/>
      <c r="N116" s="142"/>
      <c r="O116" s="145"/>
      <c r="P116" s="145"/>
      <c r="Q116" s="145"/>
    </row>
    <row r="117" spans="1:17" x14ac:dyDescent="0.25">
      <c r="A117"/>
      <c r="B117"/>
      <c r="C117"/>
      <c r="D117"/>
      <c r="E117"/>
      <c r="F117"/>
      <c r="G117" s="145"/>
      <c r="H117" s="145"/>
      <c r="I117" s="142"/>
      <c r="J117" s="142"/>
      <c r="K117" s="144"/>
      <c r="L117" s="144"/>
      <c r="M117" s="142"/>
      <c r="N117" s="142"/>
      <c r="O117" s="145"/>
      <c r="P117" s="145"/>
      <c r="Q117" s="145"/>
    </row>
    <row r="118" spans="1:17" x14ac:dyDescent="0.25">
      <c r="A118"/>
      <c r="B118"/>
      <c r="C118"/>
      <c r="D118"/>
      <c r="E118"/>
      <c r="F118"/>
      <c r="G118" s="145"/>
      <c r="H118" s="145"/>
      <c r="I118" s="142"/>
      <c r="J118" s="142"/>
      <c r="K118" s="144"/>
      <c r="L118" s="144"/>
      <c r="M118" s="142"/>
      <c r="N118" s="142"/>
      <c r="O118" s="145"/>
      <c r="P118" s="145"/>
      <c r="Q118" s="145"/>
    </row>
    <row r="119" spans="1:17" x14ac:dyDescent="0.25">
      <c r="A119"/>
      <c r="B119"/>
      <c r="C119"/>
      <c r="D119"/>
      <c r="E119"/>
      <c r="F119"/>
      <c r="G119" s="145"/>
      <c r="H119" s="145"/>
      <c r="I119" s="142"/>
      <c r="J119" s="142"/>
      <c r="K119" s="143"/>
      <c r="L119" s="143"/>
      <c r="M119" s="142"/>
      <c r="N119" s="142"/>
      <c r="O119" s="145"/>
      <c r="P119" s="145"/>
      <c r="Q119" s="145"/>
    </row>
    <row r="120" spans="1:17" x14ac:dyDescent="0.25">
      <c r="A120"/>
      <c r="B120"/>
      <c r="C120"/>
      <c r="D120"/>
      <c r="E120"/>
      <c r="F120"/>
      <c r="G120" s="145"/>
      <c r="H120" s="145"/>
      <c r="I120" s="142"/>
      <c r="J120" s="142"/>
      <c r="K120" s="144"/>
      <c r="L120" s="144"/>
      <c r="M120" s="142"/>
      <c r="N120" s="142"/>
      <c r="O120" s="145"/>
      <c r="P120" s="145"/>
      <c r="Q120" s="145"/>
    </row>
    <row r="121" spans="1:17" x14ac:dyDescent="0.25">
      <c r="A121"/>
      <c r="B121"/>
      <c r="C121"/>
      <c r="D121"/>
      <c r="E121"/>
      <c r="F121"/>
      <c r="G121" s="145"/>
      <c r="H121" s="145"/>
      <c r="I121" s="142"/>
      <c r="J121" s="142"/>
      <c r="K121" s="144"/>
      <c r="L121" s="144"/>
      <c r="M121" s="142"/>
      <c r="N121" s="142"/>
      <c r="O121" s="145"/>
      <c r="P121" s="145"/>
      <c r="Q121" s="145"/>
    </row>
    <row r="122" spans="1:17" x14ac:dyDescent="0.3">
      <c r="G122" s="146"/>
      <c r="H122" s="146"/>
      <c r="I122" s="140"/>
      <c r="J122" s="140"/>
      <c r="K122" s="140"/>
      <c r="L122" s="140"/>
      <c r="M122" s="142"/>
      <c r="N122" s="142"/>
      <c r="O122" s="145"/>
      <c r="P122" s="145"/>
      <c r="Q122" s="145"/>
    </row>
    <row r="123" spans="1:17" x14ac:dyDescent="0.3">
      <c r="G123" s="146"/>
      <c r="H123" s="146"/>
      <c r="I123" s="140"/>
      <c r="J123" s="140"/>
      <c r="K123" s="140"/>
      <c r="L123" s="140"/>
      <c r="M123" s="142"/>
      <c r="N123" s="142"/>
      <c r="O123" s="145"/>
      <c r="P123" s="145"/>
      <c r="Q123" s="145"/>
    </row>
    <row r="124" spans="1:17" x14ac:dyDescent="0.3">
      <c r="G124" s="146"/>
      <c r="H124" s="146"/>
      <c r="I124" s="147"/>
      <c r="J124" s="147"/>
      <c r="K124" s="147"/>
      <c r="L124" s="147"/>
      <c r="M124" s="145"/>
      <c r="N124" s="145"/>
      <c r="O124" s="145"/>
      <c r="P124" s="145"/>
      <c r="Q124" s="145"/>
    </row>
  </sheetData>
  <sheetProtection sort="0" autoFilter="0" pivotTables="0"/>
  <mergeCells count="11">
    <mergeCell ref="K2:K3"/>
    <mergeCell ref="L2:L3"/>
    <mergeCell ref="A64:J64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1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I4" sqref="I4"/>
    </sheetView>
  </sheetViews>
  <sheetFormatPr defaultRowHeight="15" x14ac:dyDescent="0.25"/>
  <cols>
    <col min="1" max="1" width="23" customWidth="1"/>
    <col min="2" max="2" width="8.28515625" customWidth="1"/>
    <col min="3" max="3" width="6.5703125" customWidth="1"/>
    <col min="4" max="4" width="24.42578125" customWidth="1"/>
    <col min="5" max="5" width="19.7109375" customWidth="1"/>
    <col min="6" max="6" width="14.85546875" customWidth="1"/>
    <col min="7" max="7" width="37.85546875" customWidth="1"/>
  </cols>
  <sheetData>
    <row r="1" spans="1:7" ht="18.75" x14ac:dyDescent="0.25">
      <c r="A1" s="299" t="s">
        <v>97</v>
      </c>
      <c r="B1" s="299"/>
      <c r="C1" s="299"/>
      <c r="D1" s="299"/>
      <c r="E1" s="299"/>
      <c r="F1" s="299"/>
      <c r="G1" s="299"/>
    </row>
    <row r="2" spans="1:7" ht="54.75" customHeight="1" x14ac:dyDescent="0.25">
      <c r="A2" s="293" t="s">
        <v>98</v>
      </c>
      <c r="B2" s="293" t="s">
        <v>99</v>
      </c>
      <c r="C2" s="293"/>
      <c r="D2" s="293" t="s">
        <v>101</v>
      </c>
      <c r="E2" s="293" t="s">
        <v>102</v>
      </c>
      <c r="F2" s="293" t="s">
        <v>103</v>
      </c>
      <c r="G2" s="293" t="s">
        <v>104</v>
      </c>
    </row>
    <row r="3" spans="1:7" ht="21" customHeight="1" x14ac:dyDescent="0.25">
      <c r="A3" s="293"/>
      <c r="B3" s="205" t="s">
        <v>53</v>
      </c>
      <c r="C3" s="205" t="s">
        <v>83</v>
      </c>
      <c r="D3" s="293"/>
      <c r="E3" s="293"/>
      <c r="F3" s="293"/>
      <c r="G3" s="293"/>
    </row>
    <row r="4" spans="1:7" ht="129" customHeight="1" x14ac:dyDescent="0.25">
      <c r="A4" s="208" t="s">
        <v>257</v>
      </c>
      <c r="B4" s="42">
        <v>0</v>
      </c>
      <c r="C4" s="42">
        <v>3</v>
      </c>
      <c r="D4" s="209" t="s">
        <v>319</v>
      </c>
      <c r="E4" s="53" t="s">
        <v>316</v>
      </c>
      <c r="F4" s="73" t="s">
        <v>314</v>
      </c>
      <c r="G4" s="53"/>
    </row>
    <row r="5" spans="1:7" ht="143.25" customHeight="1" x14ac:dyDescent="0.25">
      <c r="A5" s="52" t="s">
        <v>100</v>
      </c>
      <c r="B5" s="42">
        <v>0</v>
      </c>
      <c r="C5" s="42">
        <v>5</v>
      </c>
      <c r="D5" s="209" t="s">
        <v>318</v>
      </c>
      <c r="E5" s="53" t="s">
        <v>317</v>
      </c>
      <c r="F5" s="73" t="s">
        <v>315</v>
      </c>
      <c r="G5" s="53"/>
    </row>
  </sheetData>
  <mergeCells count="7">
    <mergeCell ref="A1:G1"/>
    <mergeCell ref="A2:A3"/>
    <mergeCell ref="B2:C2"/>
    <mergeCell ref="D2:D3"/>
    <mergeCell ref="E2:E3"/>
    <mergeCell ref="F2:F3"/>
    <mergeCell ref="G2:G3"/>
  </mergeCells>
  <hyperlinks>
    <hyperlink ref="D4" r:id="rId1" display="https://vk.com/away.php?utf=1&amp;to=http%3A%2F%2FLivecam.media"/>
    <hyperlink ref="D5" r:id="rId2" display="https://vk.com/search?c%5bname%5d=0&amp;c%5bsection%5d=people&amp;c%5bcompany%5d=%D0%9E%D0%9E%D0%9E%20%22%D0%9A%D0%BE%D0%BF%D0%B8-%D1%82%D1%80%D0%B5%D0%B9%D0%B4%22"/>
  </hyperlinks>
  <pageMargins left="0.70866141732283472" right="0.70866141732283472" top="0.74803149606299213" bottom="0.74803149606299213" header="0.31496062992125984" footer="0.31496062992125984"/>
  <pageSetup paperSize="9" scale="95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="90" zoomScaleNormal="100" zoomScaleSheetLayoutView="90" workbookViewId="0">
      <selection sqref="A1:I8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03" t="s">
        <v>105</v>
      </c>
      <c r="B1" s="303"/>
      <c r="C1" s="303"/>
      <c r="D1" s="303"/>
      <c r="E1" s="303"/>
      <c r="F1" s="303"/>
      <c r="G1" s="303"/>
      <c r="H1" s="303"/>
      <c r="I1" s="303"/>
    </row>
    <row r="2" spans="1:9" s="5" customFormat="1" ht="38.25" customHeight="1" x14ac:dyDescent="0.25">
      <c r="A2" s="301" t="s">
        <v>56</v>
      </c>
      <c r="B2" s="301" t="s">
        <v>106</v>
      </c>
      <c r="C2" s="302" t="s">
        <v>107</v>
      </c>
      <c r="D2" s="302"/>
      <c r="E2" s="301" t="s">
        <v>108</v>
      </c>
      <c r="F2" s="301" t="s">
        <v>87</v>
      </c>
      <c r="G2" s="301" t="s">
        <v>110</v>
      </c>
      <c r="H2" s="301"/>
      <c r="I2" s="301" t="s">
        <v>112</v>
      </c>
    </row>
    <row r="3" spans="1:9" s="5" customFormat="1" ht="55.5" customHeight="1" x14ac:dyDescent="0.25">
      <c r="A3" s="301"/>
      <c r="B3" s="301"/>
      <c r="C3" s="204" t="s">
        <v>53</v>
      </c>
      <c r="D3" s="204" t="s">
        <v>83</v>
      </c>
      <c r="E3" s="301"/>
      <c r="F3" s="301"/>
      <c r="G3" s="203" t="s">
        <v>109</v>
      </c>
      <c r="H3" s="203" t="s">
        <v>111</v>
      </c>
      <c r="I3" s="301"/>
    </row>
    <row r="4" spans="1:9" ht="56.25" x14ac:dyDescent="0.3">
      <c r="A4" s="73">
        <v>1</v>
      </c>
      <c r="B4" s="53" t="s">
        <v>321</v>
      </c>
      <c r="C4" s="45">
        <v>0</v>
      </c>
      <c r="D4" s="175">
        <v>1</v>
      </c>
      <c r="E4" s="19" t="s">
        <v>325</v>
      </c>
      <c r="F4" s="53" t="s">
        <v>329</v>
      </c>
      <c r="G4" s="19">
        <v>12</v>
      </c>
      <c r="H4" s="45">
        <v>15</v>
      </c>
      <c r="I4" s="46" t="s">
        <v>332</v>
      </c>
    </row>
    <row r="5" spans="1:9" ht="75" x14ac:dyDescent="0.3">
      <c r="A5" s="73">
        <v>2</v>
      </c>
      <c r="B5" s="53" t="s">
        <v>322</v>
      </c>
      <c r="C5" s="45">
        <v>0</v>
      </c>
      <c r="D5" s="175">
        <v>1</v>
      </c>
      <c r="E5" s="19" t="s">
        <v>326</v>
      </c>
      <c r="F5" s="53" t="s">
        <v>330</v>
      </c>
      <c r="G5" s="19">
        <v>14</v>
      </c>
      <c r="H5" s="45">
        <v>22</v>
      </c>
      <c r="I5" s="46" t="s">
        <v>332</v>
      </c>
    </row>
    <row r="6" spans="1:9" ht="56.25" x14ac:dyDescent="0.3">
      <c r="A6" s="73">
        <v>3</v>
      </c>
      <c r="B6" s="53" t="s">
        <v>323</v>
      </c>
      <c r="C6" s="45">
        <v>0</v>
      </c>
      <c r="D6" s="175">
        <v>1</v>
      </c>
      <c r="E6" s="19" t="s">
        <v>327</v>
      </c>
      <c r="F6" s="53" t="s">
        <v>331</v>
      </c>
      <c r="G6" s="19">
        <v>18</v>
      </c>
      <c r="H6" s="45">
        <v>10</v>
      </c>
      <c r="I6" s="210" t="s">
        <v>333</v>
      </c>
    </row>
    <row r="7" spans="1:9" ht="56.25" x14ac:dyDescent="0.3">
      <c r="A7" s="73">
        <v>4</v>
      </c>
      <c r="B7" s="53" t="s">
        <v>324</v>
      </c>
      <c r="C7" s="45">
        <v>0</v>
      </c>
      <c r="D7" s="211">
        <v>1</v>
      </c>
      <c r="E7" s="19" t="s">
        <v>328</v>
      </c>
      <c r="F7" s="53" t="s">
        <v>331</v>
      </c>
      <c r="G7" s="73">
        <v>7</v>
      </c>
      <c r="H7" s="45">
        <v>13</v>
      </c>
      <c r="I7" s="73" t="s">
        <v>334</v>
      </c>
    </row>
    <row r="8" spans="1:9" ht="18.75" x14ac:dyDescent="0.25">
      <c r="A8" s="300" t="s">
        <v>84</v>
      </c>
      <c r="B8" s="300"/>
      <c r="C8" s="28">
        <f>SUM(C4:C7)</f>
        <v>0</v>
      </c>
      <c r="D8" s="28">
        <f>SUM(D4:D7)</f>
        <v>4</v>
      </c>
      <c r="E8" s="40"/>
      <c r="F8" s="40"/>
      <c r="G8" s="28">
        <f>SUM(G4:G7)</f>
        <v>51</v>
      </c>
      <c r="H8" s="28">
        <f>SUM(H4:H7)</f>
        <v>60</v>
      </c>
      <c r="I8" s="40"/>
    </row>
  </sheetData>
  <sheetProtection sort="0" autoFilter="0" pivotTables="0"/>
  <mergeCells count="9">
    <mergeCell ref="A8:B8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A136" zoomScale="60" zoomScaleNormal="80" workbookViewId="0">
      <selection activeCell="L7" sqref="L7"/>
    </sheetView>
  </sheetViews>
  <sheetFormatPr defaultRowHeight="15" x14ac:dyDescent="0.25"/>
  <cols>
    <col min="1" max="1" width="14.710937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17" customWidth="1"/>
    <col min="8" max="8" width="14.140625" customWidth="1"/>
    <col min="9" max="9" width="7.7109375" style="5" customWidth="1"/>
    <col min="10" max="10" width="6" style="5" customWidth="1"/>
    <col min="11" max="11" width="25.7109375" customWidth="1"/>
    <col min="12" max="12" width="25.42578125" customWidth="1"/>
    <col min="13" max="13" width="15.42578125" customWidth="1"/>
    <col min="14" max="14" width="20.85546875" customWidth="1"/>
  </cols>
  <sheetData>
    <row r="1" spans="1:14" s="5" customFormat="1" ht="18.75" x14ac:dyDescent="0.3">
      <c r="A1" s="168" t="s">
        <v>221</v>
      </c>
      <c r="B1" s="217"/>
      <c r="C1" s="217"/>
      <c r="D1" s="217"/>
      <c r="E1" s="217"/>
      <c r="F1" s="217"/>
      <c r="G1" s="217"/>
      <c r="H1" s="215"/>
      <c r="I1" s="215"/>
      <c r="J1" s="215"/>
      <c r="K1" s="215"/>
      <c r="L1" s="215"/>
      <c r="M1" s="215"/>
      <c r="N1" s="215"/>
    </row>
    <row r="2" spans="1:14" ht="18.75" x14ac:dyDescent="0.3">
      <c r="A2" s="304" t="s">
        <v>235</v>
      </c>
      <c r="B2" s="304"/>
      <c r="C2" s="304"/>
      <c r="D2" s="304"/>
      <c r="E2" s="304"/>
      <c r="F2" s="304"/>
      <c r="G2" s="304"/>
      <c r="H2" s="216"/>
      <c r="I2" s="215"/>
      <c r="J2" s="215"/>
      <c r="K2" s="216"/>
      <c r="L2" s="216"/>
      <c r="M2" s="216"/>
      <c r="N2" s="216"/>
    </row>
    <row r="3" spans="1:14" s="5" customFormat="1" ht="18.75" customHeight="1" x14ac:dyDescent="0.25">
      <c r="A3" s="293" t="s">
        <v>113</v>
      </c>
      <c r="B3" s="305" t="s">
        <v>107</v>
      </c>
      <c r="C3" s="305"/>
      <c r="D3" s="293" t="s">
        <v>239</v>
      </c>
      <c r="E3" s="306" t="s">
        <v>233</v>
      </c>
      <c r="F3" s="293" t="s">
        <v>115</v>
      </c>
      <c r="G3" s="293" t="s">
        <v>116</v>
      </c>
      <c r="H3" s="293" t="s">
        <v>113</v>
      </c>
      <c r="I3" s="305" t="s">
        <v>107</v>
      </c>
      <c r="J3" s="305"/>
      <c r="K3" s="293" t="s">
        <v>238</v>
      </c>
      <c r="L3" s="306" t="s">
        <v>233</v>
      </c>
      <c r="M3" s="293" t="s">
        <v>115</v>
      </c>
      <c r="N3" s="293" t="s">
        <v>116</v>
      </c>
    </row>
    <row r="4" spans="1:14" s="5" customFormat="1" ht="102.75" customHeight="1" x14ac:dyDescent="0.25">
      <c r="A4" s="293"/>
      <c r="B4" s="205" t="s">
        <v>53</v>
      </c>
      <c r="C4" s="205" t="s">
        <v>83</v>
      </c>
      <c r="D4" s="293"/>
      <c r="E4" s="306"/>
      <c r="F4" s="293"/>
      <c r="G4" s="293"/>
      <c r="H4" s="293"/>
      <c r="I4" s="205" t="s">
        <v>53</v>
      </c>
      <c r="J4" s="205" t="s">
        <v>83</v>
      </c>
      <c r="K4" s="293"/>
      <c r="L4" s="306"/>
      <c r="M4" s="293"/>
      <c r="N4" s="293"/>
    </row>
    <row r="5" spans="1:14" ht="18.75" x14ac:dyDescent="0.3">
      <c r="A5" s="212" t="s">
        <v>215</v>
      </c>
      <c r="B5" s="28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3</v>
      </c>
      <c r="C5" s="28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4</v>
      </c>
      <c r="D5" s="161"/>
      <c r="E5" s="161"/>
      <c r="F5" s="28">
        <f>SUM(F6:F146)</f>
        <v>6975</v>
      </c>
      <c r="G5" s="161"/>
      <c r="H5" s="212" t="s">
        <v>114</v>
      </c>
      <c r="I5" s="28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4</v>
      </c>
      <c r="J5" s="28">
        <f>SUM(J6:J146)</f>
        <v>4</v>
      </c>
      <c r="K5" s="161"/>
      <c r="L5" s="161"/>
      <c r="M5" s="28">
        <f>SUM(M6:M146)</f>
        <v>1688</v>
      </c>
      <c r="N5" s="161"/>
    </row>
    <row r="6" spans="1:14" ht="228.75" customHeight="1" x14ac:dyDescent="0.25">
      <c r="A6" s="49"/>
      <c r="B6" s="19">
        <v>1</v>
      </c>
      <c r="C6" s="19">
        <v>1</v>
      </c>
      <c r="D6" s="213" t="s">
        <v>335</v>
      </c>
      <c r="E6" s="183" t="s">
        <v>336</v>
      </c>
      <c r="F6" s="214">
        <v>509</v>
      </c>
      <c r="G6" s="73" t="s">
        <v>286</v>
      </c>
      <c r="H6" s="49"/>
      <c r="I6" s="19">
        <v>1</v>
      </c>
      <c r="J6" s="19">
        <v>1</v>
      </c>
      <c r="K6" s="180" t="s">
        <v>337</v>
      </c>
      <c r="L6" s="183" t="s">
        <v>336</v>
      </c>
      <c r="M6" s="19">
        <v>490</v>
      </c>
      <c r="N6" s="46" t="s">
        <v>339</v>
      </c>
    </row>
    <row r="7" spans="1:14" ht="356.25" x14ac:dyDescent="0.25">
      <c r="A7" s="49"/>
      <c r="B7" s="19">
        <v>1</v>
      </c>
      <c r="C7" s="19">
        <v>1</v>
      </c>
      <c r="D7" s="181" t="s">
        <v>340</v>
      </c>
      <c r="E7" s="87" t="s">
        <v>343</v>
      </c>
      <c r="F7" s="206">
        <v>2100</v>
      </c>
      <c r="G7" s="73" t="s">
        <v>286</v>
      </c>
      <c r="H7" s="49"/>
      <c r="I7" s="19">
        <v>1</v>
      </c>
      <c r="J7" s="19">
        <v>1</v>
      </c>
      <c r="K7" s="180" t="s">
        <v>338</v>
      </c>
      <c r="L7" s="183" t="s">
        <v>336</v>
      </c>
      <c r="M7" s="19">
        <v>414</v>
      </c>
      <c r="N7" s="73" t="s">
        <v>286</v>
      </c>
    </row>
    <row r="8" spans="1:14" ht="375" x14ac:dyDescent="0.25">
      <c r="A8" s="49"/>
      <c r="B8" s="19">
        <v>1</v>
      </c>
      <c r="C8" s="19">
        <v>1</v>
      </c>
      <c r="D8" s="182" t="s">
        <v>341</v>
      </c>
      <c r="E8" s="87" t="s">
        <v>343</v>
      </c>
      <c r="F8" s="19">
        <v>1366</v>
      </c>
      <c r="G8" s="73" t="s">
        <v>286</v>
      </c>
      <c r="H8" s="49"/>
      <c r="I8" s="19">
        <v>1</v>
      </c>
      <c r="J8" s="19">
        <v>1</v>
      </c>
      <c r="K8" s="182" t="s">
        <v>342</v>
      </c>
      <c r="L8" s="87" t="s">
        <v>343</v>
      </c>
      <c r="M8" s="19">
        <v>736</v>
      </c>
      <c r="N8" s="73" t="s">
        <v>286</v>
      </c>
    </row>
    <row r="9" spans="1:14" ht="356.25" x14ac:dyDescent="0.25">
      <c r="A9" s="49"/>
      <c r="B9" s="19">
        <v>0</v>
      </c>
      <c r="C9" s="19">
        <v>1</v>
      </c>
      <c r="D9" s="53" t="s">
        <v>346</v>
      </c>
      <c r="E9" s="87" t="s">
        <v>347</v>
      </c>
      <c r="F9" s="19">
        <v>3000</v>
      </c>
      <c r="G9" s="73" t="s">
        <v>348</v>
      </c>
      <c r="H9" s="49"/>
      <c r="I9" s="19">
        <v>1</v>
      </c>
      <c r="J9" s="19">
        <v>1</v>
      </c>
      <c r="K9" s="182" t="s">
        <v>344</v>
      </c>
      <c r="L9" s="87" t="s">
        <v>345</v>
      </c>
      <c r="M9" s="19">
        <v>48</v>
      </c>
      <c r="N9" s="73" t="s">
        <v>286</v>
      </c>
    </row>
    <row r="10" spans="1:14" ht="18.75" x14ac:dyDescent="0.25">
      <c r="A10" s="49"/>
      <c r="B10" s="19">
        <v>0</v>
      </c>
      <c r="C10" s="19">
        <v>0</v>
      </c>
      <c r="D10" s="53"/>
      <c r="E10" s="73"/>
      <c r="F10" s="19">
        <v>0</v>
      </c>
      <c r="G10" s="43"/>
      <c r="H10" s="49"/>
      <c r="I10" s="19">
        <v>0</v>
      </c>
      <c r="J10" s="19">
        <v>0</v>
      </c>
      <c r="K10" s="53"/>
      <c r="L10" s="73"/>
      <c r="M10" s="19">
        <v>0</v>
      </c>
      <c r="N10" s="43"/>
    </row>
    <row r="11" spans="1:14" ht="18.75" x14ac:dyDescent="0.25">
      <c r="A11" s="49"/>
      <c r="B11" s="19">
        <v>0</v>
      </c>
      <c r="C11" s="19">
        <v>0</v>
      </c>
      <c r="D11" s="53"/>
      <c r="E11" s="73"/>
      <c r="F11" s="19">
        <v>0</v>
      </c>
      <c r="G11" s="43"/>
      <c r="H11" s="49"/>
      <c r="I11" s="19">
        <v>0</v>
      </c>
      <c r="J11" s="19">
        <v>0</v>
      </c>
      <c r="K11" s="53"/>
      <c r="L11" s="73"/>
      <c r="M11" s="19">
        <v>0</v>
      </c>
      <c r="N11" s="43"/>
    </row>
    <row r="12" spans="1:14" ht="18.75" x14ac:dyDescent="0.25">
      <c r="A12" s="49"/>
      <c r="B12" s="19">
        <v>0</v>
      </c>
      <c r="C12" s="19">
        <v>0</v>
      </c>
      <c r="D12" s="53"/>
      <c r="E12" s="73"/>
      <c r="F12" s="19">
        <v>0</v>
      </c>
      <c r="G12" s="43"/>
      <c r="H12" s="49"/>
      <c r="I12" s="19">
        <v>0</v>
      </c>
      <c r="J12" s="19">
        <v>0</v>
      </c>
      <c r="K12" s="53"/>
      <c r="L12" s="73"/>
      <c r="M12" s="19">
        <v>0</v>
      </c>
      <c r="N12" s="43"/>
    </row>
    <row r="13" spans="1:14" ht="18.75" x14ac:dyDescent="0.25">
      <c r="A13" s="49"/>
      <c r="B13" s="19">
        <v>0</v>
      </c>
      <c r="C13" s="19">
        <v>0</v>
      </c>
      <c r="D13" s="53"/>
      <c r="E13" s="73"/>
      <c r="F13" s="19">
        <v>0</v>
      </c>
      <c r="G13" s="43"/>
      <c r="H13" s="49"/>
      <c r="I13" s="19">
        <v>0</v>
      </c>
      <c r="J13" s="19">
        <v>0</v>
      </c>
      <c r="K13" s="53"/>
      <c r="L13" s="73"/>
      <c r="M13" s="19">
        <v>0</v>
      </c>
      <c r="N13" s="43"/>
    </row>
    <row r="14" spans="1:14" ht="18.75" x14ac:dyDescent="0.25">
      <c r="A14" s="49"/>
      <c r="B14" s="19">
        <v>0</v>
      </c>
      <c r="C14" s="19">
        <v>0</v>
      </c>
      <c r="D14" s="53"/>
      <c r="E14" s="73"/>
      <c r="F14" s="19">
        <v>0</v>
      </c>
      <c r="G14" s="43"/>
      <c r="H14" s="49"/>
      <c r="I14" s="19">
        <v>0</v>
      </c>
      <c r="J14" s="19">
        <v>0</v>
      </c>
      <c r="K14" s="53"/>
      <c r="L14" s="73"/>
      <c r="M14" s="19">
        <v>0</v>
      </c>
      <c r="N14" s="43"/>
    </row>
    <row r="15" spans="1:14" ht="18.75" x14ac:dyDescent="0.25">
      <c r="A15" s="49"/>
      <c r="B15" s="19">
        <v>0</v>
      </c>
      <c r="C15" s="19">
        <v>0</v>
      </c>
      <c r="D15" s="53"/>
      <c r="E15" s="73"/>
      <c r="F15" s="19">
        <v>0</v>
      </c>
      <c r="G15" s="43"/>
      <c r="H15" s="49"/>
      <c r="I15" s="19">
        <v>0</v>
      </c>
      <c r="J15" s="19">
        <v>0</v>
      </c>
      <c r="K15" s="53"/>
      <c r="L15" s="73"/>
      <c r="M15" s="19">
        <v>0</v>
      </c>
      <c r="N15" s="43"/>
    </row>
    <row r="16" spans="1:14" ht="18.75" x14ac:dyDescent="0.25">
      <c r="A16" s="49"/>
      <c r="B16" s="19">
        <v>0</v>
      </c>
      <c r="C16" s="19">
        <v>0</v>
      </c>
      <c r="D16" s="53"/>
      <c r="E16" s="73"/>
      <c r="F16" s="19">
        <v>0</v>
      </c>
      <c r="G16" s="43"/>
      <c r="H16" s="49"/>
      <c r="I16" s="19">
        <v>0</v>
      </c>
      <c r="J16" s="19">
        <v>0</v>
      </c>
      <c r="K16" s="53"/>
      <c r="L16" s="73"/>
      <c r="M16" s="19">
        <v>0</v>
      </c>
      <c r="N16" s="43"/>
    </row>
    <row r="17" spans="1:14" ht="18.75" x14ac:dyDescent="0.25">
      <c r="A17" s="49"/>
      <c r="B17" s="19">
        <v>0</v>
      </c>
      <c r="C17" s="19">
        <v>0</v>
      </c>
      <c r="D17" s="53"/>
      <c r="E17" s="73"/>
      <c r="F17" s="19">
        <v>0</v>
      </c>
      <c r="G17" s="43"/>
      <c r="H17" s="49"/>
      <c r="I17" s="19">
        <v>0</v>
      </c>
      <c r="J17" s="19">
        <v>0</v>
      </c>
      <c r="K17" s="53"/>
      <c r="L17" s="73"/>
      <c r="M17" s="19">
        <v>0</v>
      </c>
      <c r="N17" s="43"/>
    </row>
    <row r="18" spans="1:14" ht="18.75" x14ac:dyDescent="0.25">
      <c r="A18" s="49"/>
      <c r="B18" s="19">
        <v>0</v>
      </c>
      <c r="C18" s="19">
        <v>0</v>
      </c>
      <c r="D18" s="53"/>
      <c r="E18" s="73"/>
      <c r="F18" s="19">
        <v>0</v>
      </c>
      <c r="G18" s="43"/>
      <c r="H18" s="49"/>
      <c r="I18" s="19">
        <v>0</v>
      </c>
      <c r="J18" s="19">
        <v>0</v>
      </c>
      <c r="K18" s="53"/>
      <c r="L18" s="73"/>
      <c r="M18" s="19">
        <v>0</v>
      </c>
      <c r="N18" s="43"/>
    </row>
    <row r="19" spans="1:14" ht="18.75" x14ac:dyDescent="0.25">
      <c r="A19" s="49"/>
      <c r="B19" s="19">
        <v>0</v>
      </c>
      <c r="C19" s="19">
        <v>0</v>
      </c>
      <c r="D19" s="53"/>
      <c r="E19" s="73"/>
      <c r="F19" s="19">
        <v>0</v>
      </c>
      <c r="G19" s="43"/>
      <c r="H19" s="49"/>
      <c r="I19" s="19">
        <v>0</v>
      </c>
      <c r="J19" s="19">
        <v>0</v>
      </c>
      <c r="K19" s="53"/>
      <c r="L19" s="73"/>
      <c r="M19" s="19">
        <v>0</v>
      </c>
      <c r="N19" s="43"/>
    </row>
    <row r="20" spans="1:14" ht="18.75" x14ac:dyDescent="0.25">
      <c r="A20" s="49"/>
      <c r="B20" s="19">
        <v>0</v>
      </c>
      <c r="C20" s="19">
        <v>0</v>
      </c>
      <c r="D20" s="53"/>
      <c r="E20" s="73"/>
      <c r="F20" s="19">
        <v>0</v>
      </c>
      <c r="G20" s="43"/>
      <c r="H20" s="49"/>
      <c r="I20" s="19">
        <v>0</v>
      </c>
      <c r="J20" s="19">
        <v>0</v>
      </c>
      <c r="K20" s="53"/>
      <c r="L20" s="73"/>
      <c r="M20" s="19">
        <v>0</v>
      </c>
      <c r="N20" s="43"/>
    </row>
    <row r="21" spans="1:14" ht="18.75" x14ac:dyDescent="0.25">
      <c r="A21" s="49"/>
      <c r="B21" s="19">
        <v>0</v>
      </c>
      <c r="C21" s="19">
        <v>0</v>
      </c>
      <c r="D21" s="53"/>
      <c r="E21" s="73"/>
      <c r="F21" s="19">
        <v>0</v>
      </c>
      <c r="G21" s="43"/>
      <c r="H21" s="49"/>
      <c r="I21" s="19">
        <v>0</v>
      </c>
      <c r="J21" s="19">
        <v>0</v>
      </c>
      <c r="K21" s="53"/>
      <c r="L21" s="73"/>
      <c r="M21" s="19">
        <v>0</v>
      </c>
      <c r="N21" s="43"/>
    </row>
    <row r="22" spans="1:14" ht="18.75" x14ac:dyDescent="0.25">
      <c r="A22" s="49"/>
      <c r="B22" s="19">
        <v>0</v>
      </c>
      <c r="C22" s="19">
        <v>0</v>
      </c>
      <c r="D22" s="53"/>
      <c r="E22" s="73"/>
      <c r="F22" s="19">
        <v>0</v>
      </c>
      <c r="G22" s="43"/>
      <c r="H22" s="49"/>
      <c r="I22" s="19">
        <v>0</v>
      </c>
      <c r="J22" s="19">
        <v>0</v>
      </c>
      <c r="K22" s="53"/>
      <c r="L22" s="73"/>
      <c r="M22" s="19">
        <v>0</v>
      </c>
      <c r="N22" s="43"/>
    </row>
    <row r="23" spans="1:14" ht="18.75" x14ac:dyDescent="0.25">
      <c r="A23" s="49"/>
      <c r="B23" s="19">
        <v>0</v>
      </c>
      <c r="C23" s="19">
        <v>0</v>
      </c>
      <c r="D23" s="53"/>
      <c r="E23" s="73"/>
      <c r="F23" s="19">
        <v>0</v>
      </c>
      <c r="G23" s="43"/>
      <c r="H23" s="49"/>
      <c r="I23" s="19">
        <v>0</v>
      </c>
      <c r="J23" s="19">
        <v>0</v>
      </c>
      <c r="K23" s="53"/>
      <c r="L23" s="73"/>
      <c r="M23" s="19">
        <v>0</v>
      </c>
      <c r="N23" s="43"/>
    </row>
    <row r="24" spans="1:14" ht="18.75" x14ac:dyDescent="0.25">
      <c r="A24" s="49"/>
      <c r="B24" s="19">
        <v>0</v>
      </c>
      <c r="C24" s="19">
        <v>0</v>
      </c>
      <c r="D24" s="53"/>
      <c r="E24" s="73"/>
      <c r="F24" s="19">
        <v>0</v>
      </c>
      <c r="G24" s="43"/>
      <c r="H24" s="49"/>
      <c r="I24" s="19">
        <v>0</v>
      </c>
      <c r="J24" s="19">
        <v>0</v>
      </c>
      <c r="K24" s="53"/>
      <c r="L24" s="73"/>
      <c r="M24" s="19">
        <v>0</v>
      </c>
      <c r="N24" s="43"/>
    </row>
    <row r="25" spans="1:14" ht="18.75" x14ac:dyDescent="0.25">
      <c r="A25" s="49"/>
      <c r="B25" s="19">
        <v>0</v>
      </c>
      <c r="C25" s="19">
        <v>0</v>
      </c>
      <c r="D25" s="53"/>
      <c r="E25" s="73"/>
      <c r="F25" s="19">
        <v>0</v>
      </c>
      <c r="G25" s="43"/>
      <c r="H25" s="49"/>
      <c r="I25" s="19">
        <v>0</v>
      </c>
      <c r="J25" s="19">
        <v>0</v>
      </c>
      <c r="K25" s="53"/>
      <c r="L25" s="73"/>
      <c r="M25" s="19">
        <v>0</v>
      </c>
      <c r="N25" s="43"/>
    </row>
    <row r="26" spans="1:14" ht="18.75" x14ac:dyDescent="0.25">
      <c r="A26" s="49"/>
      <c r="B26" s="19">
        <v>0</v>
      </c>
      <c r="C26" s="19">
        <v>0</v>
      </c>
      <c r="D26" s="53"/>
      <c r="E26" s="73"/>
      <c r="F26" s="19">
        <v>0</v>
      </c>
      <c r="G26" s="43"/>
      <c r="H26" s="49"/>
      <c r="I26" s="19">
        <v>0</v>
      </c>
      <c r="J26" s="19">
        <v>0</v>
      </c>
      <c r="K26" s="53"/>
      <c r="L26" s="73"/>
      <c r="M26" s="19">
        <v>0</v>
      </c>
      <c r="N26" s="43"/>
    </row>
    <row r="27" spans="1:14" ht="18.75" x14ac:dyDescent="0.25">
      <c r="A27" s="49"/>
      <c r="B27" s="19">
        <v>0</v>
      </c>
      <c r="C27" s="19">
        <v>0</v>
      </c>
      <c r="D27" s="53"/>
      <c r="E27" s="73"/>
      <c r="F27" s="19">
        <v>0</v>
      </c>
      <c r="G27" s="43"/>
      <c r="H27" s="49"/>
      <c r="I27" s="19">
        <v>0</v>
      </c>
      <c r="J27" s="19">
        <v>0</v>
      </c>
      <c r="K27" s="53"/>
      <c r="L27" s="73"/>
      <c r="M27" s="19">
        <v>0</v>
      </c>
      <c r="N27" s="43"/>
    </row>
    <row r="28" spans="1:14" ht="18.75" x14ac:dyDescent="0.25">
      <c r="A28" s="49"/>
      <c r="B28" s="19">
        <v>0</v>
      </c>
      <c r="C28" s="19">
        <v>0</v>
      </c>
      <c r="D28" s="53"/>
      <c r="E28" s="73"/>
      <c r="F28" s="19">
        <v>0</v>
      </c>
      <c r="G28" s="43"/>
      <c r="H28" s="49"/>
      <c r="I28" s="19">
        <v>0</v>
      </c>
      <c r="J28" s="19">
        <v>0</v>
      </c>
      <c r="K28" s="53"/>
      <c r="L28" s="73"/>
      <c r="M28" s="19">
        <v>0</v>
      </c>
      <c r="N28" s="43"/>
    </row>
    <row r="29" spans="1:14" ht="18.75" x14ac:dyDescent="0.25">
      <c r="A29" s="49"/>
      <c r="B29" s="19">
        <v>0</v>
      </c>
      <c r="C29" s="19">
        <v>0</v>
      </c>
      <c r="D29" s="53"/>
      <c r="E29" s="73"/>
      <c r="F29" s="19">
        <v>0</v>
      </c>
      <c r="G29" s="43"/>
      <c r="H29" s="49"/>
      <c r="I29" s="19">
        <v>0</v>
      </c>
      <c r="J29" s="19">
        <v>0</v>
      </c>
      <c r="K29" s="53"/>
      <c r="L29" s="73"/>
      <c r="M29" s="19">
        <v>0</v>
      </c>
      <c r="N29" s="43"/>
    </row>
    <row r="30" spans="1:14" ht="18.75" x14ac:dyDescent="0.25">
      <c r="A30" s="49"/>
      <c r="B30" s="19">
        <v>0</v>
      </c>
      <c r="C30" s="19">
        <v>0</v>
      </c>
      <c r="D30" s="53"/>
      <c r="E30" s="73"/>
      <c r="F30" s="19">
        <v>0</v>
      </c>
      <c r="G30" s="43"/>
      <c r="H30" s="49"/>
      <c r="I30" s="19">
        <v>0</v>
      </c>
      <c r="J30" s="19">
        <v>0</v>
      </c>
      <c r="K30" s="53"/>
      <c r="L30" s="73"/>
      <c r="M30" s="19">
        <v>0</v>
      </c>
      <c r="N30" s="43"/>
    </row>
    <row r="31" spans="1:14" ht="18.75" x14ac:dyDescent="0.25">
      <c r="A31" s="49"/>
      <c r="B31" s="19">
        <v>0</v>
      </c>
      <c r="C31" s="19">
        <v>0</v>
      </c>
      <c r="D31" s="53"/>
      <c r="E31" s="73"/>
      <c r="F31" s="19">
        <v>0</v>
      </c>
      <c r="G31" s="43"/>
      <c r="H31" s="49"/>
      <c r="I31" s="19">
        <v>0</v>
      </c>
      <c r="J31" s="19">
        <v>0</v>
      </c>
      <c r="K31" s="53"/>
      <c r="L31" s="73"/>
      <c r="M31" s="19">
        <v>0</v>
      </c>
      <c r="N31" s="43"/>
    </row>
    <row r="32" spans="1:14" ht="18.75" x14ac:dyDescent="0.25">
      <c r="A32" s="49"/>
      <c r="B32" s="19">
        <v>0</v>
      </c>
      <c r="C32" s="19">
        <v>0</v>
      </c>
      <c r="D32" s="53"/>
      <c r="E32" s="73"/>
      <c r="F32" s="19">
        <v>0</v>
      </c>
      <c r="G32" s="43"/>
      <c r="H32" s="49"/>
      <c r="I32" s="19">
        <v>0</v>
      </c>
      <c r="J32" s="19">
        <v>0</v>
      </c>
      <c r="K32" s="53"/>
      <c r="L32" s="73"/>
      <c r="M32" s="19">
        <v>0</v>
      </c>
      <c r="N32" s="43"/>
    </row>
    <row r="33" spans="1:14" ht="18.75" x14ac:dyDescent="0.25">
      <c r="A33" s="49"/>
      <c r="B33" s="19">
        <v>0</v>
      </c>
      <c r="C33" s="19">
        <v>0</v>
      </c>
      <c r="D33" s="53"/>
      <c r="E33" s="73"/>
      <c r="F33" s="19">
        <v>0</v>
      </c>
      <c r="G33" s="43"/>
      <c r="H33" s="49"/>
      <c r="I33" s="19">
        <v>0</v>
      </c>
      <c r="J33" s="19">
        <v>0</v>
      </c>
      <c r="K33" s="53"/>
      <c r="L33" s="73"/>
      <c r="M33" s="19">
        <v>0</v>
      </c>
      <c r="N33" s="43"/>
    </row>
    <row r="34" spans="1:14" ht="18.75" x14ac:dyDescent="0.25">
      <c r="A34" s="49"/>
      <c r="B34" s="19">
        <v>0</v>
      </c>
      <c r="C34" s="19">
        <v>0</v>
      </c>
      <c r="D34" s="53"/>
      <c r="E34" s="73"/>
      <c r="F34" s="19">
        <v>0</v>
      </c>
      <c r="G34" s="43"/>
      <c r="H34" s="49"/>
      <c r="I34" s="19">
        <v>0</v>
      </c>
      <c r="J34" s="19">
        <v>0</v>
      </c>
      <c r="K34" s="53"/>
      <c r="L34" s="73"/>
      <c r="M34" s="19">
        <v>0</v>
      </c>
      <c r="N34" s="43"/>
    </row>
    <row r="35" spans="1:14" ht="18.75" x14ac:dyDescent="0.25">
      <c r="A35" s="49"/>
      <c r="B35" s="19">
        <v>0</v>
      </c>
      <c r="C35" s="19">
        <v>0</v>
      </c>
      <c r="D35" s="53"/>
      <c r="E35" s="73"/>
      <c r="F35" s="19">
        <v>0</v>
      </c>
      <c r="G35" s="43"/>
      <c r="H35" s="49"/>
      <c r="I35" s="19">
        <v>0</v>
      </c>
      <c r="J35" s="19">
        <v>0</v>
      </c>
      <c r="K35" s="53"/>
      <c r="L35" s="73"/>
      <c r="M35" s="19">
        <v>0</v>
      </c>
      <c r="N35" s="43"/>
    </row>
    <row r="36" spans="1:14" ht="18.75" x14ac:dyDescent="0.25">
      <c r="A36" s="49"/>
      <c r="B36" s="19">
        <v>0</v>
      </c>
      <c r="C36" s="19">
        <v>0</v>
      </c>
      <c r="D36" s="53"/>
      <c r="E36" s="73"/>
      <c r="F36" s="19">
        <v>0</v>
      </c>
      <c r="G36" s="43"/>
      <c r="H36" s="49"/>
      <c r="I36" s="19">
        <v>0</v>
      </c>
      <c r="J36" s="19">
        <v>0</v>
      </c>
      <c r="K36" s="53"/>
      <c r="L36" s="73"/>
      <c r="M36" s="19">
        <v>0</v>
      </c>
      <c r="N36" s="43"/>
    </row>
    <row r="37" spans="1:14" ht="18.75" x14ac:dyDescent="0.25">
      <c r="A37" s="49"/>
      <c r="B37" s="19">
        <v>0</v>
      </c>
      <c r="C37" s="19">
        <v>0</v>
      </c>
      <c r="D37" s="53"/>
      <c r="E37" s="73"/>
      <c r="F37" s="19">
        <v>0</v>
      </c>
      <c r="G37" s="43"/>
      <c r="H37" s="49"/>
      <c r="I37" s="19">
        <v>0</v>
      </c>
      <c r="J37" s="19">
        <v>0</v>
      </c>
      <c r="K37" s="53"/>
      <c r="L37" s="73"/>
      <c r="M37" s="19">
        <v>0</v>
      </c>
      <c r="N37" s="43"/>
    </row>
    <row r="38" spans="1:14" ht="18.75" x14ac:dyDescent="0.25">
      <c r="A38" s="49"/>
      <c r="B38" s="19">
        <v>0</v>
      </c>
      <c r="C38" s="19">
        <v>0</v>
      </c>
      <c r="D38" s="53"/>
      <c r="E38" s="73"/>
      <c r="F38" s="19">
        <v>0</v>
      </c>
      <c r="G38" s="43"/>
      <c r="H38" s="49"/>
      <c r="I38" s="19">
        <v>0</v>
      </c>
      <c r="J38" s="19">
        <v>0</v>
      </c>
      <c r="K38" s="53"/>
      <c r="L38" s="73"/>
      <c r="M38" s="19">
        <v>0</v>
      </c>
      <c r="N38" s="43"/>
    </row>
    <row r="39" spans="1:14" ht="18.75" x14ac:dyDescent="0.25">
      <c r="A39" s="49"/>
      <c r="B39" s="19">
        <v>0</v>
      </c>
      <c r="C39" s="19">
        <v>0</v>
      </c>
      <c r="D39" s="53"/>
      <c r="E39" s="73"/>
      <c r="F39" s="19">
        <v>0</v>
      </c>
      <c r="G39" s="43"/>
      <c r="H39" s="49"/>
      <c r="I39" s="19">
        <v>0</v>
      </c>
      <c r="J39" s="19">
        <v>0</v>
      </c>
      <c r="K39" s="53"/>
      <c r="L39" s="73"/>
      <c r="M39" s="19">
        <v>0</v>
      </c>
      <c r="N39" s="43"/>
    </row>
    <row r="40" spans="1:14" ht="18.75" x14ac:dyDescent="0.25">
      <c r="A40" s="49"/>
      <c r="B40" s="19">
        <v>0</v>
      </c>
      <c r="C40" s="19">
        <v>0</v>
      </c>
      <c r="D40" s="53"/>
      <c r="E40" s="73"/>
      <c r="F40" s="19">
        <v>0</v>
      </c>
      <c r="G40" s="43"/>
      <c r="H40" s="49"/>
      <c r="I40" s="19">
        <v>0</v>
      </c>
      <c r="J40" s="19">
        <v>0</v>
      </c>
      <c r="K40" s="53"/>
      <c r="L40" s="73"/>
      <c r="M40" s="19">
        <v>0</v>
      </c>
      <c r="N40" s="43"/>
    </row>
    <row r="41" spans="1:14" ht="18.75" x14ac:dyDescent="0.25">
      <c r="A41" s="49"/>
      <c r="B41" s="19">
        <v>0</v>
      </c>
      <c r="C41" s="19">
        <v>0</v>
      </c>
      <c r="D41" s="53"/>
      <c r="E41" s="73"/>
      <c r="F41" s="19">
        <v>0</v>
      </c>
      <c r="G41" s="43"/>
      <c r="H41" s="49"/>
      <c r="I41" s="19">
        <v>0</v>
      </c>
      <c r="J41" s="19">
        <v>0</v>
      </c>
      <c r="K41" s="53"/>
      <c r="L41" s="73"/>
      <c r="M41" s="19">
        <v>0</v>
      </c>
      <c r="N41" s="43"/>
    </row>
    <row r="42" spans="1:14" ht="18.75" x14ac:dyDescent="0.25">
      <c r="A42" s="49"/>
      <c r="B42" s="19">
        <v>0</v>
      </c>
      <c r="C42" s="19">
        <v>0</v>
      </c>
      <c r="D42" s="53"/>
      <c r="E42" s="73"/>
      <c r="F42" s="19">
        <v>0</v>
      </c>
      <c r="G42" s="43"/>
      <c r="H42" s="49"/>
      <c r="I42" s="19">
        <v>0</v>
      </c>
      <c r="J42" s="19">
        <v>0</v>
      </c>
      <c r="K42" s="53"/>
      <c r="L42" s="73"/>
      <c r="M42" s="19">
        <v>0</v>
      </c>
      <c r="N42" s="43"/>
    </row>
    <row r="43" spans="1:14" ht="18.75" x14ac:dyDescent="0.25">
      <c r="A43" s="49"/>
      <c r="B43" s="19">
        <v>0</v>
      </c>
      <c r="C43" s="19">
        <v>0</v>
      </c>
      <c r="D43" s="53"/>
      <c r="E43" s="73"/>
      <c r="F43" s="19">
        <v>0</v>
      </c>
      <c r="G43" s="43"/>
      <c r="H43" s="49"/>
      <c r="I43" s="19">
        <v>0</v>
      </c>
      <c r="J43" s="19">
        <v>0</v>
      </c>
      <c r="K43" s="53"/>
      <c r="L43" s="73"/>
      <c r="M43" s="19">
        <v>0</v>
      </c>
      <c r="N43" s="43"/>
    </row>
    <row r="44" spans="1:14" ht="18.75" x14ac:dyDescent="0.25">
      <c r="A44" s="49"/>
      <c r="B44" s="19">
        <v>0</v>
      </c>
      <c r="C44" s="19">
        <v>0</v>
      </c>
      <c r="D44" s="53"/>
      <c r="E44" s="73"/>
      <c r="F44" s="19">
        <v>0</v>
      </c>
      <c r="G44" s="43"/>
      <c r="H44" s="49"/>
      <c r="I44" s="19">
        <v>0</v>
      </c>
      <c r="J44" s="19">
        <v>0</v>
      </c>
      <c r="K44" s="53"/>
      <c r="L44" s="73"/>
      <c r="M44" s="19">
        <v>0</v>
      </c>
      <c r="N44" s="43"/>
    </row>
    <row r="45" spans="1:14" ht="18.75" x14ac:dyDescent="0.25">
      <c r="A45" s="49"/>
      <c r="B45" s="19">
        <v>0</v>
      </c>
      <c r="C45" s="19">
        <v>0</v>
      </c>
      <c r="D45" s="53"/>
      <c r="E45" s="73"/>
      <c r="F45" s="19">
        <v>0</v>
      </c>
      <c r="G45" s="43"/>
      <c r="H45" s="49"/>
      <c r="I45" s="19">
        <v>0</v>
      </c>
      <c r="J45" s="19">
        <v>0</v>
      </c>
      <c r="K45" s="53"/>
      <c r="L45" s="73"/>
      <c r="M45" s="19">
        <v>0</v>
      </c>
      <c r="N45" s="43"/>
    </row>
    <row r="46" spans="1:14" ht="18.75" x14ac:dyDescent="0.25">
      <c r="A46" s="49"/>
      <c r="B46" s="19">
        <v>0</v>
      </c>
      <c r="C46" s="19">
        <v>0</v>
      </c>
      <c r="D46" s="53"/>
      <c r="E46" s="73"/>
      <c r="F46" s="19">
        <v>0</v>
      </c>
      <c r="G46" s="43"/>
      <c r="H46" s="49"/>
      <c r="I46" s="19">
        <v>0</v>
      </c>
      <c r="J46" s="19">
        <v>0</v>
      </c>
      <c r="K46" s="53"/>
      <c r="L46" s="73"/>
      <c r="M46" s="19">
        <v>0</v>
      </c>
      <c r="N46" s="43"/>
    </row>
    <row r="47" spans="1:14" ht="18.75" x14ac:dyDescent="0.25">
      <c r="A47" s="49"/>
      <c r="B47" s="19">
        <v>0</v>
      </c>
      <c r="C47" s="19">
        <v>0</v>
      </c>
      <c r="D47" s="53"/>
      <c r="E47" s="73"/>
      <c r="F47" s="19">
        <v>0</v>
      </c>
      <c r="G47" s="43"/>
      <c r="H47" s="49"/>
      <c r="I47" s="19">
        <v>0</v>
      </c>
      <c r="J47" s="19">
        <v>0</v>
      </c>
      <c r="K47" s="53"/>
      <c r="L47" s="73"/>
      <c r="M47" s="19">
        <v>0</v>
      </c>
      <c r="N47" s="43"/>
    </row>
    <row r="48" spans="1:14" ht="18.75" x14ac:dyDescent="0.25">
      <c r="A48" s="49"/>
      <c r="B48" s="19">
        <v>0</v>
      </c>
      <c r="C48" s="19">
        <v>0</v>
      </c>
      <c r="D48" s="53"/>
      <c r="E48" s="73"/>
      <c r="F48" s="19">
        <v>0</v>
      </c>
      <c r="G48" s="43"/>
      <c r="H48" s="49"/>
      <c r="I48" s="19">
        <v>0</v>
      </c>
      <c r="J48" s="19">
        <v>0</v>
      </c>
      <c r="K48" s="53"/>
      <c r="L48" s="73"/>
      <c r="M48" s="19">
        <v>0</v>
      </c>
      <c r="N48" s="43"/>
    </row>
    <row r="49" spans="1:14" ht="18.75" x14ac:dyDescent="0.25">
      <c r="A49" s="49"/>
      <c r="B49" s="19">
        <v>0</v>
      </c>
      <c r="C49" s="19">
        <v>0</v>
      </c>
      <c r="D49" s="53"/>
      <c r="E49" s="73"/>
      <c r="F49" s="19">
        <v>0</v>
      </c>
      <c r="G49" s="43"/>
      <c r="H49" s="49"/>
      <c r="I49" s="19">
        <v>0</v>
      </c>
      <c r="J49" s="19">
        <v>0</v>
      </c>
      <c r="K49" s="53"/>
      <c r="L49" s="73"/>
      <c r="M49" s="19">
        <v>0</v>
      </c>
      <c r="N49" s="43"/>
    </row>
    <row r="50" spans="1:14" ht="18.75" x14ac:dyDescent="0.25">
      <c r="A50" s="49"/>
      <c r="B50" s="19">
        <v>0</v>
      </c>
      <c r="C50" s="19">
        <v>0</v>
      </c>
      <c r="D50" s="53"/>
      <c r="E50" s="73"/>
      <c r="F50" s="19">
        <v>0</v>
      </c>
      <c r="G50" s="43"/>
      <c r="H50" s="49"/>
      <c r="I50" s="19">
        <v>0</v>
      </c>
      <c r="J50" s="19">
        <v>0</v>
      </c>
      <c r="K50" s="53"/>
      <c r="L50" s="73"/>
      <c r="M50" s="19">
        <v>0</v>
      </c>
      <c r="N50" s="43"/>
    </row>
    <row r="51" spans="1:14" ht="18.75" x14ac:dyDescent="0.25">
      <c r="A51" s="49"/>
      <c r="B51" s="19">
        <v>0</v>
      </c>
      <c r="C51" s="19">
        <v>0</v>
      </c>
      <c r="D51" s="53"/>
      <c r="E51" s="73"/>
      <c r="F51" s="19">
        <v>0</v>
      </c>
      <c r="G51" s="43"/>
      <c r="H51" s="49"/>
      <c r="I51" s="19">
        <v>0</v>
      </c>
      <c r="J51" s="19">
        <v>0</v>
      </c>
      <c r="K51" s="53"/>
      <c r="L51" s="73"/>
      <c r="M51" s="19">
        <v>0</v>
      </c>
      <c r="N51" s="43"/>
    </row>
    <row r="52" spans="1:14" ht="18.75" x14ac:dyDescent="0.25">
      <c r="A52" s="49"/>
      <c r="B52" s="19">
        <v>0</v>
      </c>
      <c r="C52" s="19">
        <v>0</v>
      </c>
      <c r="D52" s="53"/>
      <c r="E52" s="73"/>
      <c r="F52" s="19">
        <v>0</v>
      </c>
      <c r="G52" s="43"/>
      <c r="H52" s="49"/>
      <c r="I52" s="19">
        <v>0</v>
      </c>
      <c r="J52" s="19">
        <v>0</v>
      </c>
      <c r="K52" s="53"/>
      <c r="L52" s="73"/>
      <c r="M52" s="19">
        <v>0</v>
      </c>
      <c r="N52" s="43"/>
    </row>
    <row r="53" spans="1:14" ht="18.75" x14ac:dyDescent="0.25">
      <c r="A53" s="49"/>
      <c r="B53" s="19">
        <v>0</v>
      </c>
      <c r="C53" s="19">
        <v>0</v>
      </c>
      <c r="D53" s="53"/>
      <c r="E53" s="73"/>
      <c r="F53" s="19">
        <v>0</v>
      </c>
      <c r="G53" s="43"/>
      <c r="H53" s="49"/>
      <c r="I53" s="19">
        <v>0</v>
      </c>
      <c r="J53" s="19">
        <v>0</v>
      </c>
      <c r="K53" s="53"/>
      <c r="L53" s="73"/>
      <c r="M53" s="19">
        <v>0</v>
      </c>
      <c r="N53" s="43"/>
    </row>
    <row r="54" spans="1:14" ht="18.75" x14ac:dyDescent="0.25">
      <c r="A54" s="49"/>
      <c r="B54" s="19">
        <v>0</v>
      </c>
      <c r="C54" s="19">
        <v>0</v>
      </c>
      <c r="D54" s="53"/>
      <c r="E54" s="73"/>
      <c r="F54" s="19">
        <v>0</v>
      </c>
      <c r="G54" s="43"/>
      <c r="H54" s="49"/>
      <c r="I54" s="19">
        <v>0</v>
      </c>
      <c r="J54" s="19">
        <v>0</v>
      </c>
      <c r="K54" s="53"/>
      <c r="L54" s="73"/>
      <c r="M54" s="19">
        <v>0</v>
      </c>
      <c r="N54" s="43"/>
    </row>
    <row r="55" spans="1:14" ht="18.75" x14ac:dyDescent="0.25">
      <c r="A55" s="49"/>
      <c r="B55" s="19">
        <v>0</v>
      </c>
      <c r="C55" s="19">
        <v>0</v>
      </c>
      <c r="D55" s="53"/>
      <c r="E55" s="73"/>
      <c r="F55" s="19">
        <v>0</v>
      </c>
      <c r="G55" s="43"/>
      <c r="H55" s="49"/>
      <c r="I55" s="19">
        <v>0</v>
      </c>
      <c r="J55" s="19">
        <v>0</v>
      </c>
      <c r="K55" s="53"/>
      <c r="L55" s="73"/>
      <c r="M55" s="19">
        <v>0</v>
      </c>
      <c r="N55" s="43"/>
    </row>
    <row r="56" spans="1:14" ht="18.75" x14ac:dyDescent="0.25">
      <c r="A56" s="49"/>
      <c r="B56" s="19">
        <v>0</v>
      </c>
      <c r="C56" s="19">
        <v>0</v>
      </c>
      <c r="D56" s="53"/>
      <c r="E56" s="73"/>
      <c r="F56" s="19">
        <v>0</v>
      </c>
      <c r="G56" s="43"/>
      <c r="H56" s="49"/>
      <c r="I56" s="19">
        <v>0</v>
      </c>
      <c r="J56" s="19">
        <v>0</v>
      </c>
      <c r="K56" s="53"/>
      <c r="L56" s="73"/>
      <c r="M56" s="19">
        <v>0</v>
      </c>
      <c r="N56" s="43"/>
    </row>
    <row r="57" spans="1:14" ht="18.75" x14ac:dyDescent="0.25">
      <c r="A57" s="49"/>
      <c r="B57" s="19">
        <v>0</v>
      </c>
      <c r="C57" s="19">
        <v>0</v>
      </c>
      <c r="D57" s="53"/>
      <c r="E57" s="73"/>
      <c r="F57" s="19">
        <v>0</v>
      </c>
      <c r="G57" s="43"/>
      <c r="H57" s="49"/>
      <c r="I57" s="19">
        <v>0</v>
      </c>
      <c r="J57" s="19">
        <v>0</v>
      </c>
      <c r="K57" s="53"/>
      <c r="L57" s="73"/>
      <c r="M57" s="19">
        <v>0</v>
      </c>
      <c r="N57" s="43"/>
    </row>
    <row r="58" spans="1:14" ht="18.75" x14ac:dyDescent="0.25">
      <c r="A58" s="49"/>
      <c r="B58" s="19">
        <v>0</v>
      </c>
      <c r="C58" s="19">
        <v>0</v>
      </c>
      <c r="D58" s="53"/>
      <c r="E58" s="73"/>
      <c r="F58" s="19">
        <v>0</v>
      </c>
      <c r="G58" s="43"/>
      <c r="H58" s="49"/>
      <c r="I58" s="19">
        <v>0</v>
      </c>
      <c r="J58" s="19">
        <v>0</v>
      </c>
      <c r="K58" s="53"/>
      <c r="L58" s="73"/>
      <c r="M58" s="19">
        <v>0</v>
      </c>
      <c r="N58" s="43"/>
    </row>
    <row r="59" spans="1:14" ht="18.75" x14ac:dyDescent="0.25">
      <c r="A59" s="49"/>
      <c r="B59" s="19">
        <v>0</v>
      </c>
      <c r="C59" s="19">
        <v>0</v>
      </c>
      <c r="D59" s="53"/>
      <c r="E59" s="73"/>
      <c r="F59" s="19">
        <v>0</v>
      </c>
      <c r="G59" s="43"/>
      <c r="H59" s="49"/>
      <c r="I59" s="19">
        <v>0</v>
      </c>
      <c r="J59" s="19">
        <v>0</v>
      </c>
      <c r="K59" s="53"/>
      <c r="L59" s="73"/>
      <c r="M59" s="19">
        <v>0</v>
      </c>
      <c r="N59" s="43"/>
    </row>
    <row r="60" spans="1:14" ht="18.75" x14ac:dyDescent="0.25">
      <c r="A60" s="49"/>
      <c r="B60" s="19">
        <v>0</v>
      </c>
      <c r="C60" s="19">
        <v>0</v>
      </c>
      <c r="D60" s="53"/>
      <c r="E60" s="73"/>
      <c r="F60" s="19">
        <v>0</v>
      </c>
      <c r="G60" s="43"/>
      <c r="H60" s="49"/>
      <c r="I60" s="19">
        <v>0</v>
      </c>
      <c r="J60" s="19">
        <v>0</v>
      </c>
      <c r="K60" s="53"/>
      <c r="L60" s="73"/>
      <c r="M60" s="19">
        <v>0</v>
      </c>
      <c r="N60" s="43"/>
    </row>
    <row r="61" spans="1:14" ht="18.75" x14ac:dyDescent="0.25">
      <c r="A61" s="49"/>
      <c r="B61" s="19">
        <v>0</v>
      </c>
      <c r="C61" s="19">
        <v>0</v>
      </c>
      <c r="D61" s="53"/>
      <c r="E61" s="73"/>
      <c r="F61" s="19">
        <v>0</v>
      </c>
      <c r="G61" s="43"/>
      <c r="H61" s="49"/>
      <c r="I61" s="19">
        <v>0</v>
      </c>
      <c r="J61" s="19">
        <v>0</v>
      </c>
      <c r="K61" s="53"/>
      <c r="L61" s="73"/>
      <c r="M61" s="19">
        <v>0</v>
      </c>
      <c r="N61" s="43"/>
    </row>
    <row r="62" spans="1:14" ht="18.75" x14ac:dyDescent="0.25">
      <c r="A62" s="49"/>
      <c r="B62" s="19">
        <v>0</v>
      </c>
      <c r="C62" s="19">
        <v>0</v>
      </c>
      <c r="D62" s="53"/>
      <c r="E62" s="73"/>
      <c r="F62" s="19">
        <v>0</v>
      </c>
      <c r="G62" s="43"/>
      <c r="H62" s="49"/>
      <c r="I62" s="19">
        <v>0</v>
      </c>
      <c r="J62" s="19">
        <v>0</v>
      </c>
      <c r="K62" s="53"/>
      <c r="L62" s="73"/>
      <c r="M62" s="19">
        <v>0</v>
      </c>
      <c r="N62" s="43"/>
    </row>
    <row r="63" spans="1:14" ht="18.75" x14ac:dyDescent="0.25">
      <c r="A63" s="49"/>
      <c r="B63" s="19">
        <v>0</v>
      </c>
      <c r="C63" s="19">
        <v>0</v>
      </c>
      <c r="D63" s="53"/>
      <c r="E63" s="73"/>
      <c r="F63" s="19">
        <v>0</v>
      </c>
      <c r="G63" s="43"/>
      <c r="H63" s="49"/>
      <c r="I63" s="19">
        <v>0</v>
      </c>
      <c r="J63" s="19">
        <v>0</v>
      </c>
      <c r="K63" s="53"/>
      <c r="L63" s="73"/>
      <c r="M63" s="19">
        <v>0</v>
      </c>
      <c r="N63" s="43"/>
    </row>
    <row r="64" spans="1:14" ht="18.75" x14ac:dyDescent="0.25">
      <c r="A64" s="49"/>
      <c r="B64" s="19">
        <v>0</v>
      </c>
      <c r="C64" s="19">
        <v>0</v>
      </c>
      <c r="D64" s="53"/>
      <c r="E64" s="73"/>
      <c r="F64" s="19">
        <v>0</v>
      </c>
      <c r="G64" s="43"/>
      <c r="H64" s="49"/>
      <c r="I64" s="19">
        <v>0</v>
      </c>
      <c r="J64" s="19">
        <v>0</v>
      </c>
      <c r="K64" s="53"/>
      <c r="L64" s="73"/>
      <c r="M64" s="19">
        <v>0</v>
      </c>
      <c r="N64" s="43"/>
    </row>
    <row r="65" spans="1:14" ht="18.75" x14ac:dyDescent="0.25">
      <c r="A65" s="49"/>
      <c r="B65" s="19">
        <v>0</v>
      </c>
      <c r="C65" s="19">
        <v>0</v>
      </c>
      <c r="D65" s="53"/>
      <c r="E65" s="73"/>
      <c r="F65" s="19">
        <v>0</v>
      </c>
      <c r="G65" s="43"/>
      <c r="H65" s="49"/>
      <c r="I65" s="19">
        <v>0</v>
      </c>
      <c r="J65" s="19">
        <v>0</v>
      </c>
      <c r="K65" s="53"/>
      <c r="L65" s="73"/>
      <c r="M65" s="19">
        <v>0</v>
      </c>
      <c r="N65" s="43"/>
    </row>
    <row r="66" spans="1:14" ht="18.75" x14ac:dyDescent="0.25">
      <c r="A66" s="49"/>
      <c r="B66" s="19">
        <v>0</v>
      </c>
      <c r="C66" s="19">
        <v>0</v>
      </c>
      <c r="D66" s="53"/>
      <c r="E66" s="73"/>
      <c r="F66" s="19">
        <v>0</v>
      </c>
      <c r="G66" s="43"/>
      <c r="H66" s="49"/>
      <c r="I66" s="19">
        <v>0</v>
      </c>
      <c r="J66" s="19">
        <v>0</v>
      </c>
      <c r="K66" s="53"/>
      <c r="L66" s="73"/>
      <c r="M66" s="19">
        <v>0</v>
      </c>
      <c r="N66" s="43"/>
    </row>
    <row r="67" spans="1:14" ht="18.75" x14ac:dyDescent="0.25">
      <c r="A67" s="49"/>
      <c r="B67" s="19">
        <v>0</v>
      </c>
      <c r="C67" s="19">
        <v>0</v>
      </c>
      <c r="D67" s="53"/>
      <c r="E67" s="73"/>
      <c r="F67" s="19">
        <v>0</v>
      </c>
      <c r="G67" s="43"/>
      <c r="H67" s="49"/>
      <c r="I67" s="19">
        <v>0</v>
      </c>
      <c r="J67" s="19">
        <v>0</v>
      </c>
      <c r="K67" s="53"/>
      <c r="L67" s="73"/>
      <c r="M67" s="19">
        <v>0</v>
      </c>
      <c r="N67" s="43"/>
    </row>
    <row r="68" spans="1:14" ht="18.75" x14ac:dyDescent="0.25">
      <c r="A68" s="49"/>
      <c r="B68" s="19">
        <v>0</v>
      </c>
      <c r="C68" s="19">
        <v>0</v>
      </c>
      <c r="D68" s="53"/>
      <c r="E68" s="73"/>
      <c r="F68" s="19">
        <v>0</v>
      </c>
      <c r="G68" s="43"/>
      <c r="H68" s="49"/>
      <c r="I68" s="19">
        <v>0</v>
      </c>
      <c r="J68" s="19">
        <v>0</v>
      </c>
      <c r="K68" s="53"/>
      <c r="L68" s="73"/>
      <c r="M68" s="19">
        <v>0</v>
      </c>
      <c r="N68" s="43"/>
    </row>
    <row r="69" spans="1:14" ht="18.75" x14ac:dyDescent="0.25">
      <c r="A69" s="49"/>
      <c r="B69" s="19">
        <v>0</v>
      </c>
      <c r="C69" s="19">
        <v>0</v>
      </c>
      <c r="D69" s="53"/>
      <c r="E69" s="73"/>
      <c r="F69" s="19">
        <v>0</v>
      </c>
      <c r="G69" s="43"/>
      <c r="H69" s="49"/>
      <c r="I69" s="19">
        <v>0</v>
      </c>
      <c r="J69" s="19">
        <v>0</v>
      </c>
      <c r="K69" s="53"/>
      <c r="L69" s="73"/>
      <c r="M69" s="19">
        <v>0</v>
      </c>
      <c r="N69" s="43"/>
    </row>
    <row r="70" spans="1:14" ht="18.75" x14ac:dyDescent="0.25">
      <c r="A70" s="44"/>
      <c r="B70" s="19">
        <v>0</v>
      </c>
      <c r="C70" s="19">
        <v>0</v>
      </c>
      <c r="D70" s="53"/>
      <c r="E70" s="73"/>
      <c r="F70" s="19">
        <v>0</v>
      </c>
      <c r="G70" s="43"/>
      <c r="H70" s="49"/>
      <c r="I70" s="19">
        <v>0</v>
      </c>
      <c r="J70" s="19">
        <v>0</v>
      </c>
      <c r="K70" s="53"/>
      <c r="L70" s="73"/>
      <c r="M70" s="19">
        <v>0</v>
      </c>
      <c r="N70" s="43"/>
    </row>
    <row r="71" spans="1:14" ht="18.75" x14ac:dyDescent="0.25">
      <c r="A71" s="44"/>
      <c r="B71" s="19">
        <v>0</v>
      </c>
      <c r="C71" s="19">
        <v>0</v>
      </c>
      <c r="D71" s="53"/>
      <c r="E71" s="73"/>
      <c r="F71" s="19">
        <v>0</v>
      </c>
      <c r="G71" s="43"/>
      <c r="H71" s="49"/>
      <c r="I71" s="19">
        <v>0</v>
      </c>
      <c r="J71" s="19">
        <v>0</v>
      </c>
      <c r="K71" s="53"/>
      <c r="L71" s="73"/>
      <c r="M71" s="19">
        <v>0</v>
      </c>
      <c r="N71" s="43"/>
    </row>
    <row r="72" spans="1:14" ht="18.75" x14ac:dyDescent="0.25">
      <c r="A72" s="44"/>
      <c r="B72" s="19">
        <v>0</v>
      </c>
      <c r="C72" s="19">
        <v>0</v>
      </c>
      <c r="D72" s="53"/>
      <c r="E72" s="73"/>
      <c r="F72" s="19">
        <v>0</v>
      </c>
      <c r="G72" s="43"/>
      <c r="H72" s="49"/>
      <c r="I72" s="19">
        <v>0</v>
      </c>
      <c r="J72" s="19">
        <v>0</v>
      </c>
      <c r="K72" s="53"/>
      <c r="L72" s="73"/>
      <c r="M72" s="19">
        <v>0</v>
      </c>
      <c r="N72" s="43"/>
    </row>
    <row r="73" spans="1:14" ht="18.75" x14ac:dyDescent="0.25">
      <c r="A73" s="44"/>
      <c r="B73" s="19">
        <v>0</v>
      </c>
      <c r="C73" s="19">
        <v>0</v>
      </c>
      <c r="D73" s="53"/>
      <c r="E73" s="73"/>
      <c r="F73" s="19">
        <v>0</v>
      </c>
      <c r="G73" s="43"/>
      <c r="H73" s="49"/>
      <c r="I73" s="19">
        <v>0</v>
      </c>
      <c r="J73" s="19">
        <v>0</v>
      </c>
      <c r="K73" s="53"/>
      <c r="L73" s="73"/>
      <c r="M73" s="19">
        <v>0</v>
      </c>
      <c r="N73" s="43"/>
    </row>
    <row r="74" spans="1:14" ht="18.75" x14ac:dyDescent="0.25">
      <c r="A74" s="44"/>
      <c r="B74" s="19">
        <v>0</v>
      </c>
      <c r="C74" s="19">
        <v>0</v>
      </c>
      <c r="D74" s="53"/>
      <c r="E74" s="73"/>
      <c r="F74" s="19">
        <v>0</v>
      </c>
      <c r="G74" s="43"/>
      <c r="H74" s="49"/>
      <c r="I74" s="19">
        <v>0</v>
      </c>
      <c r="J74" s="19">
        <v>0</v>
      </c>
      <c r="K74" s="53"/>
      <c r="L74" s="73"/>
      <c r="M74" s="19">
        <v>0</v>
      </c>
      <c r="N74" s="43"/>
    </row>
    <row r="75" spans="1:14" ht="18.75" x14ac:dyDescent="0.25">
      <c r="A75" s="44"/>
      <c r="B75" s="19">
        <v>0</v>
      </c>
      <c r="C75" s="19">
        <v>0</v>
      </c>
      <c r="D75" s="53"/>
      <c r="E75" s="73"/>
      <c r="F75" s="19">
        <v>0</v>
      </c>
      <c r="G75" s="43"/>
      <c r="H75" s="49"/>
      <c r="I75" s="19">
        <v>0</v>
      </c>
      <c r="J75" s="19">
        <v>0</v>
      </c>
      <c r="K75" s="53"/>
      <c r="L75" s="73"/>
      <c r="M75" s="19">
        <v>0</v>
      </c>
      <c r="N75" s="43"/>
    </row>
    <row r="76" spans="1:14" ht="18.75" x14ac:dyDescent="0.25">
      <c r="A76" s="44"/>
      <c r="B76" s="19">
        <v>0</v>
      </c>
      <c r="C76" s="19">
        <v>0</v>
      </c>
      <c r="D76" s="53"/>
      <c r="E76" s="73"/>
      <c r="F76" s="19">
        <v>0</v>
      </c>
      <c r="G76" s="43"/>
      <c r="H76" s="49"/>
      <c r="I76" s="19">
        <v>0</v>
      </c>
      <c r="J76" s="19">
        <v>0</v>
      </c>
      <c r="K76" s="53"/>
      <c r="L76" s="73"/>
      <c r="M76" s="19">
        <v>0</v>
      </c>
      <c r="N76" s="43"/>
    </row>
    <row r="77" spans="1:14" ht="18.75" x14ac:dyDescent="0.25">
      <c r="A77" s="44"/>
      <c r="B77" s="19">
        <v>0</v>
      </c>
      <c r="C77" s="19">
        <v>0</v>
      </c>
      <c r="D77" s="53"/>
      <c r="E77" s="73"/>
      <c r="F77" s="19">
        <v>0</v>
      </c>
      <c r="G77" s="43"/>
      <c r="H77" s="49"/>
      <c r="I77" s="19">
        <v>0</v>
      </c>
      <c r="J77" s="19">
        <v>0</v>
      </c>
      <c r="K77" s="53"/>
      <c r="L77" s="73"/>
      <c r="M77" s="19">
        <v>0</v>
      </c>
      <c r="N77" s="43"/>
    </row>
    <row r="78" spans="1:14" ht="18.75" x14ac:dyDescent="0.25">
      <c r="A78" s="44"/>
      <c r="B78" s="19">
        <v>0</v>
      </c>
      <c r="C78" s="19">
        <v>0</v>
      </c>
      <c r="D78" s="53"/>
      <c r="E78" s="73"/>
      <c r="F78" s="19">
        <v>0</v>
      </c>
      <c r="G78" s="43"/>
      <c r="H78" s="49"/>
      <c r="I78" s="19">
        <v>0</v>
      </c>
      <c r="J78" s="19">
        <v>0</v>
      </c>
      <c r="K78" s="53"/>
      <c r="L78" s="73"/>
      <c r="M78" s="19">
        <v>0</v>
      </c>
      <c r="N78" s="43"/>
    </row>
    <row r="79" spans="1:14" ht="18.75" x14ac:dyDescent="0.25">
      <c r="A79" s="44"/>
      <c r="B79" s="19">
        <v>0</v>
      </c>
      <c r="C79" s="19">
        <v>0</v>
      </c>
      <c r="D79" s="53"/>
      <c r="E79" s="73"/>
      <c r="F79" s="19">
        <v>0</v>
      </c>
      <c r="G79" s="43"/>
      <c r="H79" s="49"/>
      <c r="I79" s="19">
        <v>0</v>
      </c>
      <c r="J79" s="19">
        <v>0</v>
      </c>
      <c r="K79" s="53"/>
      <c r="L79" s="73"/>
      <c r="M79" s="19">
        <v>0</v>
      </c>
      <c r="N79" s="43"/>
    </row>
    <row r="80" spans="1:14" ht="18.75" x14ac:dyDescent="0.25">
      <c r="A80" s="44"/>
      <c r="B80" s="19">
        <v>0</v>
      </c>
      <c r="C80" s="19">
        <v>0</v>
      </c>
      <c r="D80" s="53"/>
      <c r="E80" s="73"/>
      <c r="F80" s="19">
        <v>0</v>
      </c>
      <c r="G80" s="43"/>
      <c r="H80" s="49"/>
      <c r="I80" s="19">
        <v>0</v>
      </c>
      <c r="J80" s="19">
        <v>0</v>
      </c>
      <c r="K80" s="53"/>
      <c r="L80" s="73"/>
      <c r="M80" s="19">
        <v>0</v>
      </c>
      <c r="N80" s="43"/>
    </row>
    <row r="81" spans="1:14" ht="18.75" x14ac:dyDescent="0.25">
      <c r="A81" s="44"/>
      <c r="B81" s="19">
        <v>0</v>
      </c>
      <c r="C81" s="19">
        <v>0</v>
      </c>
      <c r="D81" s="53"/>
      <c r="E81" s="73"/>
      <c r="F81" s="19">
        <v>0</v>
      </c>
      <c r="G81" s="43"/>
      <c r="H81" s="49"/>
      <c r="I81" s="19">
        <v>0</v>
      </c>
      <c r="J81" s="19">
        <v>0</v>
      </c>
      <c r="K81" s="53"/>
      <c r="L81" s="73"/>
      <c r="M81" s="19">
        <v>0</v>
      </c>
      <c r="N81" s="43"/>
    </row>
    <row r="82" spans="1:14" ht="18.75" x14ac:dyDescent="0.25">
      <c r="A82" s="44"/>
      <c r="B82" s="19">
        <v>0</v>
      </c>
      <c r="C82" s="19">
        <v>0</v>
      </c>
      <c r="D82" s="53"/>
      <c r="E82" s="73"/>
      <c r="F82" s="19">
        <v>0</v>
      </c>
      <c r="G82" s="43"/>
      <c r="H82" s="49"/>
      <c r="I82" s="19">
        <v>0</v>
      </c>
      <c r="J82" s="19">
        <v>0</v>
      </c>
      <c r="K82" s="53"/>
      <c r="L82" s="73"/>
      <c r="M82" s="19">
        <v>0</v>
      </c>
      <c r="N82" s="43"/>
    </row>
    <row r="83" spans="1:14" ht="18.75" x14ac:dyDescent="0.25">
      <c r="A83" s="44"/>
      <c r="B83" s="19">
        <v>0</v>
      </c>
      <c r="C83" s="19">
        <v>0</v>
      </c>
      <c r="D83" s="53"/>
      <c r="E83" s="73"/>
      <c r="F83" s="19">
        <v>0</v>
      </c>
      <c r="G83" s="43"/>
      <c r="H83" s="49"/>
      <c r="I83" s="19">
        <v>0</v>
      </c>
      <c r="J83" s="19">
        <v>0</v>
      </c>
      <c r="K83" s="53"/>
      <c r="L83" s="73"/>
      <c r="M83" s="19">
        <v>0</v>
      </c>
      <c r="N83" s="43"/>
    </row>
    <row r="84" spans="1:14" ht="18.75" x14ac:dyDescent="0.25">
      <c r="A84" s="44"/>
      <c r="B84" s="19">
        <v>0</v>
      </c>
      <c r="C84" s="19">
        <v>0</v>
      </c>
      <c r="D84" s="53"/>
      <c r="E84" s="73"/>
      <c r="F84" s="19">
        <v>0</v>
      </c>
      <c r="G84" s="43"/>
      <c r="H84" s="49"/>
      <c r="I84" s="19">
        <v>0</v>
      </c>
      <c r="J84" s="19">
        <v>0</v>
      </c>
      <c r="K84" s="53"/>
      <c r="L84" s="73"/>
      <c r="M84" s="19">
        <v>0</v>
      </c>
      <c r="N84" s="43"/>
    </row>
    <row r="85" spans="1:14" ht="18.75" x14ac:dyDescent="0.25">
      <c r="A85" s="44"/>
      <c r="B85" s="19">
        <v>0</v>
      </c>
      <c r="C85" s="19">
        <v>0</v>
      </c>
      <c r="D85" s="53"/>
      <c r="E85" s="73"/>
      <c r="F85" s="19">
        <v>0</v>
      </c>
      <c r="G85" s="43"/>
      <c r="H85" s="49"/>
      <c r="I85" s="19">
        <v>0</v>
      </c>
      <c r="J85" s="19">
        <v>0</v>
      </c>
      <c r="K85" s="53"/>
      <c r="L85" s="73"/>
      <c r="M85" s="19">
        <v>0</v>
      </c>
      <c r="N85" s="43"/>
    </row>
    <row r="86" spans="1:14" ht="18.75" x14ac:dyDescent="0.25">
      <c r="A86" s="44"/>
      <c r="B86" s="19">
        <v>0</v>
      </c>
      <c r="C86" s="19">
        <v>0</v>
      </c>
      <c r="D86" s="53"/>
      <c r="E86" s="73"/>
      <c r="F86" s="19">
        <v>0</v>
      </c>
      <c r="G86" s="43"/>
      <c r="H86" s="49"/>
      <c r="I86" s="19">
        <v>0</v>
      </c>
      <c r="J86" s="19">
        <v>0</v>
      </c>
      <c r="K86" s="53"/>
      <c r="L86" s="73"/>
      <c r="M86" s="19">
        <v>0</v>
      </c>
      <c r="N86" s="43"/>
    </row>
    <row r="87" spans="1:14" ht="18.75" x14ac:dyDescent="0.25">
      <c r="A87" s="44"/>
      <c r="B87" s="19">
        <v>0</v>
      </c>
      <c r="C87" s="19">
        <v>0</v>
      </c>
      <c r="D87" s="53"/>
      <c r="E87" s="73"/>
      <c r="F87" s="19">
        <v>0</v>
      </c>
      <c r="G87" s="43"/>
      <c r="H87" s="49"/>
      <c r="I87" s="19">
        <v>0</v>
      </c>
      <c r="J87" s="19">
        <v>0</v>
      </c>
      <c r="K87" s="53"/>
      <c r="L87" s="73"/>
      <c r="M87" s="19">
        <v>0</v>
      </c>
      <c r="N87" s="43"/>
    </row>
    <row r="88" spans="1:14" ht="18.75" x14ac:dyDescent="0.25">
      <c r="A88" s="44"/>
      <c r="B88" s="19">
        <v>0</v>
      </c>
      <c r="C88" s="19">
        <v>0</v>
      </c>
      <c r="D88" s="53"/>
      <c r="E88" s="73"/>
      <c r="F88" s="19">
        <v>0</v>
      </c>
      <c r="G88" s="43"/>
      <c r="H88" s="49"/>
      <c r="I88" s="19">
        <v>0</v>
      </c>
      <c r="J88" s="19">
        <v>0</v>
      </c>
      <c r="K88" s="53"/>
      <c r="L88" s="73"/>
      <c r="M88" s="19">
        <v>0</v>
      </c>
      <c r="N88" s="43"/>
    </row>
    <row r="89" spans="1:14" ht="18.75" x14ac:dyDescent="0.25">
      <c r="A89" s="44"/>
      <c r="B89" s="19">
        <v>0</v>
      </c>
      <c r="C89" s="19">
        <v>0</v>
      </c>
      <c r="D89" s="53"/>
      <c r="E89" s="73"/>
      <c r="F89" s="19">
        <v>0</v>
      </c>
      <c r="G89" s="43"/>
      <c r="H89" s="49"/>
      <c r="I89" s="19">
        <v>0</v>
      </c>
      <c r="J89" s="19">
        <v>0</v>
      </c>
      <c r="K89" s="53"/>
      <c r="L89" s="73"/>
      <c r="M89" s="19">
        <v>0</v>
      </c>
      <c r="N89" s="43"/>
    </row>
    <row r="90" spans="1:14" ht="18.75" x14ac:dyDescent="0.25">
      <c r="A90" s="44"/>
      <c r="B90" s="19">
        <v>0</v>
      </c>
      <c r="C90" s="19">
        <v>0</v>
      </c>
      <c r="D90" s="53"/>
      <c r="E90" s="73"/>
      <c r="F90" s="19">
        <v>0</v>
      </c>
      <c r="G90" s="43"/>
      <c r="H90" s="49"/>
      <c r="I90" s="19">
        <v>0</v>
      </c>
      <c r="J90" s="19">
        <v>0</v>
      </c>
      <c r="K90" s="53"/>
      <c r="L90" s="73"/>
      <c r="M90" s="19">
        <v>0</v>
      </c>
      <c r="N90" s="43"/>
    </row>
    <row r="91" spans="1:14" ht="18.75" x14ac:dyDescent="0.25">
      <c r="A91" s="44"/>
      <c r="B91" s="19">
        <v>0</v>
      </c>
      <c r="C91" s="19">
        <v>0</v>
      </c>
      <c r="D91" s="53"/>
      <c r="E91" s="73"/>
      <c r="F91" s="19">
        <v>0</v>
      </c>
      <c r="G91" s="43"/>
      <c r="H91" s="49"/>
      <c r="I91" s="19">
        <v>0</v>
      </c>
      <c r="J91" s="19">
        <v>0</v>
      </c>
      <c r="K91" s="53"/>
      <c r="L91" s="73"/>
      <c r="M91" s="19">
        <v>0</v>
      </c>
      <c r="N91" s="43"/>
    </row>
    <row r="92" spans="1:14" ht="18.75" x14ac:dyDescent="0.25">
      <c r="A92" s="44"/>
      <c r="B92" s="19">
        <v>0</v>
      </c>
      <c r="C92" s="19">
        <v>0</v>
      </c>
      <c r="D92" s="53"/>
      <c r="E92" s="73"/>
      <c r="F92" s="19">
        <v>0</v>
      </c>
      <c r="G92" s="43"/>
      <c r="H92" s="49"/>
      <c r="I92" s="19">
        <v>0</v>
      </c>
      <c r="J92" s="19">
        <v>0</v>
      </c>
      <c r="K92" s="53"/>
      <c r="L92" s="73"/>
      <c r="M92" s="19">
        <v>0</v>
      </c>
      <c r="N92" s="43"/>
    </row>
    <row r="93" spans="1:14" ht="18.75" x14ac:dyDescent="0.25">
      <c r="A93" s="44"/>
      <c r="B93" s="19">
        <v>0</v>
      </c>
      <c r="C93" s="19">
        <v>0</v>
      </c>
      <c r="D93" s="53"/>
      <c r="E93" s="73"/>
      <c r="F93" s="19">
        <v>0</v>
      </c>
      <c r="G93" s="43"/>
      <c r="H93" s="49"/>
      <c r="I93" s="19">
        <v>0</v>
      </c>
      <c r="J93" s="19">
        <v>0</v>
      </c>
      <c r="K93" s="53"/>
      <c r="L93" s="73"/>
      <c r="M93" s="19">
        <v>0</v>
      </c>
      <c r="N93" s="43"/>
    </row>
    <row r="94" spans="1:14" ht="18.75" x14ac:dyDescent="0.25">
      <c r="A94" s="44"/>
      <c r="B94" s="19">
        <v>0</v>
      </c>
      <c r="C94" s="19">
        <v>0</v>
      </c>
      <c r="D94" s="53"/>
      <c r="E94" s="73"/>
      <c r="F94" s="19">
        <v>0</v>
      </c>
      <c r="G94" s="43"/>
      <c r="H94" s="49"/>
      <c r="I94" s="19">
        <v>0</v>
      </c>
      <c r="J94" s="19">
        <v>0</v>
      </c>
      <c r="K94" s="53"/>
      <c r="L94" s="73"/>
      <c r="M94" s="19">
        <v>0</v>
      </c>
      <c r="N94" s="43"/>
    </row>
    <row r="95" spans="1:14" ht="18.75" x14ac:dyDescent="0.25">
      <c r="A95" s="44"/>
      <c r="B95" s="19">
        <v>0</v>
      </c>
      <c r="C95" s="19">
        <v>0</v>
      </c>
      <c r="D95" s="53"/>
      <c r="E95" s="73"/>
      <c r="F95" s="19">
        <v>0</v>
      </c>
      <c r="G95" s="43"/>
      <c r="H95" s="49"/>
      <c r="I95" s="19">
        <v>0</v>
      </c>
      <c r="J95" s="19">
        <v>0</v>
      </c>
      <c r="K95" s="53"/>
      <c r="L95" s="73"/>
      <c r="M95" s="19">
        <v>0</v>
      </c>
      <c r="N95" s="43"/>
    </row>
    <row r="96" spans="1:14" ht="18.75" x14ac:dyDescent="0.25">
      <c r="A96" s="44"/>
      <c r="B96" s="19">
        <v>0</v>
      </c>
      <c r="C96" s="19">
        <v>0</v>
      </c>
      <c r="D96" s="53"/>
      <c r="E96" s="73"/>
      <c r="F96" s="19">
        <v>0</v>
      </c>
      <c r="G96" s="43"/>
      <c r="H96" s="49"/>
      <c r="I96" s="19">
        <v>0</v>
      </c>
      <c r="J96" s="19">
        <v>0</v>
      </c>
      <c r="K96" s="53"/>
      <c r="L96" s="73"/>
      <c r="M96" s="19">
        <v>0</v>
      </c>
      <c r="N96" s="43"/>
    </row>
    <row r="97" spans="1:14" ht="18.75" x14ac:dyDescent="0.25">
      <c r="A97" s="44"/>
      <c r="B97" s="19">
        <v>0</v>
      </c>
      <c r="C97" s="19">
        <v>0</v>
      </c>
      <c r="D97" s="53"/>
      <c r="E97" s="73"/>
      <c r="F97" s="19">
        <v>0</v>
      </c>
      <c r="G97" s="43"/>
      <c r="H97" s="49"/>
      <c r="I97" s="19">
        <v>0</v>
      </c>
      <c r="J97" s="19">
        <v>0</v>
      </c>
      <c r="K97" s="53"/>
      <c r="L97" s="73"/>
      <c r="M97" s="19">
        <v>0</v>
      </c>
      <c r="N97" s="43"/>
    </row>
    <row r="98" spans="1:14" ht="18.75" x14ac:dyDescent="0.25">
      <c r="A98" s="44"/>
      <c r="B98" s="19">
        <v>0</v>
      </c>
      <c r="C98" s="19">
        <v>0</v>
      </c>
      <c r="D98" s="53"/>
      <c r="E98" s="73"/>
      <c r="F98" s="19">
        <v>0</v>
      </c>
      <c r="G98" s="43"/>
      <c r="H98" s="49"/>
      <c r="I98" s="19">
        <v>0</v>
      </c>
      <c r="J98" s="19">
        <v>0</v>
      </c>
      <c r="K98" s="53"/>
      <c r="L98" s="73"/>
      <c r="M98" s="19">
        <v>0</v>
      </c>
      <c r="N98" s="43"/>
    </row>
    <row r="99" spans="1:14" ht="18.75" x14ac:dyDescent="0.25">
      <c r="A99" s="44"/>
      <c r="B99" s="19">
        <v>0</v>
      </c>
      <c r="C99" s="19">
        <v>0</v>
      </c>
      <c r="D99" s="53"/>
      <c r="E99" s="73"/>
      <c r="F99" s="19">
        <v>0</v>
      </c>
      <c r="G99" s="43"/>
      <c r="H99" s="49"/>
      <c r="I99" s="19">
        <v>0</v>
      </c>
      <c r="J99" s="19">
        <v>0</v>
      </c>
      <c r="K99" s="53"/>
      <c r="L99" s="73"/>
      <c r="M99" s="19">
        <v>0</v>
      </c>
      <c r="N99" s="43"/>
    </row>
    <row r="100" spans="1:14" ht="18.75" x14ac:dyDescent="0.25">
      <c r="A100" s="44"/>
      <c r="B100" s="19">
        <v>0</v>
      </c>
      <c r="C100" s="19">
        <v>0</v>
      </c>
      <c r="D100" s="53"/>
      <c r="E100" s="73"/>
      <c r="F100" s="19">
        <v>0</v>
      </c>
      <c r="G100" s="43"/>
      <c r="H100" s="49"/>
      <c r="I100" s="19">
        <v>0</v>
      </c>
      <c r="J100" s="19">
        <v>0</v>
      </c>
      <c r="K100" s="53"/>
      <c r="L100" s="73"/>
      <c r="M100" s="19">
        <v>0</v>
      </c>
      <c r="N100" s="43"/>
    </row>
    <row r="101" spans="1:14" ht="18.75" x14ac:dyDescent="0.25">
      <c r="A101" s="44"/>
      <c r="B101" s="19">
        <v>0</v>
      </c>
      <c r="C101" s="19">
        <v>0</v>
      </c>
      <c r="D101" s="53"/>
      <c r="E101" s="73"/>
      <c r="F101" s="19">
        <v>0</v>
      </c>
      <c r="G101" s="43"/>
      <c r="H101" s="49"/>
      <c r="I101" s="19">
        <v>0</v>
      </c>
      <c r="J101" s="19">
        <v>0</v>
      </c>
      <c r="K101" s="53"/>
      <c r="L101" s="73"/>
      <c r="M101" s="19">
        <v>0</v>
      </c>
      <c r="N101" s="43"/>
    </row>
    <row r="102" spans="1:14" ht="18.75" x14ac:dyDescent="0.25">
      <c r="A102" s="44"/>
      <c r="B102" s="19">
        <v>0</v>
      </c>
      <c r="C102" s="19">
        <v>0</v>
      </c>
      <c r="D102" s="53"/>
      <c r="E102" s="73"/>
      <c r="F102" s="19">
        <v>0</v>
      </c>
      <c r="G102" s="43"/>
      <c r="H102" s="49"/>
      <c r="I102" s="19">
        <v>0</v>
      </c>
      <c r="J102" s="19">
        <v>0</v>
      </c>
      <c r="K102" s="53"/>
      <c r="L102" s="73"/>
      <c r="M102" s="19">
        <v>0</v>
      </c>
      <c r="N102" s="43"/>
    </row>
    <row r="103" spans="1:14" ht="18.75" x14ac:dyDescent="0.25">
      <c r="A103" s="44"/>
      <c r="B103" s="19">
        <v>0</v>
      </c>
      <c r="C103" s="19">
        <v>0</v>
      </c>
      <c r="D103" s="53"/>
      <c r="E103" s="73"/>
      <c r="F103" s="19">
        <v>0</v>
      </c>
      <c r="G103" s="43"/>
      <c r="H103" s="49"/>
      <c r="I103" s="19">
        <v>0</v>
      </c>
      <c r="J103" s="19">
        <v>0</v>
      </c>
      <c r="K103" s="53"/>
      <c r="L103" s="73"/>
      <c r="M103" s="19">
        <v>0</v>
      </c>
      <c r="N103" s="43"/>
    </row>
    <row r="104" spans="1:14" ht="18.75" x14ac:dyDescent="0.25">
      <c r="A104" s="44"/>
      <c r="B104" s="19">
        <v>0</v>
      </c>
      <c r="C104" s="19">
        <v>0</v>
      </c>
      <c r="D104" s="53"/>
      <c r="E104" s="73"/>
      <c r="F104" s="19">
        <v>0</v>
      </c>
      <c r="G104" s="43"/>
      <c r="H104" s="49"/>
      <c r="I104" s="19">
        <v>0</v>
      </c>
      <c r="J104" s="19">
        <v>0</v>
      </c>
      <c r="K104" s="53"/>
      <c r="L104" s="73"/>
      <c r="M104" s="19">
        <v>0</v>
      </c>
      <c r="N104" s="43"/>
    </row>
    <row r="105" spans="1:14" ht="18.75" x14ac:dyDescent="0.25">
      <c r="A105" s="44"/>
      <c r="B105" s="19">
        <v>0</v>
      </c>
      <c r="C105" s="19">
        <v>0</v>
      </c>
      <c r="D105" s="53"/>
      <c r="E105" s="73"/>
      <c r="F105" s="19">
        <v>0</v>
      </c>
      <c r="G105" s="43"/>
      <c r="H105" s="49"/>
      <c r="I105" s="19">
        <v>0</v>
      </c>
      <c r="J105" s="19">
        <v>0</v>
      </c>
      <c r="K105" s="53"/>
      <c r="L105" s="73"/>
      <c r="M105" s="19">
        <v>0</v>
      </c>
      <c r="N105" s="43"/>
    </row>
    <row r="106" spans="1:14" ht="18.75" x14ac:dyDescent="0.25">
      <c r="A106" s="44"/>
      <c r="B106" s="19">
        <v>0</v>
      </c>
      <c r="C106" s="19">
        <v>0</v>
      </c>
      <c r="D106" s="53"/>
      <c r="E106" s="73"/>
      <c r="F106" s="19">
        <v>0</v>
      </c>
      <c r="G106" s="43"/>
      <c r="H106" s="49"/>
      <c r="I106" s="19">
        <v>0</v>
      </c>
      <c r="J106" s="19">
        <v>0</v>
      </c>
      <c r="K106" s="53"/>
      <c r="L106" s="73"/>
      <c r="M106" s="19">
        <v>0</v>
      </c>
      <c r="N106" s="43"/>
    </row>
    <row r="107" spans="1:14" ht="18.75" x14ac:dyDescent="0.25">
      <c r="A107" s="44"/>
      <c r="B107" s="19">
        <v>0</v>
      </c>
      <c r="C107" s="19">
        <v>0</v>
      </c>
      <c r="D107" s="53"/>
      <c r="E107" s="73"/>
      <c r="F107" s="19">
        <v>0</v>
      </c>
      <c r="G107" s="43"/>
      <c r="H107" s="49"/>
      <c r="I107" s="19">
        <v>0</v>
      </c>
      <c r="J107" s="19">
        <v>0</v>
      </c>
      <c r="K107" s="53"/>
      <c r="L107" s="73"/>
      <c r="M107" s="19">
        <v>0</v>
      </c>
      <c r="N107" s="43"/>
    </row>
    <row r="108" spans="1:14" ht="18.75" x14ac:dyDescent="0.25">
      <c r="A108" s="44"/>
      <c r="B108" s="19">
        <v>0</v>
      </c>
      <c r="C108" s="19">
        <v>0</v>
      </c>
      <c r="D108" s="53"/>
      <c r="E108" s="73"/>
      <c r="F108" s="19">
        <v>0</v>
      </c>
      <c r="G108" s="43"/>
      <c r="H108" s="49"/>
      <c r="I108" s="19">
        <v>0</v>
      </c>
      <c r="J108" s="19">
        <v>0</v>
      </c>
      <c r="K108" s="53"/>
      <c r="L108" s="73"/>
      <c r="M108" s="19">
        <v>0</v>
      </c>
      <c r="N108" s="43"/>
    </row>
    <row r="109" spans="1:14" ht="18.75" x14ac:dyDescent="0.25">
      <c r="A109" s="44"/>
      <c r="B109" s="19">
        <v>0</v>
      </c>
      <c r="C109" s="19">
        <v>0</v>
      </c>
      <c r="D109" s="53"/>
      <c r="E109" s="73"/>
      <c r="F109" s="19">
        <v>0</v>
      </c>
      <c r="G109" s="43"/>
      <c r="H109" s="49"/>
      <c r="I109" s="19">
        <v>0</v>
      </c>
      <c r="J109" s="19">
        <v>0</v>
      </c>
      <c r="K109" s="53"/>
      <c r="L109" s="73"/>
      <c r="M109" s="19">
        <v>0</v>
      </c>
      <c r="N109" s="43"/>
    </row>
    <row r="110" spans="1:14" ht="18.75" x14ac:dyDescent="0.25">
      <c r="A110" s="44"/>
      <c r="B110" s="19">
        <v>0</v>
      </c>
      <c r="C110" s="19">
        <v>0</v>
      </c>
      <c r="D110" s="53"/>
      <c r="E110" s="73"/>
      <c r="F110" s="19">
        <v>0</v>
      </c>
      <c r="G110" s="43"/>
      <c r="H110" s="49"/>
      <c r="I110" s="19">
        <v>0</v>
      </c>
      <c r="J110" s="19">
        <v>0</v>
      </c>
      <c r="K110" s="53"/>
      <c r="L110" s="73"/>
      <c r="M110" s="19">
        <v>0</v>
      </c>
      <c r="N110" s="43"/>
    </row>
    <row r="111" spans="1:14" ht="18.75" x14ac:dyDescent="0.25">
      <c r="A111" s="44"/>
      <c r="B111" s="19">
        <v>0</v>
      </c>
      <c r="C111" s="19">
        <v>0</v>
      </c>
      <c r="D111" s="53"/>
      <c r="E111" s="73"/>
      <c r="F111" s="19">
        <v>0</v>
      </c>
      <c r="G111" s="43"/>
      <c r="H111" s="49"/>
      <c r="I111" s="19">
        <v>0</v>
      </c>
      <c r="J111" s="19">
        <v>0</v>
      </c>
      <c r="K111" s="53"/>
      <c r="L111" s="73"/>
      <c r="M111" s="19">
        <v>0</v>
      </c>
      <c r="N111" s="43"/>
    </row>
    <row r="112" spans="1:14" ht="18.75" x14ac:dyDescent="0.25">
      <c r="A112" s="44"/>
      <c r="B112" s="19">
        <v>0</v>
      </c>
      <c r="C112" s="19">
        <v>0</v>
      </c>
      <c r="D112" s="53"/>
      <c r="E112" s="73"/>
      <c r="F112" s="19">
        <v>0</v>
      </c>
      <c r="G112" s="43"/>
      <c r="H112" s="49"/>
      <c r="I112" s="19">
        <v>0</v>
      </c>
      <c r="J112" s="19">
        <v>0</v>
      </c>
      <c r="K112" s="53"/>
      <c r="L112" s="73"/>
      <c r="M112" s="19">
        <v>0</v>
      </c>
      <c r="N112" s="43"/>
    </row>
    <row r="113" spans="1:14" ht="18.75" x14ac:dyDescent="0.25">
      <c r="A113" s="44"/>
      <c r="B113" s="19">
        <v>0</v>
      </c>
      <c r="C113" s="19">
        <v>0</v>
      </c>
      <c r="D113" s="53"/>
      <c r="E113" s="73"/>
      <c r="F113" s="19">
        <v>0</v>
      </c>
      <c r="G113" s="43"/>
      <c r="H113" s="49"/>
      <c r="I113" s="19">
        <v>0</v>
      </c>
      <c r="J113" s="19">
        <v>0</v>
      </c>
      <c r="K113" s="53"/>
      <c r="L113" s="73"/>
      <c r="M113" s="19">
        <v>0</v>
      </c>
      <c r="N113" s="43"/>
    </row>
    <row r="114" spans="1:14" ht="18.75" x14ac:dyDescent="0.25">
      <c r="A114" s="44"/>
      <c r="B114" s="19">
        <v>0</v>
      </c>
      <c r="C114" s="19">
        <v>0</v>
      </c>
      <c r="D114" s="53"/>
      <c r="E114" s="73"/>
      <c r="F114" s="19">
        <v>0</v>
      </c>
      <c r="G114" s="43"/>
      <c r="H114" s="49"/>
      <c r="I114" s="19">
        <v>0</v>
      </c>
      <c r="J114" s="19">
        <v>0</v>
      </c>
      <c r="K114" s="53"/>
      <c r="L114" s="73"/>
      <c r="M114" s="19">
        <v>0</v>
      </c>
      <c r="N114" s="43"/>
    </row>
    <row r="115" spans="1:14" ht="18.75" x14ac:dyDescent="0.25">
      <c r="A115" s="44"/>
      <c r="B115" s="19">
        <v>0</v>
      </c>
      <c r="C115" s="19">
        <v>0</v>
      </c>
      <c r="D115" s="53"/>
      <c r="E115" s="73"/>
      <c r="F115" s="19">
        <v>0</v>
      </c>
      <c r="G115" s="43"/>
      <c r="H115" s="49"/>
      <c r="I115" s="19">
        <v>0</v>
      </c>
      <c r="J115" s="19">
        <v>0</v>
      </c>
      <c r="K115" s="53"/>
      <c r="L115" s="73"/>
      <c r="M115" s="19">
        <v>0</v>
      </c>
      <c r="N115" s="43"/>
    </row>
    <row r="116" spans="1:14" ht="18.75" x14ac:dyDescent="0.25">
      <c r="A116" s="44"/>
      <c r="B116" s="19">
        <v>0</v>
      </c>
      <c r="C116" s="19">
        <v>0</v>
      </c>
      <c r="D116" s="53"/>
      <c r="E116" s="73"/>
      <c r="F116" s="19">
        <v>0</v>
      </c>
      <c r="G116" s="43"/>
      <c r="H116" s="49"/>
      <c r="I116" s="19">
        <v>0</v>
      </c>
      <c r="J116" s="19">
        <v>0</v>
      </c>
      <c r="K116" s="53"/>
      <c r="L116" s="73"/>
      <c r="M116" s="19">
        <v>0</v>
      </c>
      <c r="N116" s="43"/>
    </row>
    <row r="117" spans="1:14" ht="18.75" x14ac:dyDescent="0.25">
      <c r="A117" s="44"/>
      <c r="B117" s="19">
        <v>0</v>
      </c>
      <c r="C117" s="19">
        <v>0</v>
      </c>
      <c r="D117" s="53"/>
      <c r="E117" s="73"/>
      <c r="F117" s="19">
        <v>0</v>
      </c>
      <c r="G117" s="43"/>
      <c r="H117" s="49"/>
      <c r="I117" s="19">
        <v>0</v>
      </c>
      <c r="J117" s="19">
        <v>0</v>
      </c>
      <c r="K117" s="53"/>
      <c r="L117" s="73"/>
      <c r="M117" s="19">
        <v>0</v>
      </c>
      <c r="N117" s="43"/>
    </row>
    <row r="118" spans="1:14" ht="18.75" x14ac:dyDescent="0.25">
      <c r="A118" s="44"/>
      <c r="B118" s="19">
        <v>0</v>
      </c>
      <c r="C118" s="19">
        <v>0</v>
      </c>
      <c r="D118" s="53"/>
      <c r="E118" s="73"/>
      <c r="F118" s="19">
        <v>0</v>
      </c>
      <c r="G118" s="43"/>
      <c r="H118" s="49"/>
      <c r="I118" s="19">
        <v>0</v>
      </c>
      <c r="J118" s="19">
        <v>0</v>
      </c>
      <c r="K118" s="53"/>
      <c r="L118" s="73"/>
      <c r="M118" s="19">
        <v>0</v>
      </c>
      <c r="N118" s="43"/>
    </row>
    <row r="119" spans="1:14" ht="18.75" x14ac:dyDescent="0.25">
      <c r="A119" s="44"/>
      <c r="B119" s="19">
        <v>0</v>
      </c>
      <c r="C119" s="19">
        <v>0</v>
      </c>
      <c r="D119" s="53"/>
      <c r="E119" s="73"/>
      <c r="F119" s="19">
        <v>0</v>
      </c>
      <c r="G119" s="43"/>
      <c r="H119" s="49"/>
      <c r="I119" s="19">
        <v>0</v>
      </c>
      <c r="J119" s="19">
        <v>0</v>
      </c>
      <c r="K119" s="53"/>
      <c r="L119" s="73"/>
      <c r="M119" s="19">
        <v>0</v>
      </c>
      <c r="N119" s="43"/>
    </row>
    <row r="120" spans="1:14" ht="18.75" x14ac:dyDescent="0.25">
      <c r="A120" s="44"/>
      <c r="B120" s="19">
        <v>0</v>
      </c>
      <c r="C120" s="19">
        <v>0</v>
      </c>
      <c r="D120" s="53"/>
      <c r="E120" s="73"/>
      <c r="F120" s="19">
        <v>0</v>
      </c>
      <c r="G120" s="43"/>
      <c r="H120" s="49"/>
      <c r="I120" s="19">
        <v>0</v>
      </c>
      <c r="J120" s="19">
        <v>0</v>
      </c>
      <c r="K120" s="53"/>
      <c r="L120" s="73"/>
      <c r="M120" s="19">
        <v>0</v>
      </c>
      <c r="N120" s="43"/>
    </row>
    <row r="121" spans="1:14" ht="18.75" x14ac:dyDescent="0.25">
      <c r="B121" s="19">
        <v>0</v>
      </c>
      <c r="C121" s="19">
        <v>0</v>
      </c>
      <c r="D121" s="53"/>
      <c r="E121" s="73"/>
      <c r="F121" s="19">
        <v>0</v>
      </c>
      <c r="G121" s="43"/>
      <c r="H121" s="49"/>
      <c r="I121" s="19">
        <v>0</v>
      </c>
      <c r="J121" s="19">
        <v>0</v>
      </c>
      <c r="K121" s="53"/>
      <c r="L121" s="73"/>
      <c r="M121" s="19">
        <v>0</v>
      </c>
      <c r="N121" s="43"/>
    </row>
    <row r="122" spans="1:14" ht="18.75" x14ac:dyDescent="0.25">
      <c r="A122" s="44"/>
      <c r="B122" s="19">
        <v>0</v>
      </c>
      <c r="C122" s="19">
        <v>0</v>
      </c>
      <c r="D122" s="53"/>
      <c r="E122" s="73"/>
      <c r="F122" s="19">
        <v>0</v>
      </c>
      <c r="G122" s="43"/>
      <c r="H122" s="49"/>
      <c r="I122" s="19">
        <v>0</v>
      </c>
      <c r="J122" s="19">
        <v>0</v>
      </c>
      <c r="K122" s="53"/>
      <c r="L122" s="73"/>
      <c r="M122" s="19">
        <v>0</v>
      </c>
      <c r="N122" s="43"/>
    </row>
    <row r="123" spans="1:14" ht="18.75" x14ac:dyDescent="0.25">
      <c r="A123" s="44"/>
      <c r="B123" s="19">
        <v>0</v>
      </c>
      <c r="C123" s="19">
        <v>0</v>
      </c>
      <c r="D123" s="53"/>
      <c r="E123" s="73"/>
      <c r="F123" s="19">
        <v>0</v>
      </c>
      <c r="G123" s="43"/>
      <c r="H123" s="49"/>
      <c r="I123" s="19">
        <v>0</v>
      </c>
      <c r="J123" s="19">
        <v>0</v>
      </c>
      <c r="K123" s="53"/>
      <c r="L123" s="73"/>
      <c r="M123" s="19">
        <v>0</v>
      </c>
      <c r="N123" s="43"/>
    </row>
    <row r="124" spans="1:14" ht="18.75" x14ac:dyDescent="0.25">
      <c r="A124" s="44"/>
      <c r="B124" s="19">
        <v>0</v>
      </c>
      <c r="C124" s="19">
        <v>0</v>
      </c>
      <c r="D124" s="53"/>
      <c r="E124" s="73"/>
      <c r="F124" s="19">
        <v>0</v>
      </c>
      <c r="G124" s="43"/>
      <c r="H124" s="49"/>
      <c r="I124" s="19">
        <v>0</v>
      </c>
      <c r="J124" s="19">
        <v>0</v>
      </c>
      <c r="K124" s="53"/>
      <c r="L124" s="73"/>
      <c r="M124" s="19">
        <v>0</v>
      </c>
      <c r="N124" s="43"/>
    </row>
    <row r="125" spans="1:14" ht="18.75" x14ac:dyDescent="0.25">
      <c r="A125" s="44"/>
      <c r="B125" s="19">
        <v>0</v>
      </c>
      <c r="C125" s="19">
        <v>0</v>
      </c>
      <c r="D125" s="53"/>
      <c r="E125" s="73"/>
      <c r="F125" s="19">
        <v>0</v>
      </c>
      <c r="G125" s="43"/>
      <c r="H125" s="49"/>
      <c r="I125" s="19">
        <v>0</v>
      </c>
      <c r="J125" s="19">
        <v>0</v>
      </c>
      <c r="K125" s="53"/>
      <c r="L125" s="73"/>
      <c r="M125" s="19">
        <v>0</v>
      </c>
      <c r="N125" s="43"/>
    </row>
    <row r="126" spans="1:14" ht="18.75" x14ac:dyDescent="0.25">
      <c r="A126" s="44"/>
      <c r="B126" s="19">
        <v>0</v>
      </c>
      <c r="C126" s="19">
        <v>0</v>
      </c>
      <c r="D126" s="53"/>
      <c r="E126" s="73"/>
      <c r="F126" s="19">
        <v>0</v>
      </c>
      <c r="G126" s="43"/>
      <c r="H126" s="49"/>
      <c r="I126" s="19">
        <v>0</v>
      </c>
      <c r="J126" s="19">
        <v>0</v>
      </c>
      <c r="K126" s="53"/>
      <c r="L126" s="73"/>
      <c r="M126" s="19">
        <v>0</v>
      </c>
      <c r="N126" s="43"/>
    </row>
    <row r="127" spans="1:14" ht="18.75" x14ac:dyDescent="0.25">
      <c r="A127" s="44"/>
      <c r="B127" s="19">
        <v>0</v>
      </c>
      <c r="C127" s="19">
        <v>0</v>
      </c>
      <c r="D127" s="53"/>
      <c r="E127" s="73"/>
      <c r="F127" s="19">
        <v>0</v>
      </c>
      <c r="G127" s="43"/>
      <c r="H127" s="49"/>
      <c r="I127" s="19">
        <v>0</v>
      </c>
      <c r="J127" s="19">
        <v>0</v>
      </c>
      <c r="K127" s="53"/>
      <c r="L127" s="73"/>
      <c r="M127" s="19">
        <v>0</v>
      </c>
      <c r="N127" s="43"/>
    </row>
    <row r="128" spans="1:14" ht="18.75" x14ac:dyDescent="0.25">
      <c r="A128" s="44"/>
      <c r="B128" s="19">
        <v>0</v>
      </c>
      <c r="C128" s="19">
        <v>0</v>
      </c>
      <c r="D128" s="53"/>
      <c r="E128" s="73"/>
      <c r="F128" s="19">
        <v>0</v>
      </c>
      <c r="G128" s="43"/>
      <c r="H128" s="49"/>
      <c r="I128" s="19">
        <v>0</v>
      </c>
      <c r="J128" s="19">
        <v>0</v>
      </c>
      <c r="K128" s="53"/>
      <c r="L128" s="73"/>
      <c r="M128" s="19">
        <v>0</v>
      </c>
      <c r="N128" s="43"/>
    </row>
    <row r="129" spans="1:14" ht="18.75" x14ac:dyDescent="0.25">
      <c r="A129" s="44"/>
      <c r="B129" s="19">
        <v>0</v>
      </c>
      <c r="C129" s="19">
        <v>0</v>
      </c>
      <c r="D129" s="53"/>
      <c r="E129" s="73"/>
      <c r="F129" s="19">
        <v>0</v>
      </c>
      <c r="G129" s="43"/>
      <c r="H129" s="49"/>
      <c r="I129" s="19">
        <v>0</v>
      </c>
      <c r="J129" s="19">
        <v>0</v>
      </c>
      <c r="K129" s="53"/>
      <c r="L129" s="73"/>
      <c r="M129" s="19">
        <v>0</v>
      </c>
      <c r="N129" s="43"/>
    </row>
    <row r="130" spans="1:14" ht="18.75" x14ac:dyDescent="0.25">
      <c r="A130" s="44"/>
      <c r="B130" s="19">
        <v>0</v>
      </c>
      <c r="C130" s="19">
        <v>0</v>
      </c>
      <c r="D130" s="53"/>
      <c r="E130" s="73"/>
      <c r="F130" s="19">
        <v>0</v>
      </c>
      <c r="G130" s="43"/>
      <c r="H130" s="49"/>
      <c r="I130" s="19">
        <v>0</v>
      </c>
      <c r="J130" s="19">
        <v>0</v>
      </c>
      <c r="K130" s="53"/>
      <c r="L130" s="73"/>
      <c r="M130" s="19">
        <v>0</v>
      </c>
      <c r="N130" s="43"/>
    </row>
    <row r="131" spans="1:14" ht="18.75" x14ac:dyDescent="0.25">
      <c r="A131" s="44"/>
      <c r="B131" s="19">
        <v>0</v>
      </c>
      <c r="C131" s="19">
        <v>0</v>
      </c>
      <c r="D131" s="53"/>
      <c r="E131" s="73"/>
      <c r="F131" s="19">
        <v>0</v>
      </c>
      <c r="G131" s="43"/>
      <c r="H131" s="49"/>
      <c r="I131" s="19">
        <v>0</v>
      </c>
      <c r="J131" s="19">
        <v>0</v>
      </c>
      <c r="K131" s="53"/>
      <c r="L131" s="73"/>
      <c r="M131" s="19">
        <v>0</v>
      </c>
      <c r="N131" s="43"/>
    </row>
    <row r="132" spans="1:14" ht="18.75" x14ac:dyDescent="0.25">
      <c r="A132" s="44"/>
      <c r="B132" s="19">
        <v>0</v>
      </c>
      <c r="C132" s="19">
        <v>0</v>
      </c>
      <c r="D132" s="53"/>
      <c r="E132" s="73"/>
      <c r="F132" s="19">
        <v>0</v>
      </c>
      <c r="G132" s="43"/>
      <c r="H132" s="49"/>
      <c r="I132" s="19">
        <v>0</v>
      </c>
      <c r="J132" s="19">
        <v>0</v>
      </c>
      <c r="K132" s="53"/>
      <c r="L132" s="73"/>
      <c r="M132" s="19">
        <v>0</v>
      </c>
      <c r="N132" s="43"/>
    </row>
    <row r="133" spans="1:14" ht="18.75" x14ac:dyDescent="0.25">
      <c r="A133" s="44"/>
      <c r="B133" s="19">
        <v>0</v>
      </c>
      <c r="C133" s="19">
        <v>0</v>
      </c>
      <c r="D133" s="53"/>
      <c r="E133" s="73"/>
      <c r="F133" s="19">
        <v>0</v>
      </c>
      <c r="G133" s="43"/>
      <c r="H133" s="49"/>
      <c r="I133" s="19">
        <v>0</v>
      </c>
      <c r="J133" s="19">
        <v>0</v>
      </c>
      <c r="K133" s="53"/>
      <c r="L133" s="73"/>
      <c r="M133" s="19">
        <v>0</v>
      </c>
      <c r="N133" s="43"/>
    </row>
    <row r="134" spans="1:14" ht="18.75" x14ac:dyDescent="0.25">
      <c r="A134" s="44"/>
      <c r="B134" s="19">
        <v>0</v>
      </c>
      <c r="C134" s="19">
        <v>0</v>
      </c>
      <c r="D134" s="53"/>
      <c r="E134" s="73"/>
      <c r="F134" s="19">
        <v>0</v>
      </c>
      <c r="G134" s="43"/>
      <c r="H134" s="49"/>
      <c r="I134" s="19">
        <v>0</v>
      </c>
      <c r="J134" s="19">
        <v>0</v>
      </c>
      <c r="K134" s="53"/>
      <c r="L134" s="73"/>
      <c r="M134" s="19">
        <v>0</v>
      </c>
      <c r="N134" s="43"/>
    </row>
    <row r="135" spans="1:14" ht="18.75" x14ac:dyDescent="0.25">
      <c r="A135" s="44"/>
      <c r="B135" s="19">
        <v>0</v>
      </c>
      <c r="C135" s="19">
        <v>0</v>
      </c>
      <c r="D135" s="53"/>
      <c r="E135" s="73"/>
      <c r="F135" s="19">
        <v>0</v>
      </c>
      <c r="G135" s="43"/>
      <c r="H135" s="49"/>
      <c r="I135" s="19">
        <v>0</v>
      </c>
      <c r="J135" s="19">
        <v>0</v>
      </c>
      <c r="K135" s="53"/>
      <c r="L135" s="73"/>
      <c r="M135" s="19">
        <v>0</v>
      </c>
      <c r="N135" s="43"/>
    </row>
    <row r="136" spans="1:14" ht="18.75" x14ac:dyDescent="0.25">
      <c r="A136" s="44"/>
      <c r="B136" s="19">
        <v>0</v>
      </c>
      <c r="C136" s="19">
        <v>0</v>
      </c>
      <c r="D136" s="53"/>
      <c r="E136" s="73"/>
      <c r="F136" s="19">
        <v>0</v>
      </c>
      <c r="G136" s="43"/>
      <c r="H136" s="49"/>
      <c r="I136" s="19">
        <v>0</v>
      </c>
      <c r="J136" s="19">
        <v>0</v>
      </c>
      <c r="K136" s="53"/>
      <c r="L136" s="73"/>
      <c r="M136" s="19">
        <v>0</v>
      </c>
      <c r="N136" s="43"/>
    </row>
    <row r="137" spans="1:14" ht="18.75" x14ac:dyDescent="0.25">
      <c r="A137" s="44"/>
      <c r="B137" s="19">
        <v>0</v>
      </c>
      <c r="C137" s="19">
        <v>0</v>
      </c>
      <c r="D137" s="53"/>
      <c r="E137" s="73"/>
      <c r="F137" s="19">
        <v>0</v>
      </c>
      <c r="G137" s="43"/>
      <c r="H137" s="49"/>
      <c r="I137" s="19">
        <v>0</v>
      </c>
      <c r="J137" s="19">
        <v>0</v>
      </c>
      <c r="K137" s="53"/>
      <c r="L137" s="73"/>
      <c r="M137" s="19">
        <v>0</v>
      </c>
      <c r="N137" s="43"/>
    </row>
    <row r="138" spans="1:14" ht="18.75" x14ac:dyDescent="0.25">
      <c r="A138" s="44"/>
      <c r="B138" s="19">
        <v>0</v>
      </c>
      <c r="C138" s="19">
        <v>0</v>
      </c>
      <c r="D138" s="53"/>
      <c r="E138" s="73"/>
      <c r="F138" s="19">
        <v>0</v>
      </c>
      <c r="G138" s="43"/>
      <c r="H138" s="49"/>
      <c r="I138" s="19">
        <v>0</v>
      </c>
      <c r="J138" s="19">
        <v>0</v>
      </c>
      <c r="K138" s="53"/>
      <c r="L138" s="73"/>
      <c r="M138" s="19">
        <v>0</v>
      </c>
      <c r="N138" s="43"/>
    </row>
    <row r="139" spans="1:14" ht="18.75" x14ac:dyDescent="0.25">
      <c r="A139" s="44"/>
      <c r="B139" s="19">
        <v>0</v>
      </c>
      <c r="C139" s="19">
        <v>0</v>
      </c>
      <c r="D139" s="53"/>
      <c r="E139" s="73"/>
      <c r="F139" s="19">
        <v>0</v>
      </c>
      <c r="G139" s="43"/>
      <c r="H139" s="49"/>
      <c r="I139" s="19">
        <v>0</v>
      </c>
      <c r="J139" s="19">
        <v>0</v>
      </c>
      <c r="K139" s="53"/>
      <c r="L139" s="73"/>
      <c r="M139" s="19">
        <v>0</v>
      </c>
      <c r="N139" s="43"/>
    </row>
    <row r="140" spans="1:14" ht="18.75" x14ac:dyDescent="0.25">
      <c r="A140" s="44"/>
      <c r="B140" s="19">
        <v>0</v>
      </c>
      <c r="C140" s="19">
        <v>0</v>
      </c>
      <c r="D140" s="53"/>
      <c r="E140" s="73"/>
      <c r="F140" s="19">
        <v>0</v>
      </c>
      <c r="G140" s="43"/>
      <c r="H140" s="49"/>
      <c r="I140" s="19">
        <v>0</v>
      </c>
      <c r="J140" s="19">
        <v>0</v>
      </c>
      <c r="K140" s="53"/>
      <c r="L140" s="73"/>
      <c r="M140" s="19">
        <v>0</v>
      </c>
      <c r="N140" s="43"/>
    </row>
    <row r="141" spans="1:14" ht="18.75" x14ac:dyDescent="0.25">
      <c r="A141" s="44"/>
      <c r="B141" s="19">
        <v>0</v>
      </c>
      <c r="C141" s="19">
        <v>0</v>
      </c>
      <c r="D141" s="53"/>
      <c r="E141" s="73"/>
      <c r="F141" s="19">
        <v>0</v>
      </c>
      <c r="G141" s="43"/>
      <c r="H141" s="49"/>
      <c r="I141" s="19">
        <v>0</v>
      </c>
      <c r="J141" s="19">
        <v>0</v>
      </c>
      <c r="K141" s="53"/>
      <c r="L141" s="73"/>
      <c r="M141" s="19">
        <v>0</v>
      </c>
      <c r="N141" s="43"/>
    </row>
    <row r="142" spans="1:14" ht="18.75" x14ac:dyDescent="0.25">
      <c r="A142" s="44"/>
      <c r="B142" s="19">
        <v>0</v>
      </c>
      <c r="C142" s="19">
        <v>0</v>
      </c>
      <c r="D142" s="53"/>
      <c r="E142" s="73"/>
      <c r="F142" s="19">
        <v>0</v>
      </c>
      <c r="G142" s="43"/>
      <c r="H142" s="49"/>
      <c r="I142" s="19">
        <v>0</v>
      </c>
      <c r="J142" s="19">
        <v>0</v>
      </c>
      <c r="K142" s="53"/>
      <c r="L142" s="73"/>
      <c r="M142" s="19">
        <v>0</v>
      </c>
      <c r="N142" s="43"/>
    </row>
    <row r="143" spans="1:14" ht="18.75" x14ac:dyDescent="0.25">
      <c r="A143" s="44"/>
      <c r="B143" s="19">
        <v>0</v>
      </c>
      <c r="C143" s="19">
        <v>0</v>
      </c>
      <c r="D143" s="53"/>
      <c r="E143" s="73"/>
      <c r="F143" s="19">
        <v>0</v>
      </c>
      <c r="G143" s="43"/>
      <c r="H143" s="49"/>
      <c r="I143" s="19">
        <v>0</v>
      </c>
      <c r="J143" s="19">
        <v>0</v>
      </c>
      <c r="K143" s="53"/>
      <c r="L143" s="73"/>
      <c r="M143" s="19">
        <v>0</v>
      </c>
      <c r="N143" s="43"/>
    </row>
    <row r="144" spans="1:14" ht="18.75" x14ac:dyDescent="0.25">
      <c r="A144" s="44"/>
      <c r="B144" s="19">
        <v>0</v>
      </c>
      <c r="C144" s="19">
        <v>0</v>
      </c>
      <c r="D144" s="53"/>
      <c r="E144" s="73"/>
      <c r="F144" s="19">
        <v>0</v>
      </c>
      <c r="G144" s="43"/>
      <c r="H144" s="49"/>
      <c r="I144" s="19">
        <v>0</v>
      </c>
      <c r="J144" s="19">
        <v>0</v>
      </c>
      <c r="K144" s="53"/>
      <c r="L144" s="73"/>
      <c r="M144" s="19">
        <v>0</v>
      </c>
      <c r="N144" s="43"/>
    </row>
    <row r="145" spans="1:14" ht="18.75" x14ac:dyDescent="0.25">
      <c r="A145" s="44"/>
      <c r="B145" s="19">
        <v>0</v>
      </c>
      <c r="C145" s="19">
        <v>0</v>
      </c>
      <c r="D145" s="53"/>
      <c r="E145" s="73"/>
      <c r="F145" s="19">
        <v>0</v>
      </c>
      <c r="G145" s="43"/>
      <c r="H145" s="49"/>
      <c r="I145" s="19">
        <v>0</v>
      </c>
      <c r="J145" s="19">
        <v>0</v>
      </c>
      <c r="K145" s="53"/>
      <c r="L145" s="73"/>
      <c r="M145" s="19">
        <v>0</v>
      </c>
      <c r="N145" s="43"/>
    </row>
    <row r="146" spans="1:14" ht="18.75" x14ac:dyDescent="0.25">
      <c r="A146" s="44"/>
      <c r="B146" s="19">
        <v>0</v>
      </c>
      <c r="C146" s="19">
        <v>0</v>
      </c>
      <c r="D146" s="53"/>
      <c r="E146" s="73"/>
      <c r="F146" s="19">
        <v>0</v>
      </c>
      <c r="G146" s="43"/>
      <c r="H146" s="49"/>
      <c r="I146" s="19">
        <v>0</v>
      </c>
      <c r="J146" s="19">
        <v>0</v>
      </c>
      <c r="K146" s="53"/>
      <c r="L146" s="73"/>
      <c r="M146" s="19">
        <v>0</v>
      </c>
      <c r="N146" s="73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160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160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I9" sqref="I9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91" t="s">
        <v>236</v>
      </c>
      <c r="B1" s="91"/>
      <c r="C1" s="91"/>
      <c r="D1" s="91"/>
    </row>
    <row r="2" spans="1:4" ht="94.5" customHeight="1" x14ac:dyDescent="0.25">
      <c r="A2" s="75" t="s">
        <v>234</v>
      </c>
      <c r="B2" s="89" t="s">
        <v>206</v>
      </c>
      <c r="C2" s="89" t="s">
        <v>207</v>
      </c>
      <c r="D2" s="89" t="s">
        <v>180</v>
      </c>
    </row>
    <row r="3" spans="1:4" ht="37.5" customHeight="1" x14ac:dyDescent="0.25">
      <c r="A3" s="71" t="s">
        <v>54</v>
      </c>
      <c r="B3" s="103">
        <v>0</v>
      </c>
      <c r="C3" s="76">
        <v>0</v>
      </c>
      <c r="D3" s="76">
        <v>0</v>
      </c>
    </row>
    <row r="4" spans="1:4" ht="37.5" customHeight="1" x14ac:dyDescent="0.25">
      <c r="A4" s="71" t="s">
        <v>55</v>
      </c>
      <c r="B4" s="103">
        <v>2</v>
      </c>
      <c r="C4" s="76">
        <v>4</v>
      </c>
      <c r="D4" s="76">
        <v>194</v>
      </c>
    </row>
    <row r="5" spans="1:4" ht="37.5" customHeight="1" x14ac:dyDescent="0.25">
      <c r="A5" s="71" t="s">
        <v>63</v>
      </c>
      <c r="B5" s="103">
        <v>0</v>
      </c>
      <c r="C5" s="76">
        <v>0</v>
      </c>
      <c r="D5" s="76">
        <v>0</v>
      </c>
    </row>
    <row r="6" spans="1:4" ht="37.5" customHeight="1" x14ac:dyDescent="0.25">
      <c r="A6" s="71" t="s">
        <v>64</v>
      </c>
      <c r="B6" s="103">
        <v>0</v>
      </c>
      <c r="C6" s="76">
        <v>0</v>
      </c>
      <c r="D6" s="76">
        <v>0</v>
      </c>
    </row>
    <row r="7" spans="1:4" ht="37.5" customHeight="1" x14ac:dyDescent="0.25">
      <c r="A7" s="71" t="s">
        <v>65</v>
      </c>
      <c r="B7" s="103">
        <v>6</v>
      </c>
      <c r="C7" s="76">
        <v>6</v>
      </c>
      <c r="D7" s="76">
        <v>298</v>
      </c>
    </row>
    <row r="8" spans="1:4" ht="37.5" customHeight="1" x14ac:dyDescent="0.25">
      <c r="A8" s="71" t="s">
        <v>66</v>
      </c>
      <c r="B8" s="103">
        <v>0</v>
      </c>
      <c r="C8" s="76">
        <v>0</v>
      </c>
      <c r="D8" s="76">
        <v>0</v>
      </c>
    </row>
    <row r="9" spans="1:4" ht="37.5" customHeight="1" x14ac:dyDescent="0.25">
      <c r="A9" s="90" t="s">
        <v>84</v>
      </c>
      <c r="B9" s="28">
        <f>SUM(B3:B8)</f>
        <v>8</v>
      </c>
      <c r="C9" s="28">
        <f>SUM(C3:C8)</f>
        <v>10</v>
      </c>
      <c r="D9" s="28">
        <f>SUM(D3:D8)</f>
        <v>492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90" zoomScaleNormal="100" zoomScaleSheetLayoutView="90" workbookViewId="0">
      <selection sqref="A1:E11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07" t="s">
        <v>128</v>
      </c>
      <c r="B1" s="307"/>
      <c r="C1" s="307"/>
      <c r="D1" s="307"/>
      <c r="E1" s="307"/>
    </row>
    <row r="2" spans="1:5" ht="94.5" customHeight="1" x14ac:dyDescent="0.25">
      <c r="A2" s="202" t="s">
        <v>129</v>
      </c>
      <c r="B2" s="202" t="s">
        <v>130</v>
      </c>
      <c r="C2" s="202" t="s">
        <v>131</v>
      </c>
      <c r="D2" s="202" t="s">
        <v>132</v>
      </c>
      <c r="E2" s="202" t="s">
        <v>133</v>
      </c>
    </row>
    <row r="3" spans="1:5" ht="56.25" x14ac:dyDescent="0.3">
      <c r="A3" s="50" t="s">
        <v>134</v>
      </c>
      <c r="B3" s="42">
        <v>3162</v>
      </c>
      <c r="C3" s="76">
        <v>54</v>
      </c>
      <c r="D3" s="76">
        <v>166</v>
      </c>
      <c r="E3" s="76">
        <v>2942</v>
      </c>
    </row>
    <row r="4" spans="1:5" ht="75" x14ac:dyDescent="0.3">
      <c r="A4" s="50" t="s">
        <v>135</v>
      </c>
      <c r="B4" s="42">
        <v>1</v>
      </c>
      <c r="C4" s="76">
        <v>1</v>
      </c>
      <c r="D4" s="76">
        <v>0</v>
      </c>
      <c r="E4" s="76">
        <v>0</v>
      </c>
    </row>
    <row r="5" spans="1:5" ht="112.5" x14ac:dyDescent="0.3">
      <c r="A5" s="50" t="s">
        <v>202</v>
      </c>
      <c r="B5" s="84">
        <v>0</v>
      </c>
      <c r="C5" s="84">
        <f>C6+C7+C8+C9</f>
        <v>0</v>
      </c>
      <c r="D5" s="84">
        <f>D6+D7+D8+D9</f>
        <v>0</v>
      </c>
      <c r="E5" s="84">
        <f>E6+E7+E8+E9</f>
        <v>0</v>
      </c>
    </row>
    <row r="6" spans="1:5" ht="24" customHeight="1" x14ac:dyDescent="0.3">
      <c r="A6" s="50" t="s">
        <v>237</v>
      </c>
      <c r="B6" s="42">
        <v>0</v>
      </c>
      <c r="C6" s="76">
        <v>0</v>
      </c>
      <c r="D6" s="76">
        <v>0</v>
      </c>
      <c r="E6" s="76">
        <v>0</v>
      </c>
    </row>
    <row r="7" spans="1:5" ht="37.5" x14ac:dyDescent="0.3">
      <c r="A7" s="50" t="s">
        <v>136</v>
      </c>
      <c r="B7" s="42">
        <v>0</v>
      </c>
      <c r="C7" s="76">
        <v>0</v>
      </c>
      <c r="D7" s="76">
        <v>0</v>
      </c>
      <c r="E7" s="76">
        <v>0</v>
      </c>
    </row>
    <row r="8" spans="1:5" ht="56.25" x14ac:dyDescent="0.3">
      <c r="A8" s="50" t="s">
        <v>137</v>
      </c>
      <c r="B8" s="42">
        <v>0</v>
      </c>
      <c r="C8" s="76">
        <v>0</v>
      </c>
      <c r="D8" s="76">
        <v>0</v>
      </c>
      <c r="E8" s="76">
        <v>0</v>
      </c>
    </row>
    <row r="9" spans="1:5" ht="56.25" x14ac:dyDescent="0.3">
      <c r="A9" s="50" t="s">
        <v>138</v>
      </c>
      <c r="B9" s="42">
        <v>0</v>
      </c>
      <c r="C9" s="76">
        <v>0</v>
      </c>
      <c r="D9" s="76">
        <v>0</v>
      </c>
      <c r="E9" s="76">
        <v>0</v>
      </c>
    </row>
    <row r="10" spans="1:5" ht="18.75" x14ac:dyDescent="0.25">
      <c r="A10" s="51" t="s">
        <v>84</v>
      </c>
      <c r="B10" s="74">
        <f>B9+B8+B7+B6+B5+B3+B4</f>
        <v>3163</v>
      </c>
      <c r="C10" s="74">
        <f>C9+C8+C7+C6+C5+C4+C3</f>
        <v>55</v>
      </c>
      <c r="D10" s="74">
        <f>D9+D8+D7+D6+D5+D4+D3</f>
        <v>166</v>
      </c>
      <c r="E10" s="74">
        <f>E9+E8+E7+E6+E5+E4+E3</f>
        <v>2942</v>
      </c>
    </row>
    <row r="11" spans="1:5" ht="18.75" x14ac:dyDescent="0.3">
      <c r="A11" s="169"/>
      <c r="B11" s="169"/>
      <c r="C11" s="169"/>
      <c r="D11" s="169"/>
      <c r="E11" s="169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zoomScale="90" zoomScaleNormal="100" zoomScaleSheetLayoutView="90" workbookViewId="0">
      <selection sqref="A1:E34"/>
    </sheetView>
  </sheetViews>
  <sheetFormatPr defaultRowHeight="15" x14ac:dyDescent="0.25"/>
  <cols>
    <col min="1" max="1" width="28.5703125" customWidth="1"/>
    <col min="2" max="2" width="13.28515625" customWidth="1"/>
    <col min="3" max="3" width="20" customWidth="1"/>
    <col min="4" max="4" width="14.42578125" customWidth="1"/>
    <col min="5" max="5" width="40" customWidth="1"/>
  </cols>
  <sheetData>
    <row r="1" spans="1:5" ht="58.5" customHeight="1" x14ac:dyDescent="0.25">
      <c r="A1" s="308" t="s">
        <v>139</v>
      </c>
      <c r="B1" s="309"/>
      <c r="C1" s="309"/>
      <c r="D1" s="309"/>
      <c r="E1" s="309"/>
    </row>
    <row r="2" spans="1:5" ht="90.75" customHeight="1" x14ac:dyDescent="0.25">
      <c r="A2" s="202" t="s">
        <v>86</v>
      </c>
      <c r="B2" s="202" t="s">
        <v>240</v>
      </c>
      <c r="C2" s="202" t="s">
        <v>241</v>
      </c>
      <c r="D2" s="202" t="s">
        <v>252</v>
      </c>
      <c r="E2" s="202" t="s">
        <v>140</v>
      </c>
    </row>
    <row r="3" spans="1:5" ht="18.75" x14ac:dyDescent="0.25">
      <c r="A3" s="101" t="s">
        <v>203</v>
      </c>
      <c r="B3" s="102"/>
      <c r="C3" s="101"/>
      <c r="D3" s="101"/>
      <c r="E3" s="102"/>
    </row>
    <row r="4" spans="1:5" ht="47.25" x14ac:dyDescent="0.25">
      <c r="A4" s="111" t="s">
        <v>356</v>
      </c>
      <c r="B4" s="196">
        <v>44666</v>
      </c>
      <c r="C4" s="111" t="s">
        <v>357</v>
      </c>
      <c r="D4" s="110"/>
      <c r="E4" s="116" t="s">
        <v>358</v>
      </c>
    </row>
    <row r="5" spans="1:5" ht="32.25" customHeight="1" x14ac:dyDescent="0.25">
      <c r="A5" s="116" t="s">
        <v>368</v>
      </c>
      <c r="B5" s="196">
        <v>44681</v>
      </c>
      <c r="C5" s="111" t="s">
        <v>369</v>
      </c>
      <c r="D5" s="53"/>
      <c r="E5" s="73"/>
    </row>
    <row r="6" spans="1:5" ht="110.25" x14ac:dyDescent="0.25">
      <c r="A6" s="194" t="s">
        <v>370</v>
      </c>
      <c r="B6" s="195">
        <v>44701</v>
      </c>
      <c r="C6" s="194" t="s">
        <v>371</v>
      </c>
      <c r="D6" s="53"/>
      <c r="E6" s="197" t="s">
        <v>372</v>
      </c>
    </row>
    <row r="7" spans="1:5" ht="48.75" customHeight="1" x14ac:dyDescent="0.25">
      <c r="A7" s="116" t="s">
        <v>384</v>
      </c>
      <c r="B7" s="196">
        <v>44717</v>
      </c>
      <c r="C7" s="111" t="s">
        <v>385</v>
      </c>
      <c r="D7" s="53"/>
      <c r="E7" s="116" t="s">
        <v>386</v>
      </c>
    </row>
    <row r="8" spans="1:5" ht="18.75" x14ac:dyDescent="0.25">
      <c r="A8" s="101" t="s">
        <v>114</v>
      </c>
      <c r="B8" s="104"/>
      <c r="C8" s="101"/>
      <c r="D8" s="101"/>
      <c r="E8" s="102"/>
    </row>
    <row r="9" spans="1:5" ht="15.75" x14ac:dyDescent="0.25">
      <c r="A9" s="109"/>
      <c r="B9" s="112"/>
      <c r="C9" s="109"/>
      <c r="D9" s="109"/>
      <c r="E9" s="109"/>
    </row>
    <row r="10" spans="1:5" ht="19.5" customHeight="1" x14ac:dyDescent="0.25">
      <c r="A10" s="165" t="s">
        <v>217</v>
      </c>
      <c r="B10" s="164"/>
      <c r="C10" s="163"/>
      <c r="D10" s="163"/>
      <c r="E10" s="163"/>
    </row>
    <row r="11" spans="1:5" ht="18.75" x14ac:dyDescent="0.25">
      <c r="A11" s="53"/>
      <c r="B11" s="73"/>
      <c r="C11" s="53"/>
      <c r="D11" s="53"/>
      <c r="E11" s="73"/>
    </row>
    <row r="12" spans="1:5" ht="18.75" x14ac:dyDescent="0.25">
      <c r="A12" s="101" t="s">
        <v>215</v>
      </c>
      <c r="B12" s="104"/>
      <c r="C12" s="101"/>
      <c r="D12" s="101"/>
      <c r="E12" s="102"/>
    </row>
    <row r="13" spans="1:5" ht="50.25" customHeight="1" x14ac:dyDescent="0.25">
      <c r="A13" s="111" t="s">
        <v>362</v>
      </c>
      <c r="B13" s="196">
        <v>44619</v>
      </c>
      <c r="C13" s="111" t="s">
        <v>363</v>
      </c>
      <c r="D13" s="117"/>
      <c r="E13" s="116" t="s">
        <v>364</v>
      </c>
    </row>
    <row r="14" spans="1:5" ht="90" customHeight="1" x14ac:dyDescent="0.25">
      <c r="A14" s="111" t="s">
        <v>379</v>
      </c>
      <c r="B14" s="116" t="s">
        <v>380</v>
      </c>
      <c r="C14" s="111" t="s">
        <v>381</v>
      </c>
      <c r="D14" s="193" t="s">
        <v>382</v>
      </c>
      <c r="E14" s="116" t="s">
        <v>383</v>
      </c>
    </row>
    <row r="15" spans="1:5" ht="19.5" customHeight="1" x14ac:dyDescent="0.25">
      <c r="A15" s="116" t="s">
        <v>401</v>
      </c>
      <c r="B15" s="196">
        <v>44861</v>
      </c>
      <c r="C15" s="116" t="s">
        <v>402</v>
      </c>
      <c r="D15" s="193" t="s">
        <v>404</v>
      </c>
      <c r="E15" s="109"/>
    </row>
    <row r="16" spans="1:5" ht="60" x14ac:dyDescent="0.25">
      <c r="A16" s="109"/>
      <c r="B16" s="109"/>
      <c r="C16" s="116" t="s">
        <v>403</v>
      </c>
      <c r="D16" s="193" t="s">
        <v>405</v>
      </c>
      <c r="E16" s="109"/>
    </row>
    <row r="17" spans="1:5" ht="18.75" customHeight="1" x14ac:dyDescent="0.25">
      <c r="A17" s="114"/>
      <c r="B17" s="115"/>
      <c r="C17" s="118"/>
      <c r="D17" s="118"/>
      <c r="E17" s="119"/>
    </row>
    <row r="18" spans="1:5" ht="18.75" customHeight="1" x14ac:dyDescent="0.25">
      <c r="A18" s="101" t="s">
        <v>216</v>
      </c>
      <c r="B18" s="104"/>
      <c r="C18" s="101"/>
      <c r="D18" s="101"/>
      <c r="E18" s="102"/>
    </row>
    <row r="19" spans="1:5" ht="42" customHeight="1" x14ac:dyDescent="0.25">
      <c r="A19" s="116" t="s">
        <v>359</v>
      </c>
      <c r="B19" s="196">
        <v>44597</v>
      </c>
      <c r="C19" s="111" t="s">
        <v>360</v>
      </c>
      <c r="D19" s="109"/>
      <c r="E19" s="116" t="s">
        <v>361</v>
      </c>
    </row>
    <row r="20" spans="1:5" ht="105" customHeight="1" x14ac:dyDescent="0.25">
      <c r="A20" s="111" t="s">
        <v>365</v>
      </c>
      <c r="B20" s="109"/>
      <c r="C20" s="111" t="s">
        <v>366</v>
      </c>
      <c r="D20" s="109"/>
      <c r="E20" s="116" t="s">
        <v>367</v>
      </c>
    </row>
    <row r="21" spans="1:5" ht="46.5" customHeight="1" x14ac:dyDescent="0.25">
      <c r="A21" s="194" t="s">
        <v>373</v>
      </c>
      <c r="B21" s="195">
        <v>44692</v>
      </c>
      <c r="C21" s="194" t="s">
        <v>374</v>
      </c>
      <c r="D21" s="109"/>
      <c r="E21" s="197" t="s">
        <v>375</v>
      </c>
    </row>
    <row r="22" spans="1:5" ht="33.75" customHeight="1" x14ac:dyDescent="0.25">
      <c r="A22" s="111" t="s">
        <v>376</v>
      </c>
      <c r="B22" s="196">
        <v>44695</v>
      </c>
      <c r="C22" s="116" t="s">
        <v>377</v>
      </c>
      <c r="D22" s="109"/>
      <c r="E22" s="116" t="s">
        <v>378</v>
      </c>
    </row>
    <row r="23" spans="1:5" ht="51.75" customHeight="1" x14ac:dyDescent="0.25">
      <c r="A23" s="197" t="s">
        <v>395</v>
      </c>
      <c r="B23" s="197" t="s">
        <v>392</v>
      </c>
      <c r="C23" s="194" t="s">
        <v>394</v>
      </c>
      <c r="D23" s="192" t="s">
        <v>393</v>
      </c>
      <c r="E23" s="113" t="s">
        <v>396</v>
      </c>
    </row>
    <row r="24" spans="1:5" ht="38.25" customHeight="1" x14ac:dyDescent="0.25">
      <c r="A24" s="199" t="s">
        <v>414</v>
      </c>
      <c r="B24" s="198" t="s">
        <v>417</v>
      </c>
      <c r="C24" s="198" t="s">
        <v>416</v>
      </c>
      <c r="D24" s="193" t="s">
        <v>415</v>
      </c>
      <c r="E24" s="100"/>
    </row>
    <row r="25" spans="1:5" ht="18.75" x14ac:dyDescent="0.25">
      <c r="A25" s="101" t="s">
        <v>213</v>
      </c>
      <c r="B25" s="104"/>
      <c r="C25" s="101"/>
      <c r="D25" s="101"/>
      <c r="E25" s="102"/>
    </row>
    <row r="26" spans="1:5" ht="18.75" x14ac:dyDescent="0.25">
      <c r="A26" s="53"/>
      <c r="B26" s="73"/>
      <c r="C26" s="53"/>
      <c r="D26" s="53"/>
      <c r="E26" s="73"/>
    </row>
    <row r="27" spans="1:5" ht="18.75" x14ac:dyDescent="0.25">
      <c r="A27" s="101" t="s">
        <v>218</v>
      </c>
      <c r="B27" s="104"/>
      <c r="C27" s="101"/>
      <c r="D27" s="101"/>
      <c r="E27" s="102"/>
    </row>
    <row r="28" spans="1:5" ht="63" x14ac:dyDescent="0.25">
      <c r="A28" s="197" t="s">
        <v>389</v>
      </c>
      <c r="B28" s="197" t="s">
        <v>387</v>
      </c>
      <c r="C28" s="194" t="s">
        <v>390</v>
      </c>
      <c r="D28" s="193" t="s">
        <v>388</v>
      </c>
      <c r="E28" s="197" t="s">
        <v>391</v>
      </c>
    </row>
    <row r="29" spans="1:5" ht="52.5" customHeight="1" x14ac:dyDescent="0.25">
      <c r="A29" s="111" t="s">
        <v>397</v>
      </c>
      <c r="B29" s="196">
        <v>44762</v>
      </c>
      <c r="C29" s="111" t="s">
        <v>398</v>
      </c>
      <c r="D29" s="193" t="s">
        <v>399</v>
      </c>
      <c r="E29" s="109" t="s">
        <v>400</v>
      </c>
    </row>
    <row r="30" spans="1:5" ht="14.25" customHeight="1" x14ac:dyDescent="0.25">
      <c r="A30" s="109"/>
      <c r="B30" s="110"/>
      <c r="C30" s="109"/>
      <c r="D30" s="109"/>
      <c r="E30" s="109"/>
    </row>
    <row r="31" spans="1:5" ht="18.75" x14ac:dyDescent="0.25">
      <c r="A31" s="101" t="s">
        <v>214</v>
      </c>
      <c r="B31" s="104"/>
      <c r="C31" s="101"/>
      <c r="D31" s="101"/>
      <c r="E31" s="102"/>
    </row>
    <row r="32" spans="1:5" ht="49.5" customHeight="1" x14ac:dyDescent="0.25">
      <c r="A32" s="111" t="s">
        <v>406</v>
      </c>
      <c r="B32" s="110" t="s">
        <v>407</v>
      </c>
      <c r="C32" s="192" t="s">
        <v>408</v>
      </c>
      <c r="D32" s="109"/>
      <c r="E32" s="109" t="s">
        <v>409</v>
      </c>
    </row>
    <row r="33" spans="1:5" ht="45" x14ac:dyDescent="0.25">
      <c r="A33" s="199" t="s">
        <v>410</v>
      </c>
      <c r="B33" s="198" t="s">
        <v>412</v>
      </c>
      <c r="C33" s="199" t="s">
        <v>411</v>
      </c>
      <c r="D33" s="109"/>
      <c r="E33" s="109" t="s">
        <v>413</v>
      </c>
    </row>
    <row r="34" spans="1:5" ht="18.75" x14ac:dyDescent="0.25">
      <c r="A34" s="219"/>
      <c r="B34" s="220"/>
      <c r="C34" s="220"/>
      <c r="D34" s="185"/>
      <c r="E34" s="100"/>
    </row>
    <row r="35" spans="1:5" ht="87" customHeight="1" x14ac:dyDescent="0.25"/>
    <row r="36" spans="1:5" ht="15.75" x14ac:dyDescent="0.25">
      <c r="C36" s="186"/>
    </row>
    <row r="37" spans="1:5" ht="15.75" x14ac:dyDescent="0.25">
      <c r="C37" s="85"/>
    </row>
  </sheetData>
  <sheetProtection sort="0" autoFilter="0" pivotTables="0"/>
  <mergeCells count="1">
    <mergeCell ref="A1:E1"/>
  </mergeCells>
  <hyperlinks>
    <hyperlink ref="D14" r:id="rId1" display="https://vk.com/club 105544613?w=wall-105544613_2571%2Fall"/>
    <hyperlink ref="D28" r:id="rId2"/>
    <hyperlink ref="D23" r:id="rId3" display="https://vk.com/masteerasibiri"/>
    <hyperlink ref="D29" r:id="rId4"/>
    <hyperlink ref="D15" r:id="rId5"/>
    <hyperlink ref="D16" r:id="rId6" display="https://vk.com/wall-184885850_1226"/>
    <hyperlink ref="C32" r:id="rId7" display="https://siu.ranepa.ru/"/>
    <hyperlink ref="D24" r:id="rId8" display="https://yandex.ru/video/preview/3126248573247677444"/>
  </hyperlinks>
  <pageMargins left="0.7" right="0.7" top="0.75" bottom="0.75" header="0.3" footer="0.3"/>
  <pageSetup paperSize="9" orientation="landscape"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="80" zoomScaleNormal="100" zoomScaleSheetLayoutView="80" workbookViewId="0">
      <selection activeCell="J14" sqref="J14"/>
    </sheetView>
  </sheetViews>
  <sheetFormatPr defaultRowHeight="15" x14ac:dyDescent="0.25"/>
  <cols>
    <col min="1" max="1" width="31.85546875" customWidth="1"/>
    <col min="2" max="2" width="34.710937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08" t="s">
        <v>151</v>
      </c>
      <c r="B1" s="308"/>
      <c r="C1" s="308"/>
      <c r="D1" s="221"/>
      <c r="E1" s="221"/>
      <c r="F1" s="221"/>
    </row>
    <row r="2" spans="1:6" ht="18.75" x14ac:dyDescent="0.25">
      <c r="A2" s="299" t="s">
        <v>152</v>
      </c>
      <c r="B2" s="299"/>
      <c r="C2" s="299"/>
      <c r="D2" s="222"/>
      <c r="E2" s="222"/>
      <c r="F2" s="222"/>
    </row>
    <row r="3" spans="1:6" ht="75.75" customHeight="1" x14ac:dyDescent="0.25">
      <c r="A3" s="202" t="s">
        <v>153</v>
      </c>
      <c r="B3" s="205" t="s">
        <v>219</v>
      </c>
      <c r="C3" s="202" t="s">
        <v>247</v>
      </c>
      <c r="D3" s="293" t="s">
        <v>246</v>
      </c>
      <c r="E3" s="293"/>
      <c r="F3" s="202" t="s">
        <v>248</v>
      </c>
    </row>
    <row r="4" spans="1:6" ht="22.5" customHeight="1" x14ac:dyDescent="0.25">
      <c r="A4" s="202"/>
      <c r="B4" s="205"/>
      <c r="C4" s="202"/>
      <c r="D4" s="202" t="s">
        <v>244</v>
      </c>
      <c r="E4" s="202" t="s">
        <v>245</v>
      </c>
      <c r="F4" s="202"/>
    </row>
    <row r="5" spans="1:6" ht="18.75" x14ac:dyDescent="0.3">
      <c r="A5" s="54" t="s">
        <v>154</v>
      </c>
      <c r="B5" s="57"/>
      <c r="C5" s="58"/>
      <c r="D5" s="58"/>
      <c r="E5" s="58"/>
      <c r="F5" s="58"/>
    </row>
    <row r="6" spans="1:6" ht="18.75" x14ac:dyDescent="0.25">
      <c r="A6" s="52" t="s">
        <v>155</v>
      </c>
      <c r="B6" s="73"/>
      <c r="C6" s="88"/>
      <c r="D6" s="88"/>
      <c r="E6" s="88"/>
      <c r="F6" s="88"/>
    </row>
    <row r="7" spans="1:6" ht="60" x14ac:dyDescent="0.25">
      <c r="A7" s="24" t="s">
        <v>156</v>
      </c>
      <c r="B7" s="184" t="s">
        <v>349</v>
      </c>
      <c r="C7" s="73"/>
      <c r="D7" s="73"/>
      <c r="E7" s="73"/>
      <c r="F7" s="73"/>
    </row>
    <row r="8" spans="1:6" ht="37.5" x14ac:dyDescent="0.25">
      <c r="A8" s="24" t="s">
        <v>242</v>
      </c>
      <c r="B8" s="185" t="s">
        <v>350</v>
      </c>
      <c r="C8" s="73">
        <v>956</v>
      </c>
      <c r="D8" s="73">
        <v>39</v>
      </c>
      <c r="E8" s="73">
        <v>8954</v>
      </c>
      <c r="F8" s="128">
        <v>610</v>
      </c>
    </row>
    <row r="9" spans="1:6" ht="37.5" x14ac:dyDescent="0.25">
      <c r="A9" s="24" t="s">
        <v>243</v>
      </c>
      <c r="B9" s="185" t="s">
        <v>351</v>
      </c>
      <c r="C9" s="128">
        <v>3992</v>
      </c>
      <c r="D9" s="73"/>
      <c r="E9" s="73"/>
      <c r="F9" s="128"/>
    </row>
    <row r="10" spans="1:6" ht="18.75" x14ac:dyDescent="0.25">
      <c r="A10" s="24"/>
      <c r="B10" s="185" t="s">
        <v>352</v>
      </c>
      <c r="C10" s="128">
        <v>2527</v>
      </c>
      <c r="D10" s="73">
        <v>56</v>
      </c>
      <c r="E10" s="73">
        <v>34862</v>
      </c>
      <c r="F10" s="128">
        <v>6840</v>
      </c>
    </row>
    <row r="11" spans="1:6" ht="18.75" x14ac:dyDescent="0.3">
      <c r="A11" s="24"/>
      <c r="B11" s="169" t="s">
        <v>353</v>
      </c>
      <c r="C11" s="128">
        <v>1035</v>
      </c>
      <c r="D11" s="73">
        <v>63</v>
      </c>
      <c r="E11" s="73">
        <v>345894</v>
      </c>
      <c r="F11" s="128">
        <v>19317</v>
      </c>
    </row>
    <row r="12" spans="1:6" ht="18.75" x14ac:dyDescent="0.25">
      <c r="A12" s="24"/>
      <c r="B12" s="223" t="s">
        <v>354</v>
      </c>
      <c r="C12" s="128">
        <v>307</v>
      </c>
      <c r="D12" s="73">
        <v>4</v>
      </c>
      <c r="E12" s="73">
        <v>1823</v>
      </c>
      <c r="F12" s="128">
        <v>1567</v>
      </c>
    </row>
    <row r="13" spans="1:6" ht="18.75" x14ac:dyDescent="0.25">
      <c r="A13" s="24"/>
      <c r="B13" s="185" t="s">
        <v>355</v>
      </c>
      <c r="C13" s="128">
        <v>558</v>
      </c>
      <c r="D13" s="73">
        <v>6</v>
      </c>
      <c r="E13" s="73">
        <v>1053</v>
      </c>
      <c r="F13" s="128">
        <v>1138</v>
      </c>
    </row>
    <row r="14" spans="1:6" ht="18.75" x14ac:dyDescent="0.25">
      <c r="A14" s="52" t="s">
        <v>272</v>
      </c>
      <c r="B14" s="73"/>
      <c r="C14" s="73"/>
      <c r="D14" s="73"/>
      <c r="E14" s="73"/>
      <c r="F14" s="73"/>
    </row>
    <row r="15" spans="1:6" ht="18.75" x14ac:dyDescent="0.25">
      <c r="A15" s="55" t="s">
        <v>271</v>
      </c>
      <c r="B15" s="73"/>
      <c r="C15" s="73"/>
      <c r="D15" s="73"/>
      <c r="E15" s="73"/>
      <c r="F15" s="73"/>
    </row>
    <row r="16" spans="1:6" ht="18.75" x14ac:dyDescent="0.25">
      <c r="A16" s="59" t="s">
        <v>157</v>
      </c>
      <c r="B16" s="73" t="s">
        <v>454</v>
      </c>
      <c r="C16" s="73"/>
      <c r="D16" s="73"/>
      <c r="E16" s="73"/>
      <c r="F16" s="73"/>
    </row>
    <row r="17" spans="1:6" ht="18.75" customHeight="1" x14ac:dyDescent="0.3">
      <c r="A17" s="39" t="s">
        <v>158</v>
      </c>
      <c r="B17" s="56" t="s">
        <v>162</v>
      </c>
      <c r="C17" s="56" t="s">
        <v>161</v>
      </c>
      <c r="D17" s="56"/>
      <c r="E17" s="56"/>
      <c r="F17" s="56"/>
    </row>
    <row r="18" spans="1:6" ht="18.75" x14ac:dyDescent="0.25">
      <c r="A18" s="24" t="s">
        <v>159</v>
      </c>
      <c r="B18" s="73"/>
      <c r="C18" s="73"/>
      <c r="D18" s="73"/>
      <c r="E18" s="73"/>
      <c r="F18" s="73"/>
    </row>
    <row r="19" spans="1:6" ht="18.75" x14ac:dyDescent="0.25">
      <c r="A19" s="24" t="s">
        <v>160</v>
      </c>
      <c r="B19" s="73"/>
      <c r="C19" s="73"/>
      <c r="D19" s="73"/>
      <c r="E19" s="73"/>
      <c r="F19" s="73"/>
    </row>
    <row r="20" spans="1:6" ht="18.75" x14ac:dyDescent="0.3">
      <c r="A20" s="1"/>
      <c r="B20" s="1"/>
      <c r="C20" s="1"/>
      <c r="D20" s="1"/>
      <c r="E20" s="1"/>
      <c r="F20" s="1"/>
    </row>
    <row r="22" spans="1:6" ht="37.5" customHeight="1" x14ac:dyDescent="0.25"/>
    <row r="23" spans="1:6" ht="75" customHeight="1" x14ac:dyDescent="0.25"/>
    <row r="24" spans="1:6" ht="38.25" customHeight="1" x14ac:dyDescent="0.25"/>
    <row r="33" spans="1:6" ht="18.75" x14ac:dyDescent="0.3">
      <c r="A33" s="1"/>
      <c r="B33" s="1"/>
      <c r="C33" s="1"/>
      <c r="D33" s="1"/>
      <c r="E33" s="1"/>
      <c r="F33" s="1"/>
    </row>
    <row r="34" spans="1:6" ht="18.75" x14ac:dyDescent="0.3">
      <c r="A34" s="1"/>
      <c r="B34" s="1"/>
      <c r="C34" s="1"/>
      <c r="D34" s="1"/>
      <c r="E34" s="1"/>
      <c r="F34" s="1"/>
    </row>
  </sheetData>
  <mergeCells count="3">
    <mergeCell ref="A1:C1"/>
    <mergeCell ref="A2:C2"/>
    <mergeCell ref="D3:E3"/>
  </mergeCells>
  <hyperlinks>
    <hyperlink ref="B7" r:id="rId1"/>
    <hyperlink ref="B8" r:id="rId2"/>
    <hyperlink ref="B9" r:id="rId3"/>
    <hyperlink ref="B10" r:id="rId4" display="https://vk.com/kvartiraaudio"/>
    <hyperlink ref="B12" r:id="rId5"/>
    <hyperlink ref="B13" r:id="rId6"/>
  </hyperlinks>
  <pageMargins left="0.7" right="0.7" top="0.75" bottom="0.75" header="0.3" footer="0.3"/>
  <pageSetup paperSize="9" orientation="landscape"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10" t="s">
        <v>163</v>
      </c>
      <c r="B1" s="310"/>
    </row>
    <row r="2" spans="1:2" ht="18.75" x14ac:dyDescent="0.25">
      <c r="A2" s="122" t="s">
        <v>164</v>
      </c>
      <c r="B2" s="122" t="s">
        <v>171</v>
      </c>
    </row>
    <row r="3" spans="1:2" ht="73.5" customHeight="1" x14ac:dyDescent="0.25">
      <c r="A3" s="106" t="s">
        <v>165</v>
      </c>
      <c r="B3" s="108">
        <v>4</v>
      </c>
    </row>
    <row r="4" spans="1:2" ht="101.25" customHeight="1" x14ac:dyDescent="0.25">
      <c r="A4" s="106" t="s">
        <v>166</v>
      </c>
      <c r="B4" s="108">
        <v>61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4.85546875" customWidth="1"/>
    <col min="2" max="2" width="37.5703125" customWidth="1"/>
    <col min="3" max="3" width="45.7109375" customWidth="1"/>
    <col min="4" max="4" width="16.7109375" customWidth="1"/>
  </cols>
  <sheetData>
    <row r="1" spans="1:4" ht="18.75" x14ac:dyDescent="0.25">
      <c r="A1" s="107" t="s">
        <v>167</v>
      </c>
      <c r="B1" s="107"/>
      <c r="C1" s="107"/>
      <c r="D1" s="107"/>
    </row>
    <row r="2" spans="1:4" ht="37.5" customHeight="1" x14ac:dyDescent="0.25">
      <c r="A2" s="122" t="s">
        <v>56</v>
      </c>
      <c r="B2" s="122" t="s">
        <v>168</v>
      </c>
      <c r="C2" s="122" t="s">
        <v>169</v>
      </c>
      <c r="D2" s="122" t="s">
        <v>170</v>
      </c>
    </row>
    <row r="3" spans="1:4" ht="44.25" customHeight="1" x14ac:dyDescent="0.25">
      <c r="A3" s="49">
        <v>1</v>
      </c>
      <c r="B3" s="24" t="s">
        <v>172</v>
      </c>
      <c r="C3" s="60" t="s">
        <v>418</v>
      </c>
      <c r="D3" s="19"/>
    </row>
    <row r="4" spans="1:4" ht="44.25" customHeight="1" x14ac:dyDescent="0.25">
      <c r="A4" s="49"/>
      <c r="B4" s="24"/>
      <c r="C4" s="60" t="s">
        <v>421</v>
      </c>
      <c r="D4" s="19"/>
    </row>
    <row r="5" spans="1:4" ht="65.25" customHeight="1" x14ac:dyDescent="0.25">
      <c r="A5" s="49"/>
      <c r="B5" s="24"/>
      <c r="C5" s="60" t="s">
        <v>419</v>
      </c>
      <c r="D5" s="19">
        <v>1</v>
      </c>
    </row>
    <row r="6" spans="1:4" ht="59.25" customHeight="1" x14ac:dyDescent="0.25">
      <c r="A6" s="49">
        <v>2</v>
      </c>
      <c r="B6" s="24" t="s">
        <v>173</v>
      </c>
      <c r="C6" s="60"/>
      <c r="D6" s="19"/>
    </row>
    <row r="7" spans="1:4" ht="49.5" customHeight="1" x14ac:dyDescent="0.25">
      <c r="A7" s="49">
        <v>3</v>
      </c>
      <c r="B7" s="24" t="s">
        <v>174</v>
      </c>
      <c r="C7" s="60" t="s">
        <v>420</v>
      </c>
      <c r="D7" s="19">
        <v>100</v>
      </c>
    </row>
    <row r="8" spans="1:4" ht="48.75" customHeight="1" x14ac:dyDescent="0.25">
      <c r="A8" s="49">
        <v>4</v>
      </c>
      <c r="B8" s="53" t="s">
        <v>157</v>
      </c>
      <c r="C8" s="60"/>
      <c r="D8" s="19"/>
    </row>
    <row r="9" spans="1:4" ht="18.75" x14ac:dyDescent="0.3">
      <c r="A9" s="1"/>
      <c r="B9" s="1"/>
      <c r="C9" s="1"/>
      <c r="D9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E4" sqref="E4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11" t="s">
        <v>141</v>
      </c>
      <c r="B1" s="311"/>
      <c r="C1" s="311"/>
      <c r="D1" s="311"/>
      <c r="E1" s="311"/>
    </row>
    <row r="2" spans="1:5" ht="39" customHeight="1" x14ac:dyDescent="0.25">
      <c r="A2" s="120" t="s">
        <v>56</v>
      </c>
      <c r="B2" s="120" t="s">
        <v>142</v>
      </c>
      <c r="C2" s="120" t="s">
        <v>143</v>
      </c>
      <c r="D2" s="120" t="s">
        <v>144</v>
      </c>
      <c r="E2" s="120" t="s">
        <v>145</v>
      </c>
    </row>
    <row r="3" spans="1:5" ht="37.5" x14ac:dyDescent="0.25">
      <c r="A3" s="52">
        <v>1</v>
      </c>
      <c r="B3" s="52" t="s">
        <v>146</v>
      </c>
      <c r="C3" s="76">
        <v>72</v>
      </c>
      <c r="D3" s="76">
        <v>24</v>
      </c>
      <c r="E3" s="53" t="s">
        <v>423</v>
      </c>
    </row>
    <row r="4" spans="1:5" ht="18.75" x14ac:dyDescent="0.25">
      <c r="A4" s="24">
        <v>2</v>
      </c>
      <c r="B4" s="52" t="s">
        <v>147</v>
      </c>
      <c r="C4" s="76">
        <v>72</v>
      </c>
      <c r="D4" s="76">
        <v>14</v>
      </c>
      <c r="E4" s="53" t="s">
        <v>424</v>
      </c>
    </row>
    <row r="5" spans="1:5" ht="18.75" x14ac:dyDescent="0.25">
      <c r="A5" s="52">
        <v>3</v>
      </c>
      <c r="B5" s="52" t="s">
        <v>148</v>
      </c>
      <c r="C5" s="76">
        <v>0</v>
      </c>
      <c r="D5" s="76">
        <v>0</v>
      </c>
      <c r="E5" s="53"/>
    </row>
    <row r="6" spans="1:5" ht="37.5" x14ac:dyDescent="0.25">
      <c r="A6" s="312">
        <v>4</v>
      </c>
      <c r="B6" s="312" t="s">
        <v>149</v>
      </c>
      <c r="C6" s="129">
        <v>72</v>
      </c>
      <c r="D6" s="76">
        <v>38</v>
      </c>
      <c r="E6" s="53" t="s">
        <v>423</v>
      </c>
    </row>
    <row r="7" spans="1:5" ht="18.75" x14ac:dyDescent="0.25">
      <c r="A7" s="313"/>
      <c r="B7" s="313"/>
      <c r="C7" s="129">
        <v>0</v>
      </c>
      <c r="D7" s="76">
        <v>0</v>
      </c>
      <c r="E7" s="53"/>
    </row>
    <row r="8" spans="1:5" ht="56.25" x14ac:dyDescent="0.25">
      <c r="A8" s="24">
        <v>5</v>
      </c>
      <c r="B8" s="52" t="s">
        <v>150</v>
      </c>
      <c r="C8" s="129">
        <v>68</v>
      </c>
      <c r="D8" s="76">
        <v>1</v>
      </c>
      <c r="E8" s="53" t="s">
        <v>422</v>
      </c>
    </row>
  </sheetData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Layout" topLeftCell="A4" zoomScaleNormal="80" zoomScaleSheetLayoutView="80" workbookViewId="0">
      <selection activeCell="D4" sqref="D4:E4"/>
    </sheetView>
  </sheetViews>
  <sheetFormatPr defaultColWidth="9.140625" defaultRowHeight="15" x14ac:dyDescent="0.25"/>
  <cols>
    <col min="1" max="1" width="11.42578125" style="30" customWidth="1"/>
    <col min="2" max="2" width="12.5703125" style="30" customWidth="1"/>
    <col min="3" max="3" width="21.28515625" style="30" customWidth="1"/>
    <col min="4" max="4" width="13.140625" style="30" customWidth="1"/>
    <col min="5" max="5" width="24" style="30" customWidth="1"/>
    <col min="6" max="6" width="21.5703125" style="30" customWidth="1"/>
    <col min="7" max="7" width="11.28515625" style="30" customWidth="1"/>
    <col min="8" max="8" width="12.5703125" style="30" customWidth="1"/>
    <col min="9" max="9" width="11.5703125" style="30" customWidth="1"/>
    <col min="10" max="10" width="11.28515625" style="30" bestFit="1" customWidth="1"/>
    <col min="11" max="11" width="23.85546875" style="30" customWidth="1"/>
    <col min="12" max="12" width="22.140625" style="30" customWidth="1"/>
    <col min="13" max="13" width="18.42578125" style="30" customWidth="1"/>
    <col min="14" max="33" width="9.140625" style="30"/>
    <col min="34" max="34" width="12.28515625" style="30" bestFit="1" customWidth="1"/>
    <col min="35" max="16384" width="9.140625" style="30"/>
  </cols>
  <sheetData>
    <row r="1" spans="1:13" ht="18.75" customHeight="1" x14ac:dyDescent="0.25">
      <c r="A1" s="310" t="s">
        <v>117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3" ht="19.5" customHeight="1" x14ac:dyDescent="0.3">
      <c r="A2" s="318" t="s">
        <v>41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3" ht="18.75" x14ac:dyDescent="0.3">
      <c r="A3" s="293" t="s">
        <v>17</v>
      </c>
      <c r="B3" s="306" t="s">
        <v>11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3" ht="19.5" customHeight="1" x14ac:dyDescent="0.25">
      <c r="A4" s="293"/>
      <c r="B4" s="293" t="s">
        <v>12</v>
      </c>
      <c r="C4" s="293" t="s">
        <v>18</v>
      </c>
      <c r="D4" s="293" t="s">
        <v>118</v>
      </c>
      <c r="E4" s="293"/>
      <c r="F4" s="293" t="s">
        <v>13</v>
      </c>
      <c r="G4" s="283" t="s">
        <v>222</v>
      </c>
      <c r="H4" s="293" t="s">
        <v>74</v>
      </c>
      <c r="I4" s="293" t="s">
        <v>78</v>
      </c>
      <c r="J4" s="293" t="s">
        <v>14</v>
      </c>
      <c r="K4" s="293" t="s">
        <v>43</v>
      </c>
      <c r="L4" s="293" t="s">
        <v>15</v>
      </c>
    </row>
    <row r="5" spans="1:13" ht="37.5" customHeight="1" x14ac:dyDescent="0.25">
      <c r="A5" s="293"/>
      <c r="B5" s="293"/>
      <c r="C5" s="293"/>
      <c r="D5" s="122" t="s">
        <v>120</v>
      </c>
      <c r="E5" s="122" t="s">
        <v>119</v>
      </c>
      <c r="F5" s="293"/>
      <c r="G5" s="285"/>
      <c r="H5" s="293"/>
      <c r="I5" s="293"/>
      <c r="J5" s="293"/>
      <c r="K5" s="293"/>
      <c r="L5" s="293"/>
    </row>
    <row r="6" spans="1:13" s="62" customFormat="1" ht="36" customHeight="1" x14ac:dyDescent="0.3">
      <c r="A6" s="124">
        <f>SUM(B6:L6)-A10</f>
        <v>46</v>
      </c>
      <c r="B6" s="78">
        <v>1</v>
      </c>
      <c r="C6" s="78">
        <v>2</v>
      </c>
      <c r="D6" s="78">
        <v>3</v>
      </c>
      <c r="E6" s="78">
        <v>1</v>
      </c>
      <c r="F6" s="78">
        <v>2</v>
      </c>
      <c r="G6" s="78">
        <v>2</v>
      </c>
      <c r="H6" s="78">
        <v>11</v>
      </c>
      <c r="I6" s="78">
        <v>1</v>
      </c>
      <c r="J6" s="78">
        <v>12</v>
      </c>
      <c r="K6" s="78">
        <v>18</v>
      </c>
      <c r="L6" s="78">
        <v>6</v>
      </c>
      <c r="M6" s="66"/>
    </row>
    <row r="7" spans="1:13" ht="18.75" customHeight="1" x14ac:dyDescent="0.3">
      <c r="A7" s="314" t="str">
        <f>IF(A6=B6+C6+D6+E6+F6+G6+H6+I6+J6+K6+L6-A10,"ПРАВИЛЬНО"," НЕПРАВИЛЬНО")</f>
        <v>ПРАВИЛЬНО</v>
      </c>
      <c r="B7" s="315"/>
      <c r="C7" s="316" t="s">
        <v>16</v>
      </c>
      <c r="D7" s="316"/>
      <c r="E7" s="316"/>
      <c r="F7" s="316"/>
      <c r="G7" s="316"/>
      <c r="H7" s="316"/>
      <c r="I7" s="316"/>
      <c r="J7" s="316"/>
      <c r="K7" s="316"/>
      <c r="L7" s="317"/>
      <c r="M7" s="67"/>
    </row>
    <row r="8" spans="1:13" ht="36" customHeight="1" x14ac:dyDescent="0.25">
      <c r="A8" s="79">
        <f>SUM(B8:L8)</f>
        <v>100</v>
      </c>
      <c r="B8" s="79">
        <f>100/A6*(B6-B10)</f>
        <v>2.1739130434782608</v>
      </c>
      <c r="C8" s="79">
        <f>100/A6*(C6-C10)</f>
        <v>2.1739130434782608</v>
      </c>
      <c r="D8" s="79">
        <f>100/A6*(D6-D10)</f>
        <v>6.5217391304347823</v>
      </c>
      <c r="E8" s="79">
        <f>100/A6*(E6-E10)</f>
        <v>2.1739130434782608</v>
      </c>
      <c r="F8" s="79">
        <f>100/A6*(F6-F10)</f>
        <v>4.3478260869565215</v>
      </c>
      <c r="G8" s="79">
        <f>100/A6*(G6-G10)</f>
        <v>2.1739130434782608</v>
      </c>
      <c r="H8" s="79">
        <f>100/A6*(H6-H10)</f>
        <v>15.217391304347824</v>
      </c>
      <c r="I8" s="79">
        <f>100/A6*(I6-I10)</f>
        <v>2.1739130434782608</v>
      </c>
      <c r="J8" s="79">
        <f>100/A6*(J6-J10)</f>
        <v>23.913043478260867</v>
      </c>
      <c r="K8" s="79">
        <f>100/A6*(K6-K10)</f>
        <v>32.608695652173914</v>
      </c>
      <c r="L8" s="79">
        <f>100/A6*(L6-L10)</f>
        <v>6.5217391304347823</v>
      </c>
      <c r="M8" s="162"/>
    </row>
    <row r="9" spans="1:13" ht="19.5" customHeight="1" x14ac:dyDescent="0.3">
      <c r="A9" s="306" t="s">
        <v>194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67"/>
    </row>
    <row r="10" spans="1:13" s="48" customFormat="1" ht="36" customHeight="1" x14ac:dyDescent="0.25">
      <c r="A10" s="74">
        <f>SUM(B10:L10)</f>
        <v>13</v>
      </c>
      <c r="B10" s="19">
        <v>0</v>
      </c>
      <c r="C10" s="19">
        <v>1</v>
      </c>
      <c r="D10" s="19">
        <v>0</v>
      </c>
      <c r="E10" s="19">
        <v>0</v>
      </c>
      <c r="F10" s="19">
        <v>0</v>
      </c>
      <c r="G10" s="19">
        <v>1</v>
      </c>
      <c r="H10" s="19">
        <v>4</v>
      </c>
      <c r="I10" s="19">
        <v>0</v>
      </c>
      <c r="J10" s="19">
        <v>1</v>
      </c>
      <c r="K10" s="19">
        <v>3</v>
      </c>
      <c r="L10" s="19">
        <v>3</v>
      </c>
    </row>
    <row r="11" spans="1:13" ht="19.5" customHeight="1" x14ac:dyDescent="0.25">
      <c r="A11" s="305" t="s">
        <v>188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</row>
    <row r="12" spans="1:13" s="63" customFormat="1" ht="36" customHeight="1" x14ac:dyDescent="0.3">
      <c r="A12" s="28">
        <f>SUM(B12:L12)</f>
        <v>7</v>
      </c>
      <c r="B12" s="105">
        <v>0</v>
      </c>
      <c r="C12" s="105">
        <v>0</v>
      </c>
      <c r="D12" s="105">
        <v>0</v>
      </c>
      <c r="E12" s="105">
        <v>0</v>
      </c>
      <c r="F12" s="105">
        <v>1</v>
      </c>
      <c r="G12" s="105">
        <v>1</v>
      </c>
      <c r="H12" s="105">
        <v>0</v>
      </c>
      <c r="I12" s="105">
        <v>0</v>
      </c>
      <c r="J12" s="105">
        <v>0</v>
      </c>
      <c r="K12" s="105">
        <v>5</v>
      </c>
      <c r="L12" s="105">
        <v>0</v>
      </c>
    </row>
    <row r="13" spans="1:13" s="63" customFormat="1" ht="18.75" x14ac:dyDescent="0.3"/>
  </sheetData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25" right="0.25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BreakPreview" topLeftCell="A18" zoomScaleNormal="100" zoomScaleSheetLayoutView="100" workbookViewId="0">
      <selection activeCell="G28" sqref="G2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25">
      <c r="A1" s="299" t="s">
        <v>42</v>
      </c>
      <c r="B1" s="299"/>
      <c r="C1" s="299"/>
      <c r="D1" s="44"/>
    </row>
    <row r="2" spans="1:4" ht="18.75" customHeight="1" x14ac:dyDescent="0.25">
      <c r="A2" s="207" t="s">
        <v>1</v>
      </c>
      <c r="B2" s="207" t="s">
        <v>2</v>
      </c>
      <c r="C2" s="207" t="s">
        <v>44</v>
      </c>
      <c r="D2" s="44"/>
    </row>
    <row r="3" spans="1:4" ht="18.75" customHeight="1" x14ac:dyDescent="0.25">
      <c r="A3" s="22" t="s">
        <v>181</v>
      </c>
      <c r="B3" s="74">
        <v>28</v>
      </c>
      <c r="C3" s="69">
        <f>SUM(B6:B14)</f>
        <v>28</v>
      </c>
      <c r="D3" s="228">
        <f>SUM(B6:B14)-B4</f>
        <v>22</v>
      </c>
    </row>
    <row r="4" spans="1:4" ht="55.5" customHeight="1" x14ac:dyDescent="0.25">
      <c r="A4" s="71" t="s">
        <v>196</v>
      </c>
      <c r="B4" s="45">
        <v>6</v>
      </c>
      <c r="C4" s="68"/>
      <c r="D4" s="228"/>
    </row>
    <row r="5" spans="1:4" ht="18.75" x14ac:dyDescent="0.25">
      <c r="A5" s="207" t="s">
        <v>0</v>
      </c>
      <c r="B5" s="224"/>
      <c r="C5" s="224"/>
      <c r="D5" s="44"/>
    </row>
    <row r="6" spans="1:4" ht="18.75" x14ac:dyDescent="0.25">
      <c r="A6" s="23" t="s">
        <v>186</v>
      </c>
      <c r="B6" s="19">
        <v>12</v>
      </c>
      <c r="C6" s="25">
        <f>100/B3*B6</f>
        <v>42.857142857142861</v>
      </c>
      <c r="D6" s="44"/>
    </row>
    <row r="7" spans="1:4" ht="18.75" customHeight="1" x14ac:dyDescent="0.25">
      <c r="A7" s="23" t="s">
        <v>19</v>
      </c>
      <c r="B7" s="19">
        <v>0</v>
      </c>
      <c r="C7" s="25">
        <f>100/B3*B7</f>
        <v>0</v>
      </c>
      <c r="D7" s="44"/>
    </row>
    <row r="8" spans="1:4" ht="18.75" customHeight="1" x14ac:dyDescent="0.25">
      <c r="A8" s="23" t="s">
        <v>185</v>
      </c>
      <c r="B8" s="19">
        <v>0</v>
      </c>
      <c r="C8" s="25">
        <f>100/B3*B8</f>
        <v>0</v>
      </c>
      <c r="D8" s="44"/>
    </row>
    <row r="9" spans="1:4" ht="18.75" customHeight="1" x14ac:dyDescent="0.25">
      <c r="A9" s="23" t="s">
        <v>20</v>
      </c>
      <c r="B9" s="19">
        <v>11</v>
      </c>
      <c r="C9" s="25">
        <f>100/B3*B9</f>
        <v>39.285714285714285</v>
      </c>
      <c r="D9" s="44"/>
    </row>
    <row r="10" spans="1:4" ht="18.75" customHeight="1" x14ac:dyDescent="0.25">
      <c r="A10" s="23" t="s">
        <v>21</v>
      </c>
      <c r="B10" s="19">
        <v>1</v>
      </c>
      <c r="C10" s="25">
        <f>100/B3*B10</f>
        <v>3.5714285714285716</v>
      </c>
      <c r="D10" s="44"/>
    </row>
    <row r="11" spans="1:4" ht="18.75" customHeight="1" x14ac:dyDescent="0.25">
      <c r="A11" s="23" t="s">
        <v>22</v>
      </c>
      <c r="B11" s="19">
        <v>2</v>
      </c>
      <c r="C11" s="25">
        <f>100/B3*B11</f>
        <v>7.1428571428571432</v>
      </c>
      <c r="D11" s="44"/>
    </row>
    <row r="12" spans="1:4" ht="18.75" customHeight="1" x14ac:dyDescent="0.25">
      <c r="A12" s="23" t="s">
        <v>23</v>
      </c>
      <c r="B12" s="19">
        <v>0</v>
      </c>
      <c r="C12" s="25">
        <f>100/B3*B12</f>
        <v>0</v>
      </c>
      <c r="D12" s="44"/>
    </row>
    <row r="13" spans="1:4" ht="18.75" customHeight="1" x14ac:dyDescent="0.25">
      <c r="A13" s="23" t="s">
        <v>24</v>
      </c>
      <c r="B13" s="19">
        <v>0</v>
      </c>
      <c r="C13" s="25">
        <f>100/B3*B13</f>
        <v>0</v>
      </c>
      <c r="D13" s="44"/>
    </row>
    <row r="14" spans="1:4" ht="18.75" customHeight="1" x14ac:dyDescent="0.25">
      <c r="A14" s="218" t="s">
        <v>251</v>
      </c>
      <c r="B14" s="19">
        <v>2</v>
      </c>
      <c r="C14" s="25">
        <f>100/B3*B14</f>
        <v>7.1428571428571432</v>
      </c>
      <c r="D14" s="44"/>
    </row>
    <row r="15" spans="1:4" ht="18.75" x14ac:dyDescent="0.25">
      <c r="A15" s="207" t="s">
        <v>25</v>
      </c>
      <c r="B15" s="225">
        <f>SUM(B16,B18,B19,B20)</f>
        <v>22</v>
      </c>
      <c r="C15" s="226" t="str">
        <f>IF(B15=D3,"ПРАВИЛЬНО","НЕПРАВИЛЬНО")</f>
        <v>ПРАВИЛЬНО</v>
      </c>
      <c r="D15" s="44"/>
    </row>
    <row r="16" spans="1:4" ht="18.75" customHeight="1" x14ac:dyDescent="0.25">
      <c r="A16" s="27" t="s">
        <v>453</v>
      </c>
      <c r="B16" s="29">
        <v>17</v>
      </c>
      <c r="C16" s="25">
        <f>100/D3*B16</f>
        <v>77.27272727272728</v>
      </c>
      <c r="D16" s="44"/>
    </row>
    <row r="17" spans="1:4" ht="56.25" customHeight="1" x14ac:dyDescent="0.25">
      <c r="A17" s="218" t="s">
        <v>193</v>
      </c>
      <c r="B17" s="29">
        <v>0</v>
      </c>
      <c r="C17" s="25">
        <f>100/D3*B17</f>
        <v>0</v>
      </c>
      <c r="D17" s="44"/>
    </row>
    <row r="18" spans="1:4" ht="18.75" customHeight="1" x14ac:dyDescent="0.25">
      <c r="A18" s="23" t="s">
        <v>26</v>
      </c>
      <c r="B18" s="29">
        <v>5</v>
      </c>
      <c r="C18" s="25">
        <f>100/D3*B18</f>
        <v>22.72727272727273</v>
      </c>
      <c r="D18" s="44"/>
    </row>
    <row r="19" spans="1:4" ht="18.75" customHeight="1" x14ac:dyDescent="0.25">
      <c r="A19" s="23" t="s">
        <v>27</v>
      </c>
      <c r="B19" s="29">
        <v>0</v>
      </c>
      <c r="C19" s="25">
        <f>100/D3*B19</f>
        <v>0</v>
      </c>
      <c r="D19" s="44"/>
    </row>
    <row r="20" spans="1:4" ht="18.75" customHeight="1" x14ac:dyDescent="0.25">
      <c r="A20" s="23" t="s">
        <v>28</v>
      </c>
      <c r="B20" s="29">
        <v>0</v>
      </c>
      <c r="C20" s="25">
        <f>100/D3*B20</f>
        <v>0</v>
      </c>
      <c r="D20" s="44"/>
    </row>
    <row r="21" spans="1:4" ht="18.75" x14ac:dyDescent="0.25">
      <c r="A21" s="207" t="s">
        <v>29</v>
      </c>
      <c r="B21" s="225">
        <f>SUM(B22:B25)</f>
        <v>28</v>
      </c>
      <c r="C21" s="226" t="str">
        <f>IF(B21=B3,"ПРАВИЛЬНО","НЕПРАВИЛЬНО")</f>
        <v>ПРАВИЛЬНО</v>
      </c>
      <c r="D21" s="44"/>
    </row>
    <row r="22" spans="1:4" ht="18.75" customHeight="1" x14ac:dyDescent="0.25">
      <c r="A22" s="23" t="s">
        <v>30</v>
      </c>
      <c r="B22" s="29">
        <v>0</v>
      </c>
      <c r="C22" s="25">
        <f>100/B3*B22</f>
        <v>0</v>
      </c>
      <c r="D22" s="44"/>
    </row>
    <row r="23" spans="1:4" ht="18.75" x14ac:dyDescent="0.25">
      <c r="A23" s="23" t="s">
        <v>31</v>
      </c>
      <c r="B23" s="29">
        <v>2</v>
      </c>
      <c r="C23" s="25">
        <f>100/B3*B23</f>
        <v>7.1428571428571432</v>
      </c>
      <c r="D23" s="44"/>
    </row>
    <row r="24" spans="1:4" ht="18.75" x14ac:dyDescent="0.25">
      <c r="A24" s="23" t="s">
        <v>32</v>
      </c>
      <c r="B24" s="29">
        <v>3</v>
      </c>
      <c r="C24" s="25">
        <f>100/B3*B24</f>
        <v>10.714285714285715</v>
      </c>
      <c r="D24" s="44"/>
    </row>
    <row r="25" spans="1:4" ht="18.75" customHeight="1" x14ac:dyDescent="0.25">
      <c r="A25" s="23" t="s">
        <v>33</v>
      </c>
      <c r="B25" s="29">
        <v>23</v>
      </c>
      <c r="C25" s="25">
        <f>100/B3*B25</f>
        <v>82.142857142857153</v>
      </c>
      <c r="D25" s="44"/>
    </row>
    <row r="26" spans="1:4" ht="18.75" x14ac:dyDescent="0.25">
      <c r="A26" s="207" t="s">
        <v>121</v>
      </c>
      <c r="B26" s="225">
        <f>SUM(B27:B30)</f>
        <v>22</v>
      </c>
      <c r="C26" s="226" t="str">
        <f>IF(B26=D3,"ПРАВИЛЬНО","НЕПРАВИЛЬНО")</f>
        <v>ПРАВИЛЬНО</v>
      </c>
      <c r="D26" s="44"/>
    </row>
    <row r="27" spans="1:4" ht="18.75" customHeight="1" x14ac:dyDescent="0.25">
      <c r="A27" s="27" t="s">
        <v>40</v>
      </c>
      <c r="B27" s="29">
        <v>1</v>
      </c>
      <c r="C27" s="25">
        <f>100/D3*B27</f>
        <v>4.5454545454545459</v>
      </c>
      <c r="D27" s="44"/>
    </row>
    <row r="28" spans="1:4" ht="18.75" customHeight="1" x14ac:dyDescent="0.25">
      <c r="A28" s="27" t="s">
        <v>34</v>
      </c>
      <c r="B28" s="29">
        <v>5</v>
      </c>
      <c r="C28" s="25">
        <f>100/D3*B28</f>
        <v>22.72727272727273</v>
      </c>
      <c r="D28" s="44"/>
    </row>
    <row r="29" spans="1:4" ht="18.75" customHeight="1" x14ac:dyDescent="0.25">
      <c r="A29" s="27" t="s">
        <v>35</v>
      </c>
      <c r="B29" s="29">
        <v>9</v>
      </c>
      <c r="C29" s="25">
        <f>100/D3*B29</f>
        <v>40.909090909090914</v>
      </c>
      <c r="D29" s="44"/>
    </row>
    <row r="30" spans="1:4" ht="18.75" customHeight="1" x14ac:dyDescent="0.25">
      <c r="A30" s="27" t="s">
        <v>36</v>
      </c>
      <c r="B30" s="29">
        <v>7</v>
      </c>
      <c r="C30" s="25">
        <f>100/D3*B30</f>
        <v>31.81818181818182</v>
      </c>
      <c r="D30" s="44"/>
    </row>
    <row r="31" spans="1:4" ht="18.75" x14ac:dyDescent="0.25">
      <c r="A31" s="227" t="s">
        <v>122</v>
      </c>
      <c r="B31" s="225">
        <f>SUM(B32:B35)</f>
        <v>22</v>
      </c>
      <c r="C31" s="226" t="str">
        <f>IF(B31=D3,"ПРАВИЛЬНО","НЕПРАВИЛЬНО")</f>
        <v>ПРАВИЛЬНО</v>
      </c>
      <c r="D31" s="44"/>
    </row>
    <row r="32" spans="1:4" ht="18.75" customHeight="1" x14ac:dyDescent="0.25">
      <c r="A32" s="23" t="s">
        <v>40</v>
      </c>
      <c r="B32" s="29">
        <v>6</v>
      </c>
      <c r="C32" s="25">
        <f>100/D3*B32</f>
        <v>27.272727272727273</v>
      </c>
      <c r="D32" s="44"/>
    </row>
    <row r="33" spans="1:4" ht="18.75" customHeight="1" x14ac:dyDescent="0.25">
      <c r="A33" s="23" t="s">
        <v>34</v>
      </c>
      <c r="B33" s="29">
        <v>3</v>
      </c>
      <c r="C33" s="25">
        <f>100/D3*B33</f>
        <v>13.636363636363637</v>
      </c>
      <c r="D33" s="44"/>
    </row>
    <row r="34" spans="1:4" ht="18.75" customHeight="1" x14ac:dyDescent="0.25">
      <c r="A34" s="23" t="s">
        <v>35</v>
      </c>
      <c r="B34" s="29">
        <v>9</v>
      </c>
      <c r="C34" s="25">
        <f>100/D3*B34</f>
        <v>40.909090909090914</v>
      </c>
      <c r="D34" s="44"/>
    </row>
    <row r="35" spans="1:4" ht="18.75" customHeight="1" x14ac:dyDescent="0.25">
      <c r="A35" s="23" t="s">
        <v>36</v>
      </c>
      <c r="B35" s="29">
        <v>4</v>
      </c>
      <c r="C35" s="25">
        <f>100/D3*B35</f>
        <v>18.181818181818183</v>
      </c>
      <c r="D35" s="44"/>
    </row>
    <row r="36" spans="1:4" ht="18.75" x14ac:dyDescent="0.25">
      <c r="A36" s="207" t="s">
        <v>37</v>
      </c>
      <c r="B36" s="225">
        <f>SUM(B37:B38)</f>
        <v>22</v>
      </c>
      <c r="C36" s="226" t="str">
        <f>IF(B36=D3,"ПРАВИЛЬНО","НЕПРАВИЛЬНО")</f>
        <v>ПРАВИЛЬНО</v>
      </c>
      <c r="D36" s="44"/>
    </row>
    <row r="37" spans="1:4" ht="18.75" customHeight="1" x14ac:dyDescent="0.25">
      <c r="A37" s="23" t="s">
        <v>38</v>
      </c>
      <c r="B37" s="29">
        <v>12</v>
      </c>
      <c r="C37" s="25">
        <f>100/D3*B37</f>
        <v>54.545454545454547</v>
      </c>
      <c r="D37" s="44"/>
    </row>
    <row r="38" spans="1:4" ht="18.75" customHeight="1" x14ac:dyDescent="0.25">
      <c r="A38" s="23" t="s">
        <v>39</v>
      </c>
      <c r="B38" s="29">
        <v>10</v>
      </c>
      <c r="C38" s="25">
        <f>100/D3*B38</f>
        <v>45.45454545454546</v>
      </c>
      <c r="D38" s="44"/>
    </row>
    <row r="39" spans="1:4" ht="18.75" x14ac:dyDescent="0.3">
      <c r="A39" s="229"/>
      <c r="B39" s="230"/>
      <c r="C39" s="231"/>
      <c r="D39" s="44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7" zoomScale="95" zoomScaleNormal="100" zoomScaleSheetLayoutView="95" workbookViewId="0">
      <selection activeCell="A14" sqref="A14:F25"/>
    </sheetView>
  </sheetViews>
  <sheetFormatPr defaultRowHeight="15" x14ac:dyDescent="0.25"/>
  <cols>
    <col min="1" max="1" width="24.42578125" customWidth="1"/>
    <col min="2" max="2" width="10.5703125" style="5" customWidth="1"/>
    <col min="3" max="3" width="26.5703125" customWidth="1"/>
    <col min="4" max="4" width="23" customWidth="1"/>
    <col min="5" max="5" width="9.140625" style="5" customWidth="1"/>
    <col min="6" max="6" width="35.85546875" customWidth="1"/>
  </cols>
  <sheetData>
    <row r="1" spans="1:6" ht="51" customHeight="1" x14ac:dyDescent="0.3">
      <c r="A1" s="332" t="s">
        <v>123</v>
      </c>
      <c r="B1" s="332"/>
      <c r="C1" s="332"/>
      <c r="D1" s="332"/>
      <c r="E1" s="332"/>
      <c r="F1" s="332"/>
    </row>
    <row r="2" spans="1:6" ht="102" customHeight="1" x14ac:dyDescent="0.25">
      <c r="A2" s="207" t="s">
        <v>124</v>
      </c>
      <c r="B2" s="207" t="s">
        <v>125</v>
      </c>
      <c r="C2" s="207" t="s">
        <v>249</v>
      </c>
      <c r="D2" s="207" t="s">
        <v>124</v>
      </c>
      <c r="E2" s="207" t="s">
        <v>125</v>
      </c>
      <c r="F2" s="207" t="s">
        <v>250</v>
      </c>
    </row>
    <row r="3" spans="1:6" ht="56.25" x14ac:dyDescent="0.25">
      <c r="A3" s="232" t="s">
        <v>126</v>
      </c>
      <c r="B3" s="28">
        <v>22</v>
      </c>
      <c r="C3" s="74"/>
      <c r="D3" s="232" t="s">
        <v>127</v>
      </c>
      <c r="E3" s="28">
        <f>E4+E5+E6+E7+E8+E9+E10+E11+E12+E13+E14+E15+E16+E17</f>
        <v>18</v>
      </c>
      <c r="F3" s="74"/>
    </row>
    <row r="4" spans="1:6" ht="66" customHeight="1" x14ac:dyDescent="0.25">
      <c r="A4" s="189" t="s">
        <v>428</v>
      </c>
      <c r="B4" s="187">
        <v>1</v>
      </c>
      <c r="C4" s="111" t="s">
        <v>440</v>
      </c>
      <c r="D4" s="111" t="s">
        <v>426</v>
      </c>
      <c r="E4" s="19">
        <v>3</v>
      </c>
      <c r="F4" s="111" t="s">
        <v>427</v>
      </c>
    </row>
    <row r="5" spans="1:6" ht="48" customHeight="1" x14ac:dyDescent="0.25">
      <c r="A5" s="191" t="s">
        <v>429</v>
      </c>
      <c r="B5" s="19">
        <v>1</v>
      </c>
      <c r="C5" s="111" t="s">
        <v>441</v>
      </c>
      <c r="D5" s="111" t="s">
        <v>431</v>
      </c>
      <c r="E5" s="19">
        <v>2</v>
      </c>
      <c r="F5" s="116" t="s">
        <v>432</v>
      </c>
    </row>
    <row r="6" spans="1:6" ht="54.75" customHeight="1" x14ac:dyDescent="0.25">
      <c r="A6" s="191" t="s">
        <v>443</v>
      </c>
      <c r="B6" s="19">
        <v>1</v>
      </c>
      <c r="C6" s="111" t="s">
        <v>442</v>
      </c>
      <c r="D6" s="111" t="s">
        <v>433</v>
      </c>
      <c r="E6" s="19">
        <v>1</v>
      </c>
      <c r="F6" s="116" t="s">
        <v>432</v>
      </c>
    </row>
    <row r="7" spans="1:6" ht="84" customHeight="1" x14ac:dyDescent="0.25">
      <c r="A7" s="191" t="s">
        <v>430</v>
      </c>
      <c r="B7" s="19">
        <v>7</v>
      </c>
      <c r="C7" s="111" t="s">
        <v>444</v>
      </c>
      <c r="D7" s="233" t="s">
        <v>434</v>
      </c>
      <c r="E7" s="19">
        <v>4</v>
      </c>
      <c r="F7" s="111" t="s">
        <v>435</v>
      </c>
    </row>
    <row r="8" spans="1:6" ht="63" x14ac:dyDescent="0.25">
      <c r="A8" s="191" t="s">
        <v>446</v>
      </c>
      <c r="B8" s="188">
        <v>1</v>
      </c>
      <c r="C8" s="190" t="s">
        <v>445</v>
      </c>
      <c r="D8" s="234" t="s">
        <v>436</v>
      </c>
      <c r="E8" s="19">
        <v>1</v>
      </c>
      <c r="F8" s="116" t="s">
        <v>432</v>
      </c>
    </row>
    <row r="9" spans="1:6" ht="48.75" customHeight="1" x14ac:dyDescent="0.25">
      <c r="A9" s="191" t="s">
        <v>448</v>
      </c>
      <c r="B9" s="19">
        <v>1</v>
      </c>
      <c r="C9" s="111" t="s">
        <v>447</v>
      </c>
      <c r="D9" s="111" t="s">
        <v>437</v>
      </c>
      <c r="E9" s="19">
        <v>7</v>
      </c>
      <c r="F9" s="111" t="s">
        <v>438</v>
      </c>
    </row>
    <row r="10" spans="1:6" ht="66.75" customHeight="1" x14ac:dyDescent="0.25">
      <c r="A10" s="191" t="s">
        <v>439</v>
      </c>
      <c r="B10" s="76">
        <v>7</v>
      </c>
      <c r="C10" s="111" t="s">
        <v>449</v>
      </c>
      <c r="D10" s="234"/>
      <c r="E10" s="19"/>
      <c r="F10" s="53"/>
    </row>
    <row r="11" spans="1:6" ht="53.25" customHeight="1" x14ac:dyDescent="0.25">
      <c r="A11" s="191" t="s">
        <v>451</v>
      </c>
      <c r="B11" s="19">
        <v>3</v>
      </c>
      <c r="C11" s="111" t="s">
        <v>450</v>
      </c>
      <c r="D11" s="61"/>
      <c r="E11" s="19"/>
      <c r="F11" s="53"/>
    </row>
    <row r="12" spans="1:6" ht="18.75" x14ac:dyDescent="0.25">
      <c r="A12" s="189"/>
      <c r="B12" s="19"/>
      <c r="C12" s="53"/>
      <c r="D12" s="61"/>
      <c r="E12" s="19"/>
      <c r="F12" s="53"/>
    </row>
    <row r="13" spans="1:6" ht="18.75" x14ac:dyDescent="0.25">
      <c r="A13" s="189"/>
      <c r="B13" s="19"/>
      <c r="C13" s="53"/>
      <c r="D13" s="61"/>
      <c r="E13" s="19"/>
      <c r="F13" s="53"/>
    </row>
    <row r="14" spans="1:6" ht="18.75" x14ac:dyDescent="0.25">
      <c r="A14" s="61"/>
      <c r="B14" s="19"/>
      <c r="C14" s="53"/>
      <c r="D14" s="61"/>
      <c r="E14" s="19"/>
      <c r="F14" s="53"/>
    </row>
    <row r="15" spans="1:6" ht="18.75" x14ac:dyDescent="0.25">
      <c r="A15" s="61"/>
      <c r="B15" s="19"/>
      <c r="C15" s="53"/>
      <c r="D15" s="61"/>
      <c r="E15" s="19"/>
      <c r="F15" s="53"/>
    </row>
    <row r="16" spans="1:6" ht="18.75" x14ac:dyDescent="0.25">
      <c r="A16" s="61"/>
      <c r="B16" s="19"/>
      <c r="C16" s="53"/>
      <c r="D16" s="61"/>
      <c r="E16" s="19"/>
      <c r="F16" s="53"/>
    </row>
    <row r="17" spans="1:6" ht="18.75" x14ac:dyDescent="0.25">
      <c r="A17" s="61"/>
      <c r="B17" s="19"/>
      <c r="C17" s="53"/>
      <c r="D17" s="61"/>
      <c r="E17" s="19"/>
      <c r="F17" s="53"/>
    </row>
    <row r="18" spans="1:6" ht="42" customHeight="1" x14ac:dyDescent="0.25">
      <c r="A18" s="319" t="s">
        <v>263</v>
      </c>
      <c r="B18" s="320"/>
      <c r="C18" s="320"/>
      <c r="D18" s="320"/>
      <c r="E18" s="320"/>
      <c r="F18" s="321"/>
    </row>
    <row r="19" spans="1:6" ht="37.5" customHeight="1" x14ac:dyDescent="0.25">
      <c r="A19" s="329" t="s">
        <v>260</v>
      </c>
      <c r="B19" s="330"/>
      <c r="C19" s="331"/>
      <c r="D19" s="167" t="s">
        <v>261</v>
      </c>
      <c r="E19" s="325" t="s">
        <v>262</v>
      </c>
      <c r="F19" s="326"/>
    </row>
    <row r="20" spans="1:6" ht="18.75" x14ac:dyDescent="0.25">
      <c r="A20" s="322"/>
      <c r="B20" s="323"/>
      <c r="C20" s="324"/>
      <c r="D20" s="61"/>
      <c r="E20" s="327"/>
      <c r="F20" s="328"/>
    </row>
    <row r="21" spans="1:6" ht="18.75" x14ac:dyDescent="0.25">
      <c r="A21" s="322"/>
      <c r="B21" s="323"/>
      <c r="C21" s="324"/>
      <c r="D21" s="61"/>
      <c r="E21" s="327"/>
      <c r="F21" s="328"/>
    </row>
    <row r="22" spans="1:6" ht="18.75" x14ac:dyDescent="0.25">
      <c r="A22" s="322"/>
      <c r="B22" s="323"/>
      <c r="C22" s="324"/>
      <c r="D22" s="61"/>
      <c r="E22" s="327"/>
      <c r="F22" s="328"/>
    </row>
    <row r="23" spans="1:6" ht="18.75" x14ac:dyDescent="0.25">
      <c r="A23" s="322"/>
      <c r="B23" s="323"/>
      <c r="C23" s="324"/>
      <c r="D23" s="61"/>
      <c r="E23" s="327"/>
      <c r="F23" s="328"/>
    </row>
    <row r="24" spans="1:6" ht="18.75" x14ac:dyDescent="0.25">
      <c r="A24" s="322"/>
      <c r="B24" s="323"/>
      <c r="C24" s="324"/>
      <c r="D24" s="61"/>
      <c r="E24" s="327"/>
      <c r="F24" s="328"/>
    </row>
  </sheetData>
  <sheetProtection sort="0" autoFilter="0" pivotTables="0"/>
  <mergeCells count="14">
    <mergeCell ref="A1:F1"/>
    <mergeCell ref="A18:F18"/>
    <mergeCell ref="A24:C24"/>
    <mergeCell ref="E19:F19"/>
    <mergeCell ref="E20:F20"/>
    <mergeCell ref="E21:F21"/>
    <mergeCell ref="E22:F22"/>
    <mergeCell ref="E23:F23"/>
    <mergeCell ref="E24:F24"/>
    <mergeCell ref="A21:C21"/>
    <mergeCell ref="A20:C20"/>
    <mergeCell ref="A23:C23"/>
    <mergeCell ref="A22:C22"/>
    <mergeCell ref="A19:C19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112" zoomScaleNormal="100" zoomScaleSheetLayoutView="112" workbookViewId="0">
      <selection activeCell="F20" sqref="F20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255" t="s">
        <v>45</v>
      </c>
      <c r="B1" s="255"/>
    </row>
    <row r="2" spans="1:2" ht="18.75" customHeight="1" x14ac:dyDescent="0.25">
      <c r="A2" s="293" t="s">
        <v>46</v>
      </c>
      <c r="B2" s="166" t="s">
        <v>47</v>
      </c>
    </row>
    <row r="3" spans="1:2" ht="57.75" customHeight="1" x14ac:dyDescent="0.25">
      <c r="A3" s="293"/>
      <c r="B3" s="121" t="s">
        <v>48</v>
      </c>
    </row>
    <row r="4" spans="1:2" ht="18.75" x14ac:dyDescent="0.25">
      <c r="A4" s="24" t="s">
        <v>72</v>
      </c>
      <c r="B4" s="19"/>
    </row>
    <row r="5" spans="1:2" ht="18.75" x14ac:dyDescent="0.25">
      <c r="A5" s="26" t="s">
        <v>76</v>
      </c>
      <c r="B5" s="21"/>
    </row>
    <row r="6" spans="1:2" ht="18.75" x14ac:dyDescent="0.25">
      <c r="A6" s="41" t="s">
        <v>182</v>
      </c>
      <c r="B6" s="64"/>
    </row>
    <row r="7" spans="1:2" ht="18.75" x14ac:dyDescent="0.25">
      <c r="A7" s="41" t="s">
        <v>73</v>
      </c>
      <c r="B7" s="64"/>
    </row>
    <row r="8" spans="1:2" ht="18.75" x14ac:dyDescent="0.25">
      <c r="A8" s="26" t="s">
        <v>189</v>
      </c>
      <c r="B8" s="21"/>
    </row>
    <row r="9" spans="1:2" ht="18.75" x14ac:dyDescent="0.25">
      <c r="A9" s="41" t="s">
        <v>77</v>
      </c>
      <c r="B9" s="76"/>
    </row>
    <row r="10" spans="1:2" ht="18.75" x14ac:dyDescent="0.25">
      <c r="A10" s="41" t="s">
        <v>75</v>
      </c>
      <c r="B10" s="64"/>
    </row>
    <row r="11" spans="1:2" ht="18.75" x14ac:dyDescent="0.25">
      <c r="A11" s="41" t="s">
        <v>79</v>
      </c>
      <c r="B11" s="64"/>
    </row>
    <row r="12" spans="1:2" ht="18.75" x14ac:dyDescent="0.25">
      <c r="A12" s="41" t="s">
        <v>80</v>
      </c>
      <c r="B12" s="64"/>
    </row>
    <row r="13" spans="1:2" ht="18.75" x14ac:dyDescent="0.25">
      <c r="A13" s="41" t="s">
        <v>183</v>
      </c>
      <c r="B13" s="64"/>
    </row>
    <row r="14" spans="1:2" ht="37.5" x14ac:dyDescent="0.25">
      <c r="A14" s="26" t="s">
        <v>184</v>
      </c>
      <c r="B14" s="64"/>
    </row>
    <row r="15" spans="1:2" ht="18.75" x14ac:dyDescent="0.25">
      <c r="A15" s="52" t="s">
        <v>74</v>
      </c>
      <c r="B15" s="76"/>
    </row>
    <row r="16" spans="1:2" ht="18.75" x14ac:dyDescent="0.25">
      <c r="A16" s="41" t="s">
        <v>78</v>
      </c>
      <c r="B16" s="64"/>
    </row>
    <row r="17" spans="1:2" ht="18.75" x14ac:dyDescent="0.25">
      <c r="A17" s="41" t="s">
        <v>222</v>
      </c>
      <c r="B17" s="64"/>
    </row>
    <row r="18" spans="1:2" ht="18.75" x14ac:dyDescent="0.25">
      <c r="A18" s="41" t="s">
        <v>253</v>
      </c>
      <c r="B18" s="64"/>
    </row>
    <row r="19" spans="1:2" ht="18.75" x14ac:dyDescent="0.25">
      <c r="A19" s="126" t="s">
        <v>81</v>
      </c>
      <c r="B19" s="65">
        <f>B18+B17+B16+B15+B14+B13+B12+B11+B10+B9+B8+B7++B6+B5+B4</f>
        <v>0</v>
      </c>
    </row>
    <row r="20" spans="1:2" ht="18.75" x14ac:dyDescent="0.3">
      <c r="A20" s="20"/>
      <c r="B20" s="20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="87" zoomScaleNormal="100" zoomScaleSheetLayoutView="87" workbookViewId="0">
      <selection sqref="A1:J1"/>
    </sheetView>
  </sheetViews>
  <sheetFormatPr defaultRowHeight="15" x14ac:dyDescent="0.25"/>
  <cols>
    <col min="2" max="2" width="15.140625" customWidth="1"/>
    <col min="5" max="5" width="15.7109375" customWidth="1"/>
    <col min="7" max="7" width="9.140625" customWidth="1"/>
    <col min="8" max="8" width="4.5703125" customWidth="1"/>
    <col min="10" max="10" width="34.42578125" customWidth="1"/>
    <col min="11" max="11" width="18.5703125" hidden="1" customWidth="1"/>
    <col min="12" max="14" width="9.140625" customWidth="1"/>
  </cols>
  <sheetData>
    <row r="1" spans="1:11" ht="21" customHeight="1" x14ac:dyDescent="0.3">
      <c r="A1" s="337" t="s">
        <v>268</v>
      </c>
      <c r="B1" s="338"/>
      <c r="C1" s="338"/>
      <c r="D1" s="338"/>
      <c r="E1" s="338"/>
      <c r="F1" s="338"/>
      <c r="G1" s="338"/>
      <c r="H1" s="338"/>
      <c r="I1" s="338"/>
      <c r="J1" s="338"/>
      <c r="K1" s="173"/>
    </row>
    <row r="2" spans="1:11" ht="48" customHeight="1" x14ac:dyDescent="0.3">
      <c r="A2" s="334"/>
      <c r="B2" s="334"/>
      <c r="C2" s="335" t="s">
        <v>264</v>
      </c>
      <c r="D2" s="335"/>
      <c r="E2" s="335"/>
      <c r="F2" s="335" t="s">
        <v>261</v>
      </c>
      <c r="G2" s="335"/>
      <c r="H2" s="335"/>
      <c r="I2" s="335" t="s">
        <v>270</v>
      </c>
      <c r="J2" s="335"/>
      <c r="K2" s="335"/>
    </row>
    <row r="3" spans="1:11" ht="66" customHeight="1" x14ac:dyDescent="0.3">
      <c r="A3" s="333" t="s">
        <v>265</v>
      </c>
      <c r="B3" s="333"/>
      <c r="C3" s="336" t="s">
        <v>425</v>
      </c>
      <c r="D3" s="336"/>
      <c r="E3" s="336"/>
      <c r="F3" s="336">
        <v>36</v>
      </c>
      <c r="G3" s="336"/>
      <c r="H3" s="336"/>
      <c r="I3" s="336" t="s">
        <v>286</v>
      </c>
      <c r="J3" s="336"/>
      <c r="K3" s="336"/>
    </row>
    <row r="4" spans="1:11" ht="44.25" customHeight="1" x14ac:dyDescent="0.3">
      <c r="A4" s="333" t="s">
        <v>266</v>
      </c>
      <c r="B4" s="333"/>
      <c r="C4" s="336"/>
      <c r="D4" s="336"/>
      <c r="E4" s="336"/>
      <c r="F4" s="336"/>
      <c r="G4" s="336"/>
      <c r="H4" s="336"/>
      <c r="I4" s="336"/>
      <c r="J4" s="336"/>
      <c r="K4" s="336"/>
    </row>
    <row r="5" spans="1:11" ht="50.25" customHeight="1" x14ac:dyDescent="0.3">
      <c r="A5" s="333" t="s">
        <v>267</v>
      </c>
      <c r="B5" s="333"/>
      <c r="C5" s="336"/>
      <c r="D5" s="336"/>
      <c r="E5" s="336"/>
      <c r="F5" s="336"/>
      <c r="G5" s="336"/>
      <c r="H5" s="336"/>
      <c r="I5" s="336"/>
      <c r="J5" s="336"/>
      <c r="K5" s="336"/>
    </row>
    <row r="6" spans="1:11" ht="51" customHeight="1" x14ac:dyDescent="0.3">
      <c r="A6" s="333" t="s">
        <v>269</v>
      </c>
      <c r="B6" s="333"/>
      <c r="C6" s="336"/>
      <c r="D6" s="336"/>
      <c r="E6" s="336"/>
      <c r="F6" s="336"/>
      <c r="G6" s="336"/>
      <c r="H6" s="336"/>
      <c r="I6" s="336"/>
      <c r="J6" s="336"/>
      <c r="K6" s="336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</vt:i4>
      </vt:variant>
    </vt:vector>
  </HeadingPairs>
  <TitlesOfParts>
    <vt:vector size="22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DmtShm10@outlook.com</cp:lastModifiedBy>
  <cp:lastPrinted>2022-11-15T11:15:16Z</cp:lastPrinted>
  <dcterms:created xsi:type="dcterms:W3CDTF">2013-11-25T08:04:18Z</dcterms:created>
  <dcterms:modified xsi:type="dcterms:W3CDTF">2022-11-22T09:59:59Z</dcterms:modified>
</cp:coreProperties>
</file>